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F27F3989-DFBD-4C8E-9C4C-6447722C04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F&amp;O)'!$A$77:$B$288</definedName>
  </definedNames>
  <calcPr calcId="181029"/>
</workbook>
</file>

<file path=xl/calcChain.xml><?xml version="1.0" encoding="utf-8"?>
<calcChain xmlns="http://schemas.openxmlformats.org/spreadsheetml/2006/main">
  <c r="L38" i="6" l="1"/>
  <c r="K38" i="6"/>
  <c r="M38" i="6" s="1"/>
  <c r="K60" i="6"/>
  <c r="M60" i="6" s="1"/>
  <c r="K59" i="6"/>
  <c r="K58" i="6"/>
  <c r="L17" i="6"/>
  <c r="K17" i="6"/>
  <c r="M17" i="6" s="1"/>
  <c r="P21" i="6"/>
  <c r="L39" i="6"/>
  <c r="K39" i="6"/>
  <c r="M39" i="6" l="1"/>
  <c r="P20" i="6"/>
  <c r="K57" i="6"/>
  <c r="M57" i="6" s="1"/>
  <c r="K56" i="6"/>
  <c r="K55" i="6"/>
  <c r="K54" i="6"/>
  <c r="M54" i="6" s="1"/>
  <c r="K47" i="6"/>
  <c r="K48" i="6"/>
  <c r="L11" i="6"/>
  <c r="K11" i="6"/>
  <c r="M11" i="6" s="1"/>
  <c r="K34" i="6" l="1"/>
  <c r="L34" i="6" l="1"/>
  <c r="M34" i="6" s="1"/>
  <c r="L16" i="6"/>
  <c r="K16" i="6"/>
  <c r="M16" i="6" s="1"/>
  <c r="K53" i="6"/>
  <c r="M53" i="6" s="1"/>
  <c r="K50" i="6"/>
  <c r="K49" i="6"/>
  <c r="K52" i="6"/>
  <c r="K51" i="6"/>
  <c r="P18" i="6" l="1"/>
  <c r="K279" i="6" l="1"/>
  <c r="L279" i="6" s="1"/>
  <c r="P15" i="6" l="1"/>
  <c r="K285" i="6" l="1"/>
  <c r="L285" i="6" s="1"/>
  <c r="P14" i="6"/>
  <c r="P13" i="6"/>
  <c r="P12" i="6" l="1"/>
  <c r="P65" i="6" l="1"/>
  <c r="P10" i="6" l="1"/>
  <c r="K264" i="6" l="1"/>
  <c r="L264" i="6" s="1"/>
  <c r="K274" i="6" l="1"/>
  <c r="L274" i="6" s="1"/>
  <c r="K280" i="6" l="1"/>
  <c r="L280" i="6" s="1"/>
  <c r="K248" i="6" l="1"/>
  <c r="L248" i="6" s="1"/>
  <c r="K249" i="6" l="1"/>
  <c r="L249" i="6" s="1"/>
  <c r="K275" i="6" l="1"/>
  <c r="L275" i="6" s="1"/>
  <c r="K267" i="6" l="1"/>
  <c r="L267" i="6" s="1"/>
  <c r="K271" i="6" l="1"/>
  <c r="L271" i="6" s="1"/>
  <c r="K276" i="6" l="1"/>
  <c r="L276" i="6" s="1"/>
  <c r="K268" i="6" l="1"/>
  <c r="L268" i="6" s="1"/>
  <c r="K262" i="6"/>
  <c r="L262" i="6" s="1"/>
  <c r="K270" i="6" l="1"/>
  <c r="L270" i="6" s="1"/>
  <c r="K258" i="6" l="1"/>
  <c r="L258" i="6" s="1"/>
  <c r="K259" i="6" l="1"/>
  <c r="L259" i="6" s="1"/>
  <c r="K252" i="6"/>
  <c r="L252" i="6" s="1"/>
  <c r="K269" i="6" l="1"/>
  <c r="L269" i="6" s="1"/>
  <c r="K263" i="6"/>
  <c r="L263" i="6" s="1"/>
  <c r="K265" i="6" l="1"/>
  <c r="L265" i="6" s="1"/>
  <c r="L6" i="2" l="1"/>
  <c r="K6" i="3"/>
  <c r="D7" i="5" l="1"/>
  <c r="M7" i="6"/>
  <c r="K260" i="6" l="1"/>
  <c r="L260" i="6" s="1"/>
  <c r="K257" i="6" l="1"/>
  <c r="L257" i="6" s="1"/>
  <c r="K261" i="6" l="1"/>
  <c r="L261" i="6" s="1"/>
  <c r="K256" i="6"/>
  <c r="L256" i="6" s="1"/>
  <c r="K255" i="6"/>
  <c r="L255" i="6" s="1"/>
  <c r="K253" i="6"/>
  <c r="L253" i="6" s="1"/>
  <c r="H251" i="6"/>
  <c r="K251" i="6" s="1"/>
  <c r="L251" i="6" s="1"/>
  <c r="K250" i="6"/>
  <c r="L250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F219" i="6"/>
  <c r="K219" i="6" s="1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F213" i="6"/>
  <c r="K213" i="6" s="1"/>
  <c r="L213" i="6" s="1"/>
  <c r="F212" i="6"/>
  <c r="K212" i="6" s="1"/>
  <c r="L212" i="6" s="1"/>
  <c r="K211" i="6"/>
  <c r="L211" i="6" s="1"/>
  <c r="F210" i="6"/>
  <c r="K210" i="6" s="1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2" i="6"/>
  <c r="L192" i="6" s="1"/>
  <c r="K191" i="6"/>
  <c r="L191" i="6" s="1"/>
  <c r="F190" i="6"/>
  <c r="K190" i="6" s="1"/>
  <c r="L190" i="6" s="1"/>
  <c r="K189" i="6"/>
  <c r="L189" i="6" s="1"/>
  <c r="K186" i="6"/>
  <c r="L186" i="6" s="1"/>
  <c r="K185" i="6"/>
  <c r="L185" i="6" s="1"/>
  <c r="K184" i="6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4" i="6"/>
  <c r="L164" i="6" s="1"/>
  <c r="K162" i="6"/>
  <c r="L162" i="6" s="1"/>
  <c r="K160" i="6"/>
  <c r="L160" i="6" s="1"/>
  <c r="K158" i="6"/>
  <c r="L158" i="6" s="1"/>
  <c r="K157" i="6"/>
  <c r="L157" i="6" s="1"/>
  <c r="K156" i="6"/>
  <c r="L156" i="6" s="1"/>
  <c r="K154" i="6"/>
  <c r="L154" i="6" s="1"/>
  <c r="K153" i="6"/>
  <c r="L153" i="6" s="1"/>
  <c r="K152" i="6"/>
  <c r="L152" i="6" s="1"/>
  <c r="K151" i="6"/>
  <c r="K150" i="6"/>
  <c r="L150" i="6" s="1"/>
  <c r="K149" i="6"/>
  <c r="L149" i="6" s="1"/>
  <c r="K147" i="6"/>
  <c r="L147" i="6" s="1"/>
  <c r="K146" i="6"/>
  <c r="L146" i="6" s="1"/>
  <c r="K145" i="6"/>
  <c r="L145" i="6" s="1"/>
  <c r="K144" i="6"/>
  <c r="L144" i="6" s="1"/>
  <c r="K143" i="6"/>
  <c r="L143" i="6" s="1"/>
  <c r="F142" i="6"/>
  <c r="K142" i="6" s="1"/>
  <c r="L142" i="6" s="1"/>
  <c r="H141" i="6"/>
  <c r="K141" i="6" s="1"/>
  <c r="L141" i="6" s="1"/>
  <c r="K138" i="6"/>
  <c r="L138" i="6" s="1"/>
  <c r="K137" i="6"/>
  <c r="L137" i="6" s="1"/>
  <c r="K136" i="6"/>
  <c r="L136" i="6" s="1"/>
  <c r="K135" i="6"/>
  <c r="L135" i="6" s="1"/>
  <c r="K134" i="6"/>
  <c r="L134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H107" i="6"/>
  <c r="K107" i="6" s="1"/>
  <c r="L107" i="6" s="1"/>
  <c r="F106" i="6"/>
  <c r="K106" i="6" s="1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6" i="4"/>
</calcChain>
</file>

<file path=xl/sharedStrings.xml><?xml version="1.0" encoding="utf-8"?>
<sst xmlns="http://schemas.openxmlformats.org/spreadsheetml/2006/main" count="3175" uniqueCount="1145">
  <si>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</si>
  <si>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</si>
  <si>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</si>
  <si>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</si>
  <si>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</si>
  <si>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</si>
  <si>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</si>
  <si>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</si>
  <si>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</si>
  <si>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</si>
  <si>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</si>
  <si>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</si>
  <si>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</si>
  <si>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</si>
  <si>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</si>
  <si>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</si>
  <si>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</si>
  <si>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</si>
  <si>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</si>
  <si>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</si>
  <si>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</si>
  <si>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</si>
  <si>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</si>
  <si>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</si>
  <si>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</si>
  <si>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</si>
  <si>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</si>
  <si>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</si>
  <si>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</si>
  <si>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</si>
  <si>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</si>
  <si>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</si>
  <si>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</si>
  <si>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</si>
  <si>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</si>
  <si>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</si>
  <si>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</si>
  <si>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</si>
  <si>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</si>
  <si>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</si>
  <si>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</si>
  <si>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</si>
  <si>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</si>
  <si>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</si>
  <si>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</si>
  <si>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</si>
  <si>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</si>
  <si>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</si>
  <si>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</si>
  <si>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</si>
  <si>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</si>
  <si>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</si>
  <si>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</si>
  <si>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</si>
  <si>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</si>
  <si>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</si>
  <si>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</si>
  <si>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</si>
  <si>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</si>
  <si>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</si>
  <si>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</si>
  <si>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</si>
  <si>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</si>
  <si>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</si>
  <si>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</si>
  <si>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</si>
  <si>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</si>
  <si>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</si>
  <si>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</si>
  <si>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</si>
  <si>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</si>
  <si>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</si>
  <si>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</si>
  <si>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</si>
  <si>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</si>
  <si>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</si>
  <si>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</si>
  <si>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</si>
  <si>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</si>
  <si>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</si>
  <si>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</si>
  <si>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</si>
  <si>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</si>
  <si>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</si>
  <si>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</si>
  <si>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</si>
  <si>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</si>
  <si>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</si>
  <si>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</si>
  <si>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</si>
  <si>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</si>
  <si>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</si>
  <si>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</si>
  <si>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</si>
  <si>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</si>
  <si>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</si>
  <si>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</si>
  <si>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</si>
  <si>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</si>
  <si>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</si>
  <si>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</si>
  <si>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</si>
  <si>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</si>
  <si>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</si>
  <si>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</si>
  <si>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</si>
  <si>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</si>
  <si>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</si>
  <si>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</si>
  <si>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</si>
  <si>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</si>
  <si>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</si>
  <si>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</si>
  <si>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</si>
  <si>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</si>
  <si>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</si>
  <si>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</si>
  <si>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</si>
  <si>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</si>
  <si>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</si>
  <si>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</si>
  <si>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</si>
  <si>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</si>
  <si>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</si>
  <si>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</si>
  <si>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</si>
  <si>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</si>
  <si>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</si>
  <si>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</si>
  <si>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</si>
  <si>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</si>
  <si>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</si>
  <si>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</si>
  <si>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</si>
  <si>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</si>
  <si>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</si>
  <si>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</si>
  <si>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</si>
  <si>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</si>
  <si>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</si>
  <si>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</si>
  <si>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</si>
  <si>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</si>
  <si>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</si>
  <si>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</si>
  <si>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</si>
  <si>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</si>
  <si>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</si>
  <si>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</si>
  <si>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</si>
  <si>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</si>
  <si>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</si>
  <si>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</si>
  <si>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</si>
  <si>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</si>
  <si>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</si>
  <si>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</si>
  <si>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</si>
  <si>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</si>
  <si>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</si>
  <si>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</si>
  <si>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</si>
  <si>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</si>
  <si>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</si>
  <si>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</si>
  <si>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</si>
  <si>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</si>
  <si>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</si>
  <si>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</si>
  <si>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</si>
  <si>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</si>
  <si>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</si>
  <si>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</si>
  <si>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</si>
  <si>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</si>
  <si>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</si>
  <si>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</si>
  <si>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</si>
  <si>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</si>
  <si>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</si>
  <si>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</si>
  <si>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</si>
  <si>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</si>
  <si>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</si>
  <si>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</si>
  <si>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</si>
  <si>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</si>
  <si>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</si>
  <si>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</si>
  <si>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</si>
  <si>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</si>
  <si>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</si>
  <si>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</si>
  <si>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</si>
  <si>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</si>
  <si>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</si>
  <si>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</si>
  <si>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</si>
  <si>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</si>
  <si>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</si>
  <si>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</si>
  <si>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</si>
  <si>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</si>
  <si>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</si>
  <si>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</si>
  <si>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</si>
  <si>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</si>
  <si>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</si>
  <si>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</si>
  <si>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</si>
  <si>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</si>
  <si>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</si>
  <si>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</si>
  <si>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</si>
  <si>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</si>
  <si>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</si>
  <si>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</si>
  <si>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</si>
  <si>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</si>
  <si>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</si>
  <si>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</si>
  <si>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</si>
  <si>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</si>
  <si>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</si>
  <si>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</si>
  <si>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</si>
  <si>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</si>
  <si>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</si>
  <si>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</si>
  <si>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</si>
  <si>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</si>
  <si>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</si>
  <si>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</si>
  <si>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</si>
  <si>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</si>
  <si>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</si>
  <si>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</si>
  <si>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</si>
  <si>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</si>
  <si>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</si>
  <si>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</si>
  <si>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</si>
  <si>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</si>
  <si>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</si>
  <si>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</si>
  <si>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</si>
  <si>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</si>
  <si>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</si>
  <si>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</si>
  <si>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</si>
  <si>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</si>
  <si>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</si>
  <si>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</si>
  <si>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</si>
  <si>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</si>
  <si>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</si>
  <si>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</si>
  <si>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</si>
  <si>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</si>
  <si>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</si>
  <si>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</si>
  <si>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</si>
  <si>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</si>
  <si>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</si>
  <si>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</si>
  <si>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</si>
  <si>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</si>
  <si>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</si>
  <si>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</si>
  <si>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</si>
  <si>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</si>
  <si>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</si>
  <si>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</si>
  <si>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</si>
  <si>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</si>
  <si>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</si>
  <si>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</si>
  <si>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</si>
  <si>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</si>
  <si>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</si>
  <si>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</si>
  <si>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</si>
  <si>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</si>
  <si>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</si>
  <si>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</si>
  <si>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</si>
  <si>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</si>
  <si>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</si>
  <si>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</si>
  <si>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</si>
  <si>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</si>
  <si>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</si>
  <si>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</si>
  <si>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</si>
  <si>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</si>
  <si>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</si>
  <si>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</si>
  <si>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</si>
  <si>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</si>
  <si>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</si>
  <si>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</si>
  <si>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</si>
  <si>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</si>
  <si>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</si>
  <si>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</si>
  <si>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</si>
  <si>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</si>
  <si>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</si>
  <si>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</si>
  <si>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</si>
  <si>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</si>
  <si>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</si>
  <si>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</si>
  <si>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</si>
  <si>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</si>
  <si>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</si>
  <si>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</si>
  <si>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</si>
  <si>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</si>
  <si>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</si>
  <si>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</si>
  <si>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</si>
  <si>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</si>
  <si>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</si>
  <si>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</si>
  <si>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</si>
  <si>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</si>
  <si>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</si>
  <si>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</si>
  <si>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</si>
  <si>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</si>
  <si>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</si>
  <si>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</si>
  <si>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</si>
  <si>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</si>
  <si>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</si>
  <si>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</si>
  <si>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</si>
  <si>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</si>
  <si>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</si>
  <si>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</si>
  <si>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</si>
  <si>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</si>
  <si>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</si>
  <si>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</si>
  <si>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</si>
  <si>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</si>
  <si>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</si>
  <si>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</si>
  <si>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</si>
  <si>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</si>
  <si>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</si>
  <si>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</si>
  <si>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</si>
  <si>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</si>
  <si>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</si>
  <si>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</si>
  <si>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</si>
  <si>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</si>
  <si>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</si>
  <si>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</si>
  <si>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</si>
  <si>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</si>
  <si>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</si>
  <si>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</si>
  <si>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</si>
  <si>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</si>
  <si>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</si>
  <si>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</si>
  <si>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</si>
  <si>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</si>
  <si>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</si>
  <si>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</si>
  <si>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</si>
  <si>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</si>
  <si>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</si>
  <si>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</si>
  <si>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</si>
  <si>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</si>
  <si>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</si>
  <si>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</si>
  <si>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</si>
  <si>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</si>
  <si>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</si>
  <si>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</si>
  <si>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</si>
  <si>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</si>
  <si>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</si>
  <si>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</si>
  <si>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</si>
  <si>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</si>
  <si>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</si>
  <si>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</si>
  <si>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</si>
  <si>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</si>
  <si>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</si>
  <si>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</si>
  <si>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</si>
  <si>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</si>
  <si>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</si>
  <si>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</si>
  <si>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</si>
  <si>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</si>
  <si>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</si>
  <si>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</si>
  <si>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</si>
  <si>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</si>
  <si>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</si>
  <si>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</si>
  <si>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</si>
  <si>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</si>
  <si>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</si>
  <si>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</si>
  <si>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</si>
  <si>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</si>
  <si>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</si>
  <si>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</si>
  <si>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</si>
  <si>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</si>
  <si>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</si>
  <si>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</si>
  <si>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</si>
  <si>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</si>
  <si>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</si>
  <si>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</si>
  <si>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</si>
  <si>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</si>
  <si>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</si>
  <si>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</si>
  <si>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</si>
  <si>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</si>
  <si>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</si>
  <si>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</si>
  <si>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</si>
  <si>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</si>
  <si>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</si>
  <si>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</si>
  <si>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</si>
  <si>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</si>
  <si>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</si>
  <si>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</si>
  <si>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</si>
  <si>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</si>
  <si>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</si>
  <si>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</si>
  <si>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</si>
  <si>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</si>
  <si>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</si>
  <si>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</si>
  <si>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</si>
  <si>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</si>
  <si>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</si>
  <si>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</si>
  <si>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</si>
  <si>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</si>
  <si>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</si>
  <si>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</si>
  <si>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</si>
  <si>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</si>
  <si>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</si>
  <si>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</si>
  <si>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</si>
  <si>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</si>
  <si>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</si>
  <si>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</si>
  <si>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</si>
  <si>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</si>
  <si>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</si>
  <si>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</si>
  <si>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</si>
  <si>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</si>
  <si>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</si>
  <si>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</si>
  <si>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</si>
  <si>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</si>
  <si>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</si>
  <si>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</si>
  <si>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</si>
  <si>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</si>
  <si>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</si>
  <si>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</si>
  <si>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</si>
  <si>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</si>
  <si>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</si>
  <si>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</si>
  <si>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</si>
  <si>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</si>
  <si>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</si>
  <si>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</si>
  <si>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</si>
  <si>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</si>
  <si>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</si>
  <si>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</si>
  <si>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</si>
  <si>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</si>
  <si>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</si>
  <si>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</si>
  <si>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</si>
  <si>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</si>
  <si>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</si>
  <si>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</si>
  <si>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</si>
  <si>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</si>
  <si>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</si>
  <si>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</si>
  <si>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</si>
  <si>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</si>
  <si>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</si>
  <si>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</si>
  <si>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</si>
  <si>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</si>
  <si>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</si>
  <si>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</si>
  <si>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</si>
  <si>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</si>
  <si>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</si>
  <si>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</si>
  <si>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</si>
  <si>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</si>
  <si>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</si>
  <si>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</si>
  <si>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</si>
  <si>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</si>
  <si>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</si>
  <si>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</si>
  <si>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</si>
  <si>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</si>
  <si>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</si>
  <si>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</si>
  <si>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</si>
  <si>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</si>
  <si>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</si>
  <si>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</si>
  <si>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</si>
  <si>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</si>
  <si>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</si>
  <si>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</si>
  <si>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</si>
  <si>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</si>
  <si>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</si>
  <si>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</si>
  <si>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</si>
  <si>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</si>
  <si>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</si>
  <si>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</si>
  <si>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</si>
  <si>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</si>
  <si>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</si>
  <si>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</si>
  <si>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</si>
  <si>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</si>
  <si>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</si>
  <si>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</si>
  <si>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</si>
  <si>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</si>
  <si>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</si>
  <si>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</si>
  <si>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</si>
  <si>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</si>
  <si>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</si>
  <si>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</si>
  <si>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</si>
  <si>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</si>
  <si>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</si>
  <si>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</si>
  <si>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</si>
  <si>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</si>
  <si>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</si>
  <si>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</si>
  <si>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</si>
  <si>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</si>
  <si>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</si>
  <si>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</si>
  <si>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</si>
  <si>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</si>
  <si>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</si>
  <si>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</si>
  <si>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</si>
  <si>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</si>
  <si>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</si>
  <si>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</si>
  <si>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</si>
  <si>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</si>
  <si>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</si>
  <si>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</si>
  <si>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</si>
  <si>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</si>
  <si>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</si>
  <si>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</si>
  <si>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</si>
  <si>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</si>
  <si>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</si>
  <si>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</si>
  <si>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</si>
  <si>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</si>
  <si>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</si>
  <si>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</si>
  <si>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</si>
  <si>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</si>
  <si>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</si>
  <si>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</si>
  <si>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</si>
  <si>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</si>
  <si>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</si>
  <si>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</si>
  <si>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</si>
  <si>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</si>
  <si>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</si>
  <si>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</si>
  <si>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</si>
  <si>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</si>
  <si>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</si>
  <si>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</si>
  <si>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</si>
  <si>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</si>
  <si>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</si>
  <si>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</si>
  <si>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</si>
  <si>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</si>
  <si>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</si>
  <si>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</si>
  <si>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</si>
  <si>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</si>
  <si>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</si>
  <si>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</si>
  <si>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</si>
  <si>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</si>
  <si>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</si>
  <si>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</si>
  <si>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</si>
  <si>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</si>
  <si>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</si>
  <si>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</si>
  <si>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</si>
  <si>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</si>
  <si>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</si>
  <si>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</si>
  <si>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</si>
  <si>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</si>
  <si>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</si>
  <si>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</si>
  <si>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</si>
  <si>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</si>
  <si>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</si>
  <si>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</si>
  <si>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</si>
  <si>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</si>
  <si>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</si>
  <si>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</si>
  <si>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</si>
  <si>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</si>
  <si>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</si>
  <si>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</si>
  <si>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</si>
  <si>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</si>
  <si>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</si>
  <si>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</si>
  <si>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</si>
  <si>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</si>
  <si>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</si>
  <si>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</si>
  <si>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</si>
  <si>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</si>
  <si>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</si>
  <si>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</si>
  <si>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</si>
  <si>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</si>
  <si>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</si>
  <si>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</si>
  <si>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</si>
  <si>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</si>
  <si>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</si>
  <si>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</si>
  <si>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</si>
  <si>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</si>
  <si>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</si>
  <si>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</si>
  <si>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</si>
  <si>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</si>
  <si>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</si>
  <si>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</si>
  <si>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</si>
  <si>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</si>
  <si>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</si>
  <si>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</si>
  <si>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</si>
  <si>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</si>
  <si>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</si>
  <si>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</si>
  <si>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</si>
  <si>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</si>
  <si>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</si>
  <si>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</si>
  <si>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</si>
  <si>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</si>
  <si>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</si>
  <si>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</si>
  <si>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</si>
  <si>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</si>
  <si>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</si>
  <si>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</si>
  <si>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</si>
  <si>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</si>
  <si>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</si>
  <si>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</si>
  <si>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</si>
  <si>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</si>
  <si>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</si>
  <si>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</si>
  <si>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</si>
  <si>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</si>
  <si>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</si>
  <si>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</si>
  <si>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</si>
  <si>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</si>
  <si>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</si>
  <si>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</si>
  <si>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</si>
  <si>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</si>
  <si>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</si>
  <si>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</si>
  <si>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</si>
  <si>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</si>
  <si>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</si>
  <si>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</si>
  <si>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</si>
  <si>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</si>
  <si>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</si>
  <si>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</si>
  <si>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</si>
  <si>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</si>
  <si>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</si>
  <si>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</si>
  <si>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</si>
  <si>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</si>
  <si>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</si>
  <si>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</si>
  <si>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</si>
  <si>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</si>
  <si>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</si>
  <si>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</si>
  <si>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</si>
  <si>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</si>
  <si>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</si>
  <si>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</si>
  <si>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</si>
  <si>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</si>
  <si>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</si>
  <si>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</si>
  <si>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</si>
  <si>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</si>
  <si>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</si>
  <si>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</si>
  <si>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</si>
  <si>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</si>
  <si>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</si>
  <si>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</si>
  <si>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</si>
  <si>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</si>
  <si>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</si>
  <si>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</si>
  <si>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</si>
  <si>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</si>
  <si>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</si>
  <si>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</si>
  <si>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</si>
  <si>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</si>
  <si>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</si>
  <si>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</si>
  <si>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</si>
  <si>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</si>
  <si>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</si>
  <si>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</si>
  <si>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</si>
  <si>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</si>
  <si>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</si>
  <si>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</si>
  <si>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</si>
  <si>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</si>
  <si>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</si>
  <si>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</si>
  <si>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</si>
  <si>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</si>
  <si>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</si>
  <si>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</si>
  <si>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</si>
  <si>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</si>
  <si>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</si>
  <si>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</si>
  <si>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</si>
  <si>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</si>
  <si>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</si>
  <si>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</si>
  <si>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</si>
  <si>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</si>
  <si>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</si>
  <si>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</si>
  <si>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</si>
  <si>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</si>
  <si>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</si>
  <si>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</si>
  <si>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</si>
  <si>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</si>
  <si>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</si>
  <si>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</si>
  <si>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</si>
  <si>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</si>
  <si>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</si>
  <si>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</si>
  <si>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</si>
  <si>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</si>
  <si>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</si>
  <si>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</si>
  <si>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</si>
  <si>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</si>
  <si>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</si>
  <si>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</si>
  <si>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</si>
  <si>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</si>
  <si>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</si>
  <si>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</si>
  <si>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</si>
  <si>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</si>
  <si>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</si>
  <si>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</si>
  <si>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</si>
  <si>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</si>
  <si>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</si>
  <si>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</si>
  <si>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</si>
  <si>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</si>
  <si>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</si>
  <si>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</si>
  <si>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</si>
  <si>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</si>
  <si>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</si>
  <si>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</si>
  <si>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</si>
  <si>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</si>
  <si>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</si>
  <si>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</si>
  <si>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</si>
  <si>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</si>
  <si>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</si>
  <si>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</si>
  <si>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</si>
  <si>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</si>
  <si>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</si>
  <si>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</si>
  <si>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</si>
  <si>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</si>
  <si>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</si>
  <si>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</si>
  <si>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</si>
  <si>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</si>
  <si>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</si>
  <si>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</si>
  <si>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</si>
  <si>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</si>
  <si>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</si>
  <si>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</si>
  <si>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</si>
  <si>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</si>
  <si>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</si>
  <si>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</si>
  <si>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</si>
  <si>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</si>
  <si>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</si>
  <si>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</si>
  <si>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</si>
  <si>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</si>
  <si>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</si>
  <si>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</si>
  <si>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</si>
  <si>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</si>
  <si>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</si>
  <si>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</si>
  <si>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</si>
  <si>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</si>
  <si>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</si>
  <si>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</si>
  <si>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</si>
  <si>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</si>
  <si>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</si>
  <si>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</si>
  <si>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NSE</t>
  </si>
  <si>
    <t>48-52</t>
  </si>
  <si>
    <t>920-930</t>
  </si>
  <si>
    <t>37.3-41.30</t>
  </si>
  <si>
    <t>D</t>
  </si>
  <si>
    <t>2485-2585</t>
  </si>
  <si>
    <t>2800-3000</t>
  </si>
  <si>
    <t>670-710</t>
  </si>
  <si>
    <t>143-147</t>
  </si>
  <si>
    <t>158-168</t>
  </si>
  <si>
    <t>MULTIPLIER SHARE &amp; STOCK ADVISORS PRIVATE LIMITED</t>
  </si>
  <si>
    <t>2900-2920</t>
  </si>
  <si>
    <t>3780-3880</t>
  </si>
  <si>
    <t>4100-4200</t>
  </si>
  <si>
    <t>1810-1945</t>
  </si>
  <si>
    <t>2150-2350</t>
  </si>
  <si>
    <t>ASIANPAINT 2900 CE 25 APR</t>
  </si>
  <si>
    <t>ASIANPAINT 3000 CE 25 APR</t>
  </si>
  <si>
    <t>GRAVITON RESEARCH CAPITAL LLP</t>
  </si>
  <si>
    <t>GIANLIFE</t>
  </si>
  <si>
    <t>3795-3875</t>
  </si>
  <si>
    <t>4100-4300</t>
  </si>
  <si>
    <t>1820-1950</t>
  </si>
  <si>
    <t>MANSI SHARE AND STOCK ADVISORS PVT LTD</t>
  </si>
  <si>
    <t>INDSWFTLAB</t>
  </si>
  <si>
    <t>Ind-Swift Labs Ltd.</t>
  </si>
  <si>
    <t>1490-1590</t>
  </si>
  <si>
    <t>1024-1054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</si>
  <si>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</si>
  <si>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</si>
  <si>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</si>
  <si>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</si>
  <si>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</si>
  <si>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</si>
  <si>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</si>
  <si>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SHUBHAM ASHOKBHAI PATEL</t>
  </si>
  <si>
    <t>ARUN KUMAR GUPTA</t>
  </si>
  <si>
    <t>Chemicals</t>
  </si>
  <si>
    <t>Loss of Rs.59/-</t>
  </si>
  <si>
    <t>Profit of Rs.85/-</t>
  </si>
  <si>
    <t>MARUTI APR FUT</t>
  </si>
  <si>
    <t>12600-12610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</si>
  <si>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</si>
  <si>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</si>
  <si>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</si>
  <si>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</si>
  <si>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</si>
  <si>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</si>
  <si>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</si>
  <si>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KDL</t>
  </si>
  <si>
    <t>MANSI SHARE &amp; STOCK ADVISORS PRIVATE LIMITED</t>
  </si>
  <si>
    <t>PARTH INFIN BROKERS PVT LTD</t>
  </si>
  <si>
    <t>HILTON</t>
  </si>
  <si>
    <t>Hilton Metal Forging Limi</t>
  </si>
  <si>
    <t>ELAN VENTURES PRIVATE LIMITED</t>
  </si>
  <si>
    <t>SADBHAV</t>
  </si>
  <si>
    <t>Sadbhav Engineering Limit</t>
  </si>
  <si>
    <t>VIKASECO</t>
  </si>
  <si>
    <t>Vikas EcoTech Limited</t>
  </si>
  <si>
    <t>VISHWAS FINCAP SERVICES PRIVATE LIMITED</t>
  </si>
  <si>
    <t>Profit of Rs.33.5/-</t>
  </si>
  <si>
    <t>HDFCBANK APR FUT</t>
  </si>
  <si>
    <t>1500-1502</t>
  </si>
  <si>
    <t>1525-1550</t>
  </si>
  <si>
    <t>FINNIFTY 21200 CE 02 APR</t>
  </si>
  <si>
    <t>50-75</t>
  </si>
  <si>
    <t>1250-1310</t>
  </si>
  <si>
    <t>1415-1515</t>
  </si>
  <si>
    <t>Profit of Rs.7.5/-</t>
  </si>
  <si>
    <t>TATACONSUM 1100 CE 28 APR</t>
  </si>
  <si>
    <t>TATACONSUM 1130 CE 28 APR</t>
  </si>
  <si>
    <t>NAVINFLUOR APR FUT</t>
  </si>
  <si>
    <t>3173-3179</t>
  </si>
  <si>
    <t>3240-3310</t>
  </si>
  <si>
    <t>Profit of Rs.5.5/-</t>
  </si>
  <si>
    <t>20-30</t>
  </si>
  <si>
    <t>Loss of Rs.6/-</t>
  </si>
  <si>
    <t>127.5-131.5</t>
  </si>
  <si>
    <t>139-148</t>
  </si>
  <si>
    <t>DALBHARAT APR FUT</t>
  </si>
  <si>
    <t>2057-2099</t>
  </si>
  <si>
    <t>ULTRACEMCO APR FUT</t>
  </si>
  <si>
    <t>10225-10330</t>
  </si>
  <si>
    <t>ABCGAS</t>
  </si>
  <si>
    <t>AVANCE</t>
  </si>
  <si>
    <t>BRANDBUCKT</t>
  </si>
  <si>
    <t>DELTA</t>
  </si>
  <si>
    <t>EMPOWER</t>
  </si>
  <si>
    <t>GUJTLRM</t>
  </si>
  <si>
    <t>IBRIGST</t>
  </si>
  <si>
    <t>GLASTON MARIO MENEZES</t>
  </si>
  <si>
    <t>GUTTIKONDA VARA LAKSHMI</t>
  </si>
  <si>
    <t>OMNIPOTENT</t>
  </si>
  <si>
    <t>SANJAY POPATLAL JAIN</t>
  </si>
  <si>
    <t>GOACARBON</t>
  </si>
  <si>
    <t>Goa Carbon Ltd</t>
  </si>
  <si>
    <t>JTLIND</t>
  </si>
  <si>
    <t>JTL INDUSTRIES LIMITED</t>
  </si>
  <si>
    <t>SRESTHA FINVEST LIMITED</t>
  </si>
  <si>
    <t>QE SECURITIES LLP</t>
  </si>
  <si>
    <t>MOLDTECH</t>
  </si>
  <si>
    <t>Mold-Tek Technologies Ltd</t>
  </si>
  <si>
    <t>VINEY EQUITY MARKET LLP</t>
  </si>
  <si>
    <t>PLATIND</t>
  </si>
  <si>
    <t>Platinum Industries Ltd</t>
  </si>
  <si>
    <t>CRONY VYAPAR PVT LTD</t>
  </si>
  <si>
    <t>BANKNIFTY 47500 CE 10 APR</t>
  </si>
  <si>
    <t>BANKNIFTY 48000 CE 10 APR</t>
  </si>
  <si>
    <t>4710-4810</t>
  </si>
  <si>
    <t>5050-5300</t>
  </si>
  <si>
    <t>Profit of Rs.75/-</t>
  </si>
  <si>
    <t>10090-10110</t>
  </si>
  <si>
    <t>NIFTY 22450 PE 04 APR</t>
  </si>
  <si>
    <t>60-80</t>
  </si>
  <si>
    <t>Profit of Rs.37/-</t>
  </si>
  <si>
    <t>Profit of Rs.87/-</t>
  </si>
  <si>
    <t>TANVIBEN MANOJKUMAR PANDYA</t>
  </si>
  <si>
    <t>KAJAL GOPAL BALDHA</t>
  </si>
  <si>
    <t>ADAN TRADERS LLP</t>
  </si>
  <si>
    <t>MINIBOSS CONSULTANCY PRIVATE LIMITED</t>
  </si>
  <si>
    <t>CAPPIPES</t>
  </si>
  <si>
    <t>NAVEEN GUPTA</t>
  </si>
  <si>
    <t>SKSE SECURITIES LIMITED CORP CM/TM PROP A/C</t>
  </si>
  <si>
    <t>CHATHA</t>
  </si>
  <si>
    <t>VARSU INDIA GROWTH STORY SCHEME 1</t>
  </si>
  <si>
    <t>AUGMENTA VALUE TRUST - SCHEME 1</t>
  </si>
  <si>
    <t>NAV CAPITAL VCC - NAV CAPITAL EMERGING STAR FUND</t>
  </si>
  <si>
    <t>LIVELY EQUIPMENTS SUPPLIERS PRIVATE LIMITED</t>
  </si>
  <si>
    <t>DPL</t>
  </si>
  <si>
    <t>CHANDAN CHAURASIYA</t>
  </si>
  <si>
    <t>AVANCE VENTURES PRIVATE LIMITED</t>
  </si>
  <si>
    <t>FRANKLININD</t>
  </si>
  <si>
    <t>POONAM M RUIA</t>
  </si>
  <si>
    <t>GANHOLD</t>
  </si>
  <si>
    <t>URVASHI UMESHBHAI PATEL</t>
  </si>
  <si>
    <t>RAJ DEVANGBHAI PATEL</t>
  </si>
  <si>
    <t>GCONNECT</t>
  </si>
  <si>
    <t>RCSPL SHARE BROKING PRIVATE LIMITED</t>
  </si>
  <si>
    <t>SANJAY KARANRAJ SAKARIA</t>
  </si>
  <si>
    <t>MAKWANA DIXIT CHANDUBHAI</t>
  </si>
  <si>
    <t>STEPTRADE REVOLUTION FUND</t>
  </si>
  <si>
    <t>GENPHARMA</t>
  </si>
  <si>
    <t>GOPAIST</t>
  </si>
  <si>
    <t>PRIYANKA AGRAWAL</t>
  </si>
  <si>
    <t>SUTHARAPU SHAKEELA SULTHANA</t>
  </si>
  <si>
    <t>GROWINGTON</t>
  </si>
  <si>
    <t>RAMESH RAMSHANKAR VYAS</t>
  </si>
  <si>
    <t>PRADEEP BABULAL SHAH</t>
  </si>
  <si>
    <t>VIKI JAYESHKUMAR SHAH</t>
  </si>
  <si>
    <t>VIVEK GAUR</t>
  </si>
  <si>
    <t>INDRENEW</t>
  </si>
  <si>
    <t>DAKSH AGARWAL</t>
  </si>
  <si>
    <t>NANDANVAN INVESTMENTS LIMITED</t>
  </si>
  <si>
    <t>PRAKASH SEVANTILAL SHAH HUF</t>
  </si>
  <si>
    <t>SHASHI KALA GILADA</t>
  </si>
  <si>
    <t>HARNISH NITIN BRAHMBHATT</t>
  </si>
  <si>
    <t>INDXTRA</t>
  </si>
  <si>
    <t>VIVEKLAKRA</t>
  </si>
  <si>
    <t>MINABEN KIRITBHAI SHAH</t>
  </si>
  <si>
    <t>KESARPE</t>
  </si>
  <si>
    <t>CHETAN RASIKLAL SHAH</t>
  </si>
  <si>
    <t>SETU SECURITIES PVT LTD</t>
  </si>
  <si>
    <t>MAHACORP</t>
  </si>
  <si>
    <t>ANKIT MAHENDRABHAI PARLESHA</t>
  </si>
  <si>
    <t>MIL</t>
  </si>
  <si>
    <t>BLISS ENTERPRISE</t>
  </si>
  <si>
    <t>MAYANKUMAR CHANDULAL SHAH</t>
  </si>
  <si>
    <t>VARUNKUMAR RAMESHKUMAR SHAH</t>
  </si>
  <si>
    <t>VIRAL PRAFUL JHAVERI</t>
  </si>
  <si>
    <t>SBVCL</t>
  </si>
  <si>
    <t>SPAR</t>
  </si>
  <si>
    <t>ATOR ADVISERS PRIVATE LIMITED</t>
  </si>
  <si>
    <t>STERPOW</t>
  </si>
  <si>
    <t>PARAM KAMLESH KAPADIA</t>
  </si>
  <si>
    <t>THINKINK</t>
  </si>
  <si>
    <t>B B COMMERCIAL LTD</t>
  </si>
  <si>
    <t>BOFA SECURITIES EUROPE SA</t>
  </si>
  <si>
    <t>TRANWAY</t>
  </si>
  <si>
    <t>SUBRAMANIYAN ELANGKUMARAN</t>
  </si>
  <si>
    <t>PUSHPA BHAJU</t>
  </si>
  <si>
    <t>URSUGAR</t>
  </si>
  <si>
    <t>SAROJ GUPTA</t>
  </si>
  <si>
    <t>VINTRON</t>
  </si>
  <si>
    <t>VRUDDHI</t>
  </si>
  <si>
    <t>GREEN PEAKS ENTERPRISES LLP</t>
  </si>
  <si>
    <t>EMINENCE GLOBAL FUND PCC- EUBILIA CAPITAL PARTNERS FUND I</t>
  </si>
  <si>
    <t>VISIONARY VALUE FUND</t>
  </si>
  <si>
    <t>KALPANA MADHANI SECURITIES PRIVATE LIMITED</t>
  </si>
  <si>
    <t>KANTA ANANTRAI DESAI</t>
  </si>
  <si>
    <t>GITA M MEHTA</t>
  </si>
  <si>
    <t>DHIREN RAMNIKLAL SHETHIA</t>
  </si>
  <si>
    <t>RAMNIKLAL KUVERJEE SHETHIA</t>
  </si>
  <si>
    <t>EPITOME TRADING AND INVESTMENTS</t>
  </si>
  <si>
    <t>ASPIRE</t>
  </si>
  <si>
    <t>Aspire &amp; Innovative Adv L</t>
  </si>
  <si>
    <t>BORANA RAJKUMAR MANGILAL</t>
  </si>
  <si>
    <t>JAIN SANJAY POPATLAL</t>
  </si>
  <si>
    <t>BLUEPEBBLE</t>
  </si>
  <si>
    <t>Blue Pebble Limited</t>
  </si>
  <si>
    <t>SANDEEP SINGH</t>
  </si>
  <si>
    <t>DEEPAK JUGALKISHORE CHOKHANI</t>
  </si>
  <si>
    <t>SATYA VIBHU MUPPANA</t>
  </si>
  <si>
    <t>SAURABH TRIPATHI</t>
  </si>
  <si>
    <t>AMIT R AGARWAL</t>
  </si>
  <si>
    <t>DCW</t>
  </si>
  <si>
    <t>DCW Ltd</t>
  </si>
  <si>
    <t>HRTI PRIVATE LIMITED</t>
  </si>
  <si>
    <t>DISHTV</t>
  </si>
  <si>
    <t>Dish TV India Limited</t>
  </si>
  <si>
    <t>EDELWEISS</t>
  </si>
  <si>
    <t>Edelweiss Fin Serv Ltd</t>
  </si>
  <si>
    <t>CLSA GLOBAL MARKETS PTE LTD</t>
  </si>
  <si>
    <t>Garden Reach Ship</t>
  </si>
  <si>
    <t>IMFA</t>
  </si>
  <si>
    <t>Indian Metals &amp; Ferro</t>
  </si>
  <si>
    <t>NIVL ADVISORS PRIVATE LIMITED</t>
  </si>
  <si>
    <t>JGCHEM</t>
  </si>
  <si>
    <t>J.G.Chemicals Limited</t>
  </si>
  <si>
    <t>KTL</t>
  </si>
  <si>
    <t>Kalahridhaan Trendz Ltd</t>
  </si>
  <si>
    <t>PANKAJKUMAR JAYANTILAL PATEL</t>
  </si>
  <si>
    <t>NIKHIL RAJESH SINGH</t>
  </si>
  <si>
    <t>VEER VIKAS SORATHIYA</t>
  </si>
  <si>
    <t>MAKS</t>
  </si>
  <si>
    <t>Maks Energy Sol India Ltd</t>
  </si>
  <si>
    <t>MALANI WEALTH ADVISORS PRIVATE LIMITED</t>
  </si>
  <si>
    <t>ONMOBILE</t>
  </si>
  <si>
    <t>OnMobile Global Limited</t>
  </si>
  <si>
    <t>ANSHUL  SAIGAL</t>
  </si>
  <si>
    <t>SHYAM JI TRADING</t>
  </si>
  <si>
    <t>VT CAPITAL MARKET PVT LTD</t>
  </si>
  <si>
    <t>RAMASTEEL</t>
  </si>
  <si>
    <t>Rama Steel Tubes Limited</t>
  </si>
  <si>
    <t>JAINAM BROKING LIMITED</t>
  </si>
  <si>
    <t>SECURCRED</t>
  </si>
  <si>
    <t>SecUR Credentials Limited</t>
  </si>
  <si>
    <t>VIKRAMKUMAR KARANRAJ SAKARIA HUF DAKSH CORPORATION</t>
  </si>
  <si>
    <t>JOLLY ANKIT SHAH</t>
  </si>
  <si>
    <t>SHAH SANDIP JAYSHUKHLAL</t>
  </si>
  <si>
    <t>SRM</t>
  </si>
  <si>
    <t>SRM Contractors Limited</t>
  </si>
  <si>
    <t>TRU</t>
  </si>
  <si>
    <t>TruCap Finance Limited</t>
  </si>
  <si>
    <t>OSC GLOBAL PROCESSING PRIVATE LIMITED</t>
  </si>
  <si>
    <t>VSTL</t>
  </si>
  <si>
    <t>Vibhor Steel Tubes Ltd</t>
  </si>
  <si>
    <t>Zee News Limited</t>
  </si>
  <si>
    <t>MONEYWISE FINANCIAL SERVICES PRIVATE LTD</t>
  </si>
  <si>
    <t>CLOUD</t>
  </si>
  <si>
    <t>Varanium Cloud Limited</t>
  </si>
  <si>
    <t>JANAK NAVINBHAI PANCHAL</t>
  </si>
  <si>
    <t>THE PABRAI INVESTMENT FUND IV LP</t>
  </si>
  <si>
    <t>ANIL LAXMICHAND SHAH</t>
  </si>
  <si>
    <t>MADHUSUDAN</t>
  </si>
  <si>
    <t>Madhusudan Masala Limited</t>
  </si>
  <si>
    <t>ARUNA R JAIN</t>
  </si>
  <si>
    <t>PREMKUMAR RAM KRISHNA PANDEY</t>
  </si>
  <si>
    <t>MEDIASSIST</t>
  </si>
  <si>
    <t>Medi Assist Health Ser L</t>
  </si>
  <si>
    <t>EDELWEISS BROKING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</si>
</sst>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3" borderId="33" applyNumberFormat="0" applyAlignment="0" applyProtection="0"/>
    <xf numFmtId="0" fontId="47" fillId="14" borderId="34" applyNumberFormat="0" applyAlignment="0" applyProtection="0"/>
    <xf numFmtId="0" fontId="48" fillId="14" borderId="33" applyNumberFormat="0" applyAlignment="0" applyProtection="0"/>
    <xf numFmtId="0" fontId="49" fillId="0" borderId="35" applyNumberFormat="0" applyFill="0" applyAlignment="0" applyProtection="0"/>
    <xf numFmtId="0" fontId="50" fillId="15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54" fillId="40" borderId="22" applyNumberFormat="0" applyBorder="0" applyAlignment="0" applyProtection="0"/>
    <xf numFmtId="0" fontId="54" fillId="17" borderId="22" applyNumberFormat="0" applyBorder="0" applyAlignment="0" applyProtection="0"/>
    <xf numFmtId="0" fontId="54" fillId="21" borderId="22" applyNumberFormat="0" applyBorder="0" applyAlignment="0" applyProtection="0"/>
    <xf numFmtId="0" fontId="54" fillId="25" borderId="22" applyNumberFormat="0" applyBorder="0" applyAlignment="0" applyProtection="0"/>
    <xf numFmtId="0" fontId="54" fillId="29" borderId="22" applyNumberFormat="0" applyBorder="0" applyAlignment="0" applyProtection="0"/>
    <xf numFmtId="0" fontId="54" fillId="33" borderId="22" applyNumberFormat="0" applyBorder="0" applyAlignment="0" applyProtection="0"/>
    <xf numFmtId="0" fontId="54" fillId="37" borderId="22" applyNumberFormat="0" applyBorder="0" applyAlignment="0" applyProtection="0"/>
    <xf numFmtId="0" fontId="44" fillId="11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0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2" borderId="22" applyNumberFormat="0" applyBorder="0" applyAlignment="0" applyProtection="0"/>
    <xf numFmtId="0" fontId="3" fillId="0" borderId="22"/>
    <xf numFmtId="0" fontId="3" fillId="0" borderId="22"/>
    <xf numFmtId="0" fontId="2" fillId="16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2" fillId="16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2" borderId="22" applyNumberFormat="0" applyBorder="0" applyAlignment="0" applyProtection="0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6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8" fontId="3" fillId="8" borderId="2" xfId="0" applyNumberFormat="1" applyFont="1" applyFill="1" applyBorder="1" applyAlignment="1">
      <alignment horizontal="center" vertical="center"/>
    </xf>
    <xf numFmtId="168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left"/>
    </xf>
    <xf numFmtId="1" fontId="3" fillId="9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/>
    <xf numFmtId="9" fontId="3" fillId="9" borderId="2" xfId="0" applyNumberFormat="1" applyFont="1" applyFill="1" applyBorder="1" applyAlignment="1">
      <alignment horizontal="center"/>
    </xf>
    <xf numFmtId="169" fontId="3" fillId="9" borderId="2" xfId="0" applyNumberFormat="1" applyFont="1" applyFill="1" applyBorder="1" applyAlignment="1">
      <alignment horizontal="center" vertical="center" wrapText="1"/>
    </xf>
    <xf numFmtId="15" fontId="3" fillId="9" borderId="2" xfId="0" applyNumberFormat="1" applyFont="1" applyFill="1" applyBorder="1"/>
    <xf numFmtId="1" fontId="3" fillId="7" borderId="2" xfId="0" applyNumberFormat="1" applyFont="1" applyFill="1" applyBorder="1" applyAlignment="1">
      <alignment horizontal="center" vertical="center" wrapText="1"/>
    </xf>
    <xf numFmtId="168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9" fontId="3" fillId="7" borderId="2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 vertical="center"/>
    </xf>
    <xf numFmtId="168" fontId="3" fillId="8" borderId="3" xfId="0" applyNumberFormat="1" applyFont="1" applyFill="1" applyBorder="1" applyAlignment="1">
      <alignment horizontal="center" vertical="center"/>
    </xf>
    <xf numFmtId="168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0" fontId="3" fillId="8" borderId="3" xfId="0" applyNumberFormat="1" applyFont="1" applyFill="1" applyBorder="1" applyAlignment="1">
      <alignment horizontal="center" vertical="center" wrapText="1"/>
    </xf>
    <xf numFmtId="168" fontId="3" fillId="8" borderId="3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164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5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68" fontId="3" fillId="8" borderId="7" xfId="0" applyNumberFormat="1" applyFont="1" applyFill="1" applyBorder="1" applyAlignment="1">
      <alignment horizontal="center" vertical="center"/>
    </xf>
    <xf numFmtId="168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1" borderId="29" xfId="0" applyFont="1" applyFill="1" applyBorder="1" applyAlignment="1">
      <alignment horizontal="center" vertical="center"/>
    </xf>
    <xf numFmtId="16" fontId="36" fillId="41" borderId="29" xfId="0" applyNumberFormat="1" applyFont="1" applyFill="1" applyBorder="1" applyAlignment="1">
      <alignment horizontal="center" vertical="center"/>
    </xf>
    <xf numFmtId="0" fontId="36" fillId="41" borderId="29" xfId="0" applyFont="1" applyFill="1" applyBorder="1"/>
    <xf numFmtId="0" fontId="37" fillId="41" borderId="29" xfId="0" applyFont="1" applyFill="1" applyBorder="1" applyAlignment="1">
      <alignment horizontal="center" vertical="center"/>
    </xf>
    <xf numFmtId="16" fontId="36" fillId="41" borderId="22" xfId="0" applyNumberFormat="1" applyFont="1" applyFill="1" applyBorder="1" applyAlignment="1">
      <alignment horizontal="center" vertical="center"/>
    </xf>
    <xf numFmtId="0" fontId="36" fillId="41" borderId="0" xfId="0" applyFont="1" applyFill="1"/>
    <xf numFmtId="0" fontId="3" fillId="41" borderId="0" xfId="0" applyFont="1" applyFill="1" applyAlignment="1">
      <alignment horizontal="center"/>
    </xf>
    <xf numFmtId="0" fontId="3" fillId="41" borderId="0" xfId="0" applyFont="1" applyFill="1"/>
    <xf numFmtId="0" fontId="36" fillId="41" borderId="0" xfId="0" applyFont="1" applyFill="1" applyAlignment="1">
      <alignment horizontal="center" vertical="center"/>
    </xf>
    <xf numFmtId="166" fontId="36" fillId="41" borderId="0" xfId="0" applyNumberFormat="1" applyFont="1" applyFill="1" applyAlignment="1">
      <alignment horizontal="center" vertical="center"/>
    </xf>
    <xf numFmtId="0" fontId="0" fillId="41" borderId="0" xfId="0" applyFill="1"/>
    <xf numFmtId="167" fontId="36" fillId="41" borderId="29" xfId="0" applyNumberFormat="1" applyFont="1" applyFill="1" applyBorder="1" applyAlignment="1">
      <alignment horizontal="center" vertical="center"/>
    </xf>
    <xf numFmtId="2" fontId="36" fillId="41" borderId="29" xfId="0" applyNumberFormat="1" applyFont="1" applyFill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7" fontId="36" fillId="0" borderId="40" xfId="0" applyNumberFormat="1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7" fillId="42" borderId="25" xfId="0" applyFont="1" applyFill="1" applyBorder="1" applyAlignment="1">
      <alignment horizontal="center" vertical="center"/>
    </xf>
    <xf numFmtId="0" fontId="36" fillId="42" borderId="2" xfId="0" applyFont="1" applyFill="1" applyBorder="1" applyAlignment="1">
      <alignment horizontal="center" vertical="center"/>
    </xf>
    <xf numFmtId="2" fontId="37" fillId="42" borderId="2" xfId="0" applyNumberFormat="1" applyFont="1" applyFill="1" applyBorder="1" applyAlignment="1">
      <alignment horizontal="center" vertical="center"/>
    </xf>
    <xf numFmtId="167" fontId="36" fillId="42" borderId="2" xfId="0" applyNumberFormat="1" applyFont="1" applyFill="1" applyBorder="1" applyAlignment="1">
      <alignment horizontal="center" vertical="center"/>
    </xf>
    <xf numFmtId="0" fontId="37" fillId="42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6" fillId="43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7" fontId="36" fillId="44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5" borderId="29" xfId="0" applyNumberFormat="1" applyFont="1" applyFill="1" applyBorder="1" applyAlignment="1">
      <alignment horizontal="center" vertical="center"/>
    </xf>
    <xf numFmtId="0" fontId="3" fillId="45" borderId="29" xfId="0" applyFont="1" applyFill="1" applyBorder="1" applyAlignment="1">
      <alignment horizontal="center" vertical="center"/>
    </xf>
    <xf numFmtId="166" fontId="36" fillId="45" borderId="29" xfId="0" applyNumberFormat="1" applyFont="1" applyFill="1" applyBorder="1" applyAlignment="1">
      <alignment horizontal="center" vertical="center"/>
    </xf>
    <xf numFmtId="15" fontId="3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left"/>
    </xf>
    <xf numFmtId="164" fontId="36" fillId="45" borderId="29" xfId="0" applyNumberFormat="1" applyFont="1" applyFill="1" applyBorder="1" applyAlignment="1">
      <alignment horizontal="center" vertical="top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7" fontId="36" fillId="47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7" fontId="36" fillId="44" borderId="39" xfId="0" applyNumberFormat="1" applyFont="1" applyFill="1" applyBorder="1" applyAlignment="1">
      <alignment horizontal="center" vertical="center"/>
    </xf>
    <xf numFmtId="167" fontId="36" fillId="44" borderId="40" xfId="0" applyNumberFormat="1" applyFont="1" applyFill="1" applyBorder="1" applyAlignment="1">
      <alignment horizontal="center" vertical="center"/>
    </xf>
    <xf numFmtId="167" fontId="36" fillId="42" borderId="39" xfId="0" applyNumberFormat="1" applyFont="1" applyFill="1" applyBorder="1" applyAlignment="1">
      <alignment horizontal="center" vertical="center"/>
    </xf>
    <xf numFmtId="167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309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45386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45386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0" t="s">
        <v>16</v>
      </c>
      <c r="B9" s="342" t="s">
        <v>17</v>
      </c>
      <c r="C9" s="342" t="s">
        <v>18</v>
      </c>
      <c r="D9" s="342" t="s">
        <v>19</v>
      </c>
      <c r="E9" s="26" t="s">
        <v>20</v>
      </c>
      <c r="F9" s="26" t="s">
        <v>21</v>
      </c>
      <c r="G9" s="337" t="s">
        <v>22</v>
      </c>
      <c r="H9" s="338"/>
      <c r="I9" s="339"/>
      <c r="J9" s="337" t="s">
        <v>23</v>
      </c>
      <c r="K9" s="338"/>
      <c r="L9" s="339"/>
      <c r="M9" s="26"/>
      <c r="N9" s="27"/>
      <c r="O9" s="27"/>
      <c r="P9" s="27"/>
    </row>
    <row r="10" spans="1:16" ht="38.25">
      <c r="A10" s="341"/>
      <c r="B10" s="343"/>
      <c r="C10" s="343"/>
      <c r="D10" s="343"/>
      <c r="E10" s="28" t="s">
        <v>24</v>
      </c>
      <c r="F10" s="28" t="s">
        <v>24</v>
      </c>
      <c r="G10" s="232" t="s">
        <v>25</v>
      </c>
      <c r="H10" s="232" t="s">
        <v>26</v>
      </c>
      <c r="I10" s="232" t="s">
        <v>27</v>
      </c>
      <c r="J10" s="232" t="s">
        <v>28</v>
      </c>
      <c r="K10" s="232" t="s">
        <v>29</v>
      </c>
      <c r="L10" s="232" t="s">
        <v>30</v>
      </c>
      <c r="M10" s="232" t="s">
        <v>31</v>
      </c>
      <c r="N10" s="29" t="s">
        <v>32</v>
      </c>
      <c r="O10" s="29" t="s">
        <v>33</v>
      </c>
      <c r="P10" s="30" t="s">
        <v>838</v>
      </c>
    </row>
    <row r="11" spans="1:16" ht="12.75" customHeight="1">
      <c r="A11" s="239">
        <v>1</v>
      </c>
      <c r="B11" s="251" t="s">
        <v>34</v>
      </c>
      <c r="C11" s="230" t="s">
        <v>35</v>
      </c>
      <c r="D11" s="242">
        <v>45407</v>
      </c>
      <c r="E11" s="230">
        <v>22542.6</v>
      </c>
      <c r="F11" s="230">
        <v>22541.116666666669</v>
      </c>
      <c r="G11" s="229">
        <v>22451.483333333337</v>
      </c>
      <c r="H11" s="229">
        <v>22360.366666666669</v>
      </c>
      <c r="I11" s="229">
        <v>22270.733333333337</v>
      </c>
      <c r="J11" s="229">
        <v>22632.233333333337</v>
      </c>
      <c r="K11" s="229">
        <v>22721.866666666669</v>
      </c>
      <c r="L11" s="229">
        <v>22812.983333333337</v>
      </c>
      <c r="M11" s="228">
        <v>22630.75</v>
      </c>
      <c r="N11" s="228">
        <v>22450</v>
      </c>
      <c r="O11" s="228">
        <v>11086700</v>
      </c>
      <c r="P11" s="231">
        <v>1.1467931758051273E-2</v>
      </c>
    </row>
    <row r="12" spans="1:16" ht="12.75" customHeight="1">
      <c r="A12" s="239">
        <v>2</v>
      </c>
      <c r="B12" s="251" t="s">
        <v>34</v>
      </c>
      <c r="C12" s="230" t="s">
        <v>36</v>
      </c>
      <c r="D12" s="242">
        <v>45406</v>
      </c>
      <c r="E12" s="230">
        <v>47912.3</v>
      </c>
      <c r="F12" s="230">
        <v>47819.766666666663</v>
      </c>
      <c r="G12" s="229">
        <v>47672.533333333326</v>
      </c>
      <c r="H12" s="229">
        <v>47432.766666666663</v>
      </c>
      <c r="I12" s="229">
        <v>47285.533333333326</v>
      </c>
      <c r="J12" s="229">
        <v>48059.533333333326</v>
      </c>
      <c r="K12" s="229">
        <v>48206.766666666663</v>
      </c>
      <c r="L12" s="229">
        <v>48446.533333333326</v>
      </c>
      <c r="M12" s="228">
        <v>47967</v>
      </c>
      <c r="N12" s="228">
        <v>47580</v>
      </c>
      <c r="O12" s="228">
        <v>2506710</v>
      </c>
      <c r="P12" s="231">
        <v>4.1396887911211371E-2</v>
      </c>
    </row>
    <row r="13" spans="1:16" ht="12.75" customHeight="1">
      <c r="A13" s="239">
        <v>3</v>
      </c>
      <c r="B13" s="251" t="s">
        <v>34</v>
      </c>
      <c r="C13" s="250" t="s">
        <v>37</v>
      </c>
      <c r="D13" s="244">
        <v>45412</v>
      </c>
      <c r="E13" s="243">
        <v>21316.85</v>
      </c>
      <c r="F13" s="243">
        <v>21278.266666666666</v>
      </c>
      <c r="G13" s="245">
        <v>21189.183333333334</v>
      </c>
      <c r="H13" s="245">
        <v>21061.516666666666</v>
      </c>
      <c r="I13" s="245">
        <v>20972.433333333334</v>
      </c>
      <c r="J13" s="245">
        <v>21405.933333333334</v>
      </c>
      <c r="K13" s="245">
        <v>21495.01666666667</v>
      </c>
      <c r="L13" s="245">
        <v>21622.683333333334</v>
      </c>
      <c r="M13" s="246">
        <v>21367.35</v>
      </c>
      <c r="N13" s="246">
        <v>21150.6</v>
      </c>
      <c r="O13" s="246">
        <v>70040</v>
      </c>
      <c r="P13" s="247">
        <v>0.11386768447837151</v>
      </c>
    </row>
    <row r="14" spans="1:16" ht="12.75" customHeight="1">
      <c r="A14" s="239">
        <v>4</v>
      </c>
      <c r="B14" s="251" t="s">
        <v>34</v>
      </c>
      <c r="C14" s="250" t="s">
        <v>38</v>
      </c>
      <c r="D14" s="244">
        <v>45411</v>
      </c>
      <c r="E14" s="243">
        <v>10834.75</v>
      </c>
      <c r="F14" s="243">
        <v>10807.816666666668</v>
      </c>
      <c r="G14" s="245">
        <v>10758.133333333335</v>
      </c>
      <c r="H14" s="245">
        <v>10681.516666666668</v>
      </c>
      <c r="I14" s="245">
        <v>10631.833333333336</v>
      </c>
      <c r="J14" s="245">
        <v>10884.433333333334</v>
      </c>
      <c r="K14" s="245">
        <v>10934.116666666665</v>
      </c>
      <c r="L14" s="245">
        <v>11010.733333333334</v>
      </c>
      <c r="M14" s="246">
        <v>10857.5</v>
      </c>
      <c r="N14" s="246">
        <v>10731.2</v>
      </c>
      <c r="O14" s="246">
        <v>1685700</v>
      </c>
      <c r="P14" s="247">
        <v>1.693555575363223E-3</v>
      </c>
    </row>
    <row r="15" spans="1:16" ht="12.75" customHeight="1">
      <c r="A15" s="239">
        <v>5</v>
      </c>
      <c r="B15" s="251" t="s">
        <v>922</v>
      </c>
      <c r="C15" s="243" t="s">
        <v>39</v>
      </c>
      <c r="D15" s="244">
        <v>45407</v>
      </c>
      <c r="E15" s="243">
        <v>697.9</v>
      </c>
      <c r="F15" s="243">
        <v>694.86666666666667</v>
      </c>
      <c r="G15" s="245">
        <v>685.0333333333333</v>
      </c>
      <c r="H15" s="245">
        <v>672.16666666666663</v>
      </c>
      <c r="I15" s="245">
        <v>662.33333333333326</v>
      </c>
      <c r="J15" s="245">
        <v>707.73333333333335</v>
      </c>
      <c r="K15" s="245">
        <v>717.56666666666661</v>
      </c>
      <c r="L15" s="245">
        <v>730.43333333333339</v>
      </c>
      <c r="M15" s="246">
        <v>704.7</v>
      </c>
      <c r="N15" s="246">
        <v>682</v>
      </c>
      <c r="O15" s="246">
        <v>13789000</v>
      </c>
      <c r="P15" s="247">
        <v>-9.6243625655390366E-3</v>
      </c>
    </row>
    <row r="16" spans="1:16" ht="12.75" customHeight="1">
      <c r="A16" s="239">
        <v>6</v>
      </c>
      <c r="B16" s="251" t="s">
        <v>40</v>
      </c>
      <c r="C16" s="248" t="s">
        <v>41</v>
      </c>
      <c r="D16" s="244">
        <v>45407</v>
      </c>
      <c r="E16" s="243">
        <v>6535.7</v>
      </c>
      <c r="F16" s="243">
        <v>6514.5666666666666</v>
      </c>
      <c r="G16" s="245">
        <v>6481.1333333333332</v>
      </c>
      <c r="H16" s="245">
        <v>6426.5666666666666</v>
      </c>
      <c r="I16" s="245">
        <v>6393.1333333333332</v>
      </c>
      <c r="J16" s="245">
        <v>6569.1333333333332</v>
      </c>
      <c r="K16" s="245">
        <v>6602.5666666666657</v>
      </c>
      <c r="L16" s="245">
        <v>6657.1333333333332</v>
      </c>
      <c r="M16" s="246">
        <v>6548</v>
      </c>
      <c r="N16" s="246">
        <v>6460</v>
      </c>
      <c r="O16" s="246">
        <v>1043875</v>
      </c>
      <c r="P16" s="247">
        <v>-8.0769687611355265E-3</v>
      </c>
    </row>
    <row r="17" spans="1:16" ht="12.75" customHeight="1">
      <c r="A17" s="239">
        <v>7</v>
      </c>
      <c r="B17" s="251" t="s">
        <v>42</v>
      </c>
      <c r="C17" s="248" t="s">
        <v>43</v>
      </c>
      <c r="D17" s="244">
        <v>45407</v>
      </c>
      <c r="E17" s="243">
        <v>26877.75</v>
      </c>
      <c r="F17" s="243">
        <v>27037.483333333334</v>
      </c>
      <c r="G17" s="245">
        <v>26690.266666666666</v>
      </c>
      <c r="H17" s="245">
        <v>26502.783333333333</v>
      </c>
      <c r="I17" s="245">
        <v>26155.566666666666</v>
      </c>
      <c r="J17" s="245">
        <v>27224.966666666667</v>
      </c>
      <c r="K17" s="245">
        <v>27572.183333333334</v>
      </c>
      <c r="L17" s="245">
        <v>27759.666666666668</v>
      </c>
      <c r="M17" s="246">
        <v>27384.7</v>
      </c>
      <c r="N17" s="246">
        <v>26850</v>
      </c>
      <c r="O17" s="246">
        <v>209200</v>
      </c>
      <c r="P17" s="247">
        <v>1.7238076996743919E-3</v>
      </c>
    </row>
    <row r="18" spans="1:16" ht="12.75" customHeight="1">
      <c r="A18" s="239">
        <v>8</v>
      </c>
      <c r="B18" s="251" t="s">
        <v>66</v>
      </c>
      <c r="C18" s="249" t="s">
        <v>44</v>
      </c>
      <c r="D18" s="244">
        <v>45407</v>
      </c>
      <c r="E18" s="243">
        <v>205.5</v>
      </c>
      <c r="F18" s="243">
        <v>204.48333333333335</v>
      </c>
      <c r="G18" s="245">
        <v>201.01666666666671</v>
      </c>
      <c r="H18" s="245">
        <v>196.53333333333336</v>
      </c>
      <c r="I18" s="245">
        <v>193.06666666666672</v>
      </c>
      <c r="J18" s="245">
        <v>208.9666666666667</v>
      </c>
      <c r="K18" s="245">
        <v>212.43333333333334</v>
      </c>
      <c r="L18" s="245">
        <v>216.91666666666669</v>
      </c>
      <c r="M18" s="246">
        <v>207.95</v>
      </c>
      <c r="N18" s="246">
        <v>200</v>
      </c>
      <c r="O18" s="246">
        <v>49987800</v>
      </c>
      <c r="P18" s="247">
        <v>-1.6177739430543571E-3</v>
      </c>
    </row>
    <row r="19" spans="1:16" ht="12.75" customHeight="1">
      <c r="A19" s="239">
        <v>9</v>
      </c>
      <c r="B19" s="251" t="s">
        <v>45</v>
      </c>
      <c r="C19" s="246" t="s">
        <v>46</v>
      </c>
      <c r="D19" s="244">
        <v>45407</v>
      </c>
      <c r="E19" s="243">
        <v>237.65</v>
      </c>
      <c r="F19" s="243">
        <v>237.95000000000002</v>
      </c>
      <c r="G19" s="245">
        <v>234.70000000000005</v>
      </c>
      <c r="H19" s="245">
        <v>231.75000000000003</v>
      </c>
      <c r="I19" s="245">
        <v>228.50000000000006</v>
      </c>
      <c r="J19" s="245">
        <v>240.90000000000003</v>
      </c>
      <c r="K19" s="245">
        <v>244.14999999999998</v>
      </c>
      <c r="L19" s="245">
        <v>247.10000000000002</v>
      </c>
      <c r="M19" s="246">
        <v>241.2</v>
      </c>
      <c r="N19" s="246">
        <v>235</v>
      </c>
      <c r="O19" s="246">
        <v>43214600</v>
      </c>
      <c r="P19" s="247">
        <v>8.9231516328760474E-3</v>
      </c>
    </row>
    <row r="20" spans="1:16" ht="12.75" customHeight="1">
      <c r="A20" s="239">
        <v>10</v>
      </c>
      <c r="B20" s="251" t="s">
        <v>47</v>
      </c>
      <c r="C20" s="243" t="s">
        <v>48</v>
      </c>
      <c r="D20" s="244">
        <v>45407</v>
      </c>
      <c r="E20" s="243">
        <v>2645.2</v>
      </c>
      <c r="F20" s="243">
        <v>2644.7166666666667</v>
      </c>
      <c r="G20" s="245">
        <v>2620.4833333333336</v>
      </c>
      <c r="H20" s="245">
        <v>2595.7666666666669</v>
      </c>
      <c r="I20" s="245">
        <v>2571.5333333333338</v>
      </c>
      <c r="J20" s="245">
        <v>2669.4333333333334</v>
      </c>
      <c r="K20" s="245">
        <v>2693.6666666666661</v>
      </c>
      <c r="L20" s="245">
        <v>2718.3833333333332</v>
      </c>
      <c r="M20" s="246">
        <v>2668.95</v>
      </c>
      <c r="N20" s="246">
        <v>2620</v>
      </c>
      <c r="O20" s="246">
        <v>5363700</v>
      </c>
      <c r="P20" s="247">
        <v>-4.4545910128626319E-3</v>
      </c>
    </row>
    <row r="21" spans="1:16" ht="12.75" customHeight="1">
      <c r="A21" s="239">
        <v>11</v>
      </c>
      <c r="B21" s="251" t="s">
        <v>115</v>
      </c>
      <c r="C21" s="243" t="s">
        <v>49</v>
      </c>
      <c r="D21" s="244">
        <v>45407</v>
      </c>
      <c r="E21" s="243">
        <v>3256.9</v>
      </c>
      <c r="F21" s="243">
        <v>3259.0499999999997</v>
      </c>
      <c r="G21" s="245">
        <v>3236.1999999999994</v>
      </c>
      <c r="H21" s="245">
        <v>3215.4999999999995</v>
      </c>
      <c r="I21" s="245">
        <v>3192.6499999999992</v>
      </c>
      <c r="J21" s="245">
        <v>3279.7499999999995</v>
      </c>
      <c r="K21" s="245">
        <v>3302.6</v>
      </c>
      <c r="L21" s="245">
        <v>3323.2999999999997</v>
      </c>
      <c r="M21" s="246">
        <v>3281.9</v>
      </c>
      <c r="N21" s="246">
        <v>3238.35</v>
      </c>
      <c r="O21" s="246">
        <v>13977600</v>
      </c>
      <c r="P21" s="247">
        <v>6.4806013998099021E-3</v>
      </c>
    </row>
    <row r="22" spans="1:16" ht="12.75" customHeight="1">
      <c r="A22" s="239">
        <v>12</v>
      </c>
      <c r="B22" s="251" t="s">
        <v>115</v>
      </c>
      <c r="C22" s="243" t="s">
        <v>50</v>
      </c>
      <c r="D22" s="244">
        <v>45407</v>
      </c>
      <c r="E22" s="243">
        <v>1404.05</v>
      </c>
      <c r="F22" s="243">
        <v>1402.3833333333332</v>
      </c>
      <c r="G22" s="245">
        <v>1395.7666666666664</v>
      </c>
      <c r="H22" s="245">
        <v>1387.4833333333331</v>
      </c>
      <c r="I22" s="245">
        <v>1380.8666666666663</v>
      </c>
      <c r="J22" s="245">
        <v>1410.6666666666665</v>
      </c>
      <c r="K22" s="245">
        <v>1417.2833333333333</v>
      </c>
      <c r="L22" s="245">
        <v>1425.5666666666666</v>
      </c>
      <c r="M22" s="246">
        <v>1409</v>
      </c>
      <c r="N22" s="246">
        <v>1394.1</v>
      </c>
      <c r="O22" s="246">
        <v>36020800</v>
      </c>
      <c r="P22" s="247">
        <v>-2.1429192384595324E-2</v>
      </c>
    </row>
    <row r="23" spans="1:16" ht="12.75" customHeight="1">
      <c r="A23" s="239">
        <v>13</v>
      </c>
      <c r="B23" s="251" t="s">
        <v>42</v>
      </c>
      <c r="C23" s="243" t="s">
        <v>51</v>
      </c>
      <c r="D23" s="244">
        <v>45407</v>
      </c>
      <c r="E23" s="243">
        <v>4911.8</v>
      </c>
      <c r="F23" s="243">
        <v>4927.6166666666677</v>
      </c>
      <c r="G23" s="245">
        <v>4888.633333333335</v>
      </c>
      <c r="H23" s="245">
        <v>4865.4666666666672</v>
      </c>
      <c r="I23" s="245">
        <v>4826.4833333333345</v>
      </c>
      <c r="J23" s="245">
        <v>4950.7833333333356</v>
      </c>
      <c r="K23" s="245">
        <v>4989.7666666666673</v>
      </c>
      <c r="L23" s="245">
        <v>5012.9333333333361</v>
      </c>
      <c r="M23" s="246">
        <v>4966.6000000000004</v>
      </c>
      <c r="N23" s="246">
        <v>4904.45</v>
      </c>
      <c r="O23" s="246">
        <v>1124200</v>
      </c>
      <c r="P23" s="247">
        <v>-7.2412575061815612E-3</v>
      </c>
    </row>
    <row r="24" spans="1:16" ht="12.75" customHeight="1">
      <c r="A24" s="239">
        <v>14</v>
      </c>
      <c r="B24" s="251" t="s">
        <v>47</v>
      </c>
      <c r="C24" s="243" t="s">
        <v>52</v>
      </c>
      <c r="D24" s="244">
        <v>45407</v>
      </c>
      <c r="E24" s="243">
        <v>637.5</v>
      </c>
      <c r="F24" s="243">
        <v>636.4666666666667</v>
      </c>
      <c r="G24" s="245">
        <v>630.03333333333342</v>
      </c>
      <c r="H24" s="245">
        <v>622.56666666666672</v>
      </c>
      <c r="I24" s="245">
        <v>616.13333333333344</v>
      </c>
      <c r="J24" s="245">
        <v>643.93333333333339</v>
      </c>
      <c r="K24" s="245">
        <v>650.36666666666679</v>
      </c>
      <c r="L24" s="245">
        <v>657.83333333333337</v>
      </c>
      <c r="M24" s="246">
        <v>642.9</v>
      </c>
      <c r="N24" s="246">
        <v>629</v>
      </c>
      <c r="O24" s="246">
        <v>48960000</v>
      </c>
      <c r="P24" s="247">
        <v>-1.1699731124191556E-2</v>
      </c>
    </row>
    <row r="25" spans="1:16" ht="12.75" customHeight="1">
      <c r="A25" s="239">
        <v>15</v>
      </c>
      <c r="B25" s="251" t="s">
        <v>42</v>
      </c>
      <c r="C25" s="243" t="s">
        <v>53</v>
      </c>
      <c r="D25" s="244">
        <v>45407</v>
      </c>
      <c r="E25" s="243">
        <v>6396.6</v>
      </c>
      <c r="F25" s="243">
        <v>6393.5166666666664</v>
      </c>
      <c r="G25" s="245">
        <v>6349.2833333333328</v>
      </c>
      <c r="H25" s="245">
        <v>6301.9666666666662</v>
      </c>
      <c r="I25" s="245">
        <v>6257.7333333333327</v>
      </c>
      <c r="J25" s="245">
        <v>6440.833333333333</v>
      </c>
      <c r="K25" s="245">
        <v>6485.0666666666666</v>
      </c>
      <c r="L25" s="245">
        <v>6532.3833333333332</v>
      </c>
      <c r="M25" s="246">
        <v>6437.75</v>
      </c>
      <c r="N25" s="246">
        <v>6346.2</v>
      </c>
      <c r="O25" s="246">
        <v>1764500</v>
      </c>
      <c r="P25" s="247">
        <v>-8.6382470679120717E-3</v>
      </c>
    </row>
    <row r="26" spans="1:16" ht="12.75" customHeight="1">
      <c r="A26" s="239">
        <v>16</v>
      </c>
      <c r="B26" s="251" t="s">
        <v>54</v>
      </c>
      <c r="C26" s="243" t="s">
        <v>55</v>
      </c>
      <c r="D26" s="244">
        <v>45407</v>
      </c>
      <c r="E26" s="243">
        <v>470.8</v>
      </c>
      <c r="F26" s="243">
        <v>470.56666666666666</v>
      </c>
      <c r="G26" s="245">
        <v>468.23333333333335</v>
      </c>
      <c r="H26" s="245">
        <v>465.66666666666669</v>
      </c>
      <c r="I26" s="245">
        <v>463.33333333333337</v>
      </c>
      <c r="J26" s="245">
        <v>473.13333333333333</v>
      </c>
      <c r="K26" s="245">
        <v>475.4666666666667</v>
      </c>
      <c r="L26" s="245">
        <v>478.0333333333333</v>
      </c>
      <c r="M26" s="246">
        <v>472.9</v>
      </c>
      <c r="N26" s="246">
        <v>468</v>
      </c>
      <c r="O26" s="246">
        <v>13798900</v>
      </c>
      <c r="P26" s="247">
        <v>3.1516075740246535E-2</v>
      </c>
    </row>
    <row r="27" spans="1:16" ht="12.75" customHeight="1">
      <c r="A27" s="239">
        <v>17</v>
      </c>
      <c r="B27" s="251" t="s">
        <v>54</v>
      </c>
      <c r="C27" s="243" t="s">
        <v>56</v>
      </c>
      <c r="D27" s="244">
        <v>45407</v>
      </c>
      <c r="E27" s="243">
        <v>175.2</v>
      </c>
      <c r="F27" s="243">
        <v>174.31666666666669</v>
      </c>
      <c r="G27" s="245">
        <v>172.43333333333339</v>
      </c>
      <c r="H27" s="245">
        <v>169.66666666666671</v>
      </c>
      <c r="I27" s="245">
        <v>167.78333333333342</v>
      </c>
      <c r="J27" s="245">
        <v>177.08333333333337</v>
      </c>
      <c r="K27" s="245">
        <v>178.96666666666664</v>
      </c>
      <c r="L27" s="245">
        <v>181.73333333333335</v>
      </c>
      <c r="M27" s="246">
        <v>176.2</v>
      </c>
      <c r="N27" s="246">
        <v>171.55</v>
      </c>
      <c r="O27" s="246">
        <v>92135000</v>
      </c>
      <c r="P27" s="247">
        <v>-6.4164779467270573E-3</v>
      </c>
    </row>
    <row r="28" spans="1:16" ht="12.75" customHeight="1">
      <c r="A28" s="239">
        <v>18</v>
      </c>
      <c r="B28" s="251" t="s">
        <v>57</v>
      </c>
      <c r="C28" s="243" t="s">
        <v>58</v>
      </c>
      <c r="D28" s="244">
        <v>45407</v>
      </c>
      <c r="E28" s="243">
        <v>2877.6</v>
      </c>
      <c r="F28" s="243">
        <v>2874</v>
      </c>
      <c r="G28" s="245">
        <v>2859</v>
      </c>
      <c r="H28" s="245">
        <v>2840.4</v>
      </c>
      <c r="I28" s="245">
        <v>2825.4</v>
      </c>
      <c r="J28" s="245">
        <v>2892.6</v>
      </c>
      <c r="K28" s="245">
        <v>2907.6</v>
      </c>
      <c r="L28" s="245">
        <v>2926.2</v>
      </c>
      <c r="M28" s="246">
        <v>2889</v>
      </c>
      <c r="N28" s="246">
        <v>2855.4</v>
      </c>
      <c r="O28" s="246">
        <v>9517800</v>
      </c>
      <c r="P28" s="247">
        <v>1.3329642484509081E-2</v>
      </c>
    </row>
    <row r="29" spans="1:16" ht="12.75" customHeight="1">
      <c r="A29" s="239">
        <v>19</v>
      </c>
      <c r="B29" s="251" t="s">
        <v>40</v>
      </c>
      <c r="C29" s="243" t="s">
        <v>59</v>
      </c>
      <c r="D29" s="244">
        <v>45407</v>
      </c>
      <c r="E29" s="243">
        <v>2063.65</v>
      </c>
      <c r="F29" s="243">
        <v>2057.7833333333333</v>
      </c>
      <c r="G29" s="245">
        <v>2043.4166666666665</v>
      </c>
      <c r="H29" s="245">
        <v>2023.1833333333332</v>
      </c>
      <c r="I29" s="245">
        <v>2008.8166666666664</v>
      </c>
      <c r="J29" s="245">
        <v>2078.0166666666664</v>
      </c>
      <c r="K29" s="245">
        <v>2092.3833333333332</v>
      </c>
      <c r="L29" s="245">
        <v>2112.6166666666668</v>
      </c>
      <c r="M29" s="246">
        <v>2072.15</v>
      </c>
      <c r="N29" s="246">
        <v>2037.55</v>
      </c>
      <c r="O29" s="246">
        <v>2895263</v>
      </c>
      <c r="P29" s="247">
        <v>3.6895674300254453E-3</v>
      </c>
    </row>
    <row r="30" spans="1:16" ht="12.75" customHeight="1">
      <c r="A30" s="239">
        <v>20</v>
      </c>
      <c r="B30" s="251" t="s">
        <v>922</v>
      </c>
      <c r="C30" s="248" t="s">
        <v>60</v>
      </c>
      <c r="D30" s="244">
        <v>45407</v>
      </c>
      <c r="E30" s="243">
        <v>6016.15</v>
      </c>
      <c r="F30" s="243">
        <v>5983.55</v>
      </c>
      <c r="G30" s="245">
        <v>5896.1</v>
      </c>
      <c r="H30" s="245">
        <v>5776.05</v>
      </c>
      <c r="I30" s="245">
        <v>5688.6</v>
      </c>
      <c r="J30" s="245">
        <v>6103.6</v>
      </c>
      <c r="K30" s="245">
        <v>6191.0499999999993</v>
      </c>
      <c r="L30" s="245">
        <v>6311.1</v>
      </c>
      <c r="M30" s="246">
        <v>6071</v>
      </c>
      <c r="N30" s="246">
        <v>5863.5</v>
      </c>
      <c r="O30" s="246">
        <v>464700</v>
      </c>
      <c r="P30" s="247">
        <v>3.7682130296432761E-2</v>
      </c>
    </row>
    <row r="31" spans="1:16" ht="12.75" customHeight="1">
      <c r="A31" s="239">
        <v>21</v>
      </c>
      <c r="B31" s="251" t="s">
        <v>61</v>
      </c>
      <c r="C31" s="243" t="s">
        <v>62</v>
      </c>
      <c r="D31" s="244">
        <v>45407</v>
      </c>
      <c r="E31" s="243">
        <v>608.1</v>
      </c>
      <c r="F31" s="243">
        <v>600.08333333333337</v>
      </c>
      <c r="G31" s="245">
        <v>588.16666666666674</v>
      </c>
      <c r="H31" s="245">
        <v>568.23333333333335</v>
      </c>
      <c r="I31" s="245">
        <v>556.31666666666672</v>
      </c>
      <c r="J31" s="245">
        <v>620.01666666666677</v>
      </c>
      <c r="K31" s="245">
        <v>631.93333333333351</v>
      </c>
      <c r="L31" s="245">
        <v>651.86666666666679</v>
      </c>
      <c r="M31" s="246">
        <v>612</v>
      </c>
      <c r="N31" s="246">
        <v>580.15</v>
      </c>
      <c r="O31" s="246">
        <v>19861000</v>
      </c>
      <c r="P31" s="247">
        <v>0.10707915273132665</v>
      </c>
    </row>
    <row r="32" spans="1:16" ht="12.75" customHeight="1">
      <c r="A32" s="239">
        <v>22</v>
      </c>
      <c r="B32" s="251" t="s">
        <v>42</v>
      </c>
      <c r="C32" s="243" t="s">
        <v>63</v>
      </c>
      <c r="D32" s="244">
        <v>45407</v>
      </c>
      <c r="E32" s="243">
        <v>1142.1500000000001</v>
      </c>
      <c r="F32" s="243">
        <v>1135.3166666666666</v>
      </c>
      <c r="G32" s="245">
        <v>1116.8333333333333</v>
      </c>
      <c r="H32" s="245">
        <v>1091.5166666666667</v>
      </c>
      <c r="I32" s="245">
        <v>1073.0333333333333</v>
      </c>
      <c r="J32" s="245">
        <v>1160.6333333333332</v>
      </c>
      <c r="K32" s="245">
        <v>1179.1166666666668</v>
      </c>
      <c r="L32" s="245">
        <v>1204.4333333333332</v>
      </c>
      <c r="M32" s="246">
        <v>1153.8</v>
      </c>
      <c r="N32" s="246">
        <v>1110</v>
      </c>
      <c r="O32" s="246">
        <v>14865400</v>
      </c>
      <c r="P32" s="247">
        <v>-2.7979572754081854E-2</v>
      </c>
    </row>
    <row r="33" spans="1:16" ht="12.75" customHeight="1">
      <c r="A33" s="239">
        <v>23</v>
      </c>
      <c r="B33" s="251" t="s">
        <v>61</v>
      </c>
      <c r="C33" s="243" t="s">
        <v>64</v>
      </c>
      <c r="D33" s="244">
        <v>45407</v>
      </c>
      <c r="E33" s="243">
        <v>1067.95</v>
      </c>
      <c r="F33" s="243">
        <v>1063.6833333333332</v>
      </c>
      <c r="G33" s="245">
        <v>1053.1166666666663</v>
      </c>
      <c r="H33" s="245">
        <v>1038.2833333333331</v>
      </c>
      <c r="I33" s="245">
        <v>1027.7166666666662</v>
      </c>
      <c r="J33" s="245">
        <v>1078.5166666666664</v>
      </c>
      <c r="K33" s="245">
        <v>1089.0833333333335</v>
      </c>
      <c r="L33" s="245">
        <v>1103.9166666666665</v>
      </c>
      <c r="M33" s="246">
        <v>1074.25</v>
      </c>
      <c r="N33" s="246">
        <v>1048.8499999999999</v>
      </c>
      <c r="O33" s="246">
        <v>52645625</v>
      </c>
      <c r="P33" s="247">
        <v>-1.3272262961834922E-2</v>
      </c>
    </row>
    <row r="34" spans="1:16" ht="12.75" customHeight="1">
      <c r="A34" s="239">
        <v>24</v>
      </c>
      <c r="B34" s="251" t="s">
        <v>54</v>
      </c>
      <c r="C34" s="243" t="s">
        <v>65</v>
      </c>
      <c r="D34" s="244">
        <v>45407</v>
      </c>
      <c r="E34" s="243">
        <v>9119.9</v>
      </c>
      <c r="F34" s="243">
        <v>9160.6333333333332</v>
      </c>
      <c r="G34" s="245">
        <v>9061.2666666666664</v>
      </c>
      <c r="H34" s="245">
        <v>9002.6333333333332</v>
      </c>
      <c r="I34" s="245">
        <v>8903.2666666666664</v>
      </c>
      <c r="J34" s="245">
        <v>9219.2666666666664</v>
      </c>
      <c r="K34" s="245">
        <v>9318.6333333333314</v>
      </c>
      <c r="L34" s="245">
        <v>9377.2666666666664</v>
      </c>
      <c r="M34" s="246">
        <v>9260</v>
      </c>
      <c r="N34" s="246">
        <v>9102</v>
      </c>
      <c r="O34" s="246">
        <v>2810750</v>
      </c>
      <c r="P34" s="247">
        <v>2.699246403288422E-2</v>
      </c>
    </row>
    <row r="35" spans="1:16" ht="12.75" customHeight="1">
      <c r="A35" s="239">
        <v>25</v>
      </c>
      <c r="B35" s="251" t="s">
        <v>66</v>
      </c>
      <c r="C35" s="243" t="s">
        <v>67</v>
      </c>
      <c r="D35" s="244">
        <v>45407</v>
      </c>
      <c r="E35" s="243">
        <v>1650.95</v>
      </c>
      <c r="F35" s="243">
        <v>1652.8499999999997</v>
      </c>
      <c r="G35" s="245">
        <v>1640.6999999999994</v>
      </c>
      <c r="H35" s="245">
        <v>1630.4499999999996</v>
      </c>
      <c r="I35" s="245">
        <v>1618.2999999999993</v>
      </c>
      <c r="J35" s="245">
        <v>1663.0999999999995</v>
      </c>
      <c r="K35" s="245">
        <v>1675.2499999999995</v>
      </c>
      <c r="L35" s="245">
        <v>1685.4999999999995</v>
      </c>
      <c r="M35" s="246">
        <v>1665</v>
      </c>
      <c r="N35" s="246">
        <v>1642.6</v>
      </c>
      <c r="O35" s="246">
        <v>10299500</v>
      </c>
      <c r="P35" s="247">
        <v>1.1887802721422607E-2</v>
      </c>
    </row>
    <row r="36" spans="1:16" ht="12.75" customHeight="1">
      <c r="A36" s="239">
        <v>26</v>
      </c>
      <c r="B36" s="251" t="s">
        <v>66</v>
      </c>
      <c r="C36" s="243" t="s">
        <v>68</v>
      </c>
      <c r="D36" s="244">
        <v>45407</v>
      </c>
      <c r="E36" s="243">
        <v>7338.6</v>
      </c>
      <c r="F36" s="243">
        <v>7305.416666666667</v>
      </c>
      <c r="G36" s="245">
        <v>7250.8333333333339</v>
      </c>
      <c r="H36" s="245">
        <v>7163.0666666666666</v>
      </c>
      <c r="I36" s="245">
        <v>7108.4833333333336</v>
      </c>
      <c r="J36" s="245">
        <v>7393.1833333333343</v>
      </c>
      <c r="K36" s="245">
        <v>7447.7666666666682</v>
      </c>
      <c r="L36" s="245">
        <v>7535.5333333333347</v>
      </c>
      <c r="M36" s="246">
        <v>7360</v>
      </c>
      <c r="N36" s="246">
        <v>7217.65</v>
      </c>
      <c r="O36" s="246">
        <v>6001500</v>
      </c>
      <c r="P36" s="247">
        <v>-1.2058109387217582E-2</v>
      </c>
    </row>
    <row r="37" spans="1:16" ht="12.75" customHeight="1">
      <c r="A37" s="239">
        <v>27</v>
      </c>
      <c r="B37" s="251" t="s">
        <v>54</v>
      </c>
      <c r="C37" s="243" t="s">
        <v>69</v>
      </c>
      <c r="D37" s="244">
        <v>45407</v>
      </c>
      <c r="E37" s="243">
        <v>2332.6</v>
      </c>
      <c r="F37" s="243">
        <v>2341.1666666666665</v>
      </c>
      <c r="G37" s="245">
        <v>2314.4333333333329</v>
      </c>
      <c r="H37" s="245">
        <v>2296.2666666666664</v>
      </c>
      <c r="I37" s="245">
        <v>2269.5333333333328</v>
      </c>
      <c r="J37" s="245">
        <v>2359.333333333333</v>
      </c>
      <c r="K37" s="245">
        <v>2386.0666666666666</v>
      </c>
      <c r="L37" s="245">
        <v>2404.2333333333331</v>
      </c>
      <c r="M37" s="246">
        <v>2367.9</v>
      </c>
      <c r="N37" s="246">
        <v>2323</v>
      </c>
      <c r="O37" s="246">
        <v>2273400</v>
      </c>
      <c r="P37" s="247">
        <v>4.0648173578687177E-2</v>
      </c>
    </row>
    <row r="38" spans="1:16" ht="12.75" customHeight="1">
      <c r="A38" s="239">
        <v>28</v>
      </c>
      <c r="B38" s="251" t="s">
        <v>57</v>
      </c>
      <c r="C38" s="249" t="s">
        <v>70</v>
      </c>
      <c r="D38" s="244">
        <v>45407</v>
      </c>
      <c r="E38" s="243">
        <v>388</v>
      </c>
      <c r="F38" s="243">
        <v>388.2</v>
      </c>
      <c r="G38" s="245">
        <v>382.45</v>
      </c>
      <c r="H38" s="245">
        <v>376.9</v>
      </c>
      <c r="I38" s="245">
        <v>371.15</v>
      </c>
      <c r="J38" s="245">
        <v>393.75</v>
      </c>
      <c r="K38" s="245">
        <v>399.5</v>
      </c>
      <c r="L38" s="245">
        <v>405.05</v>
      </c>
      <c r="M38" s="246">
        <v>393.95</v>
      </c>
      <c r="N38" s="246">
        <v>382.65</v>
      </c>
      <c r="O38" s="246">
        <v>11104000</v>
      </c>
      <c r="P38" s="247">
        <v>1.5510681884694176E-2</v>
      </c>
    </row>
    <row r="39" spans="1:16" ht="12.75" customHeight="1">
      <c r="A39" s="239">
        <v>29</v>
      </c>
      <c r="B39" s="251" t="s">
        <v>61</v>
      </c>
      <c r="C39" s="243" t="s">
        <v>71</v>
      </c>
      <c r="D39" s="244">
        <v>45407</v>
      </c>
      <c r="E39" s="243">
        <v>191.8</v>
      </c>
      <c r="F39" s="243">
        <v>191.66666666666666</v>
      </c>
      <c r="G39" s="245">
        <v>190.13333333333333</v>
      </c>
      <c r="H39" s="245">
        <v>188.46666666666667</v>
      </c>
      <c r="I39" s="245">
        <v>186.93333333333334</v>
      </c>
      <c r="J39" s="245">
        <v>193.33333333333331</v>
      </c>
      <c r="K39" s="245">
        <v>194.86666666666667</v>
      </c>
      <c r="L39" s="245">
        <v>196.5333333333333</v>
      </c>
      <c r="M39" s="246">
        <v>193.2</v>
      </c>
      <c r="N39" s="246">
        <v>190</v>
      </c>
      <c r="O39" s="246">
        <v>114212500</v>
      </c>
      <c r="P39" s="247">
        <v>2.4166610621651312E-2</v>
      </c>
    </row>
    <row r="40" spans="1:16" ht="12.75" customHeight="1">
      <c r="A40" s="239">
        <v>30</v>
      </c>
      <c r="B40" s="251" t="s">
        <v>61</v>
      </c>
      <c r="C40" s="243" t="s">
        <v>72</v>
      </c>
      <c r="D40" s="244">
        <v>45407</v>
      </c>
      <c r="E40" s="243">
        <v>275.8</v>
      </c>
      <c r="F40" s="243">
        <v>273.98333333333335</v>
      </c>
      <c r="G40" s="245">
        <v>270.81666666666672</v>
      </c>
      <c r="H40" s="245">
        <v>265.83333333333337</v>
      </c>
      <c r="I40" s="245">
        <v>262.66666666666674</v>
      </c>
      <c r="J40" s="245">
        <v>278.9666666666667</v>
      </c>
      <c r="K40" s="245">
        <v>282.13333333333333</v>
      </c>
      <c r="L40" s="245">
        <v>287.11666666666667</v>
      </c>
      <c r="M40" s="246">
        <v>277.14999999999998</v>
      </c>
      <c r="N40" s="246">
        <v>269</v>
      </c>
      <c r="O40" s="246">
        <v>131218425</v>
      </c>
      <c r="P40" s="247">
        <v>5.8641683972059655E-2</v>
      </c>
    </row>
    <row r="41" spans="1:16" ht="12.75" customHeight="1">
      <c r="A41" s="239">
        <v>31</v>
      </c>
      <c r="B41" s="251" t="s">
        <v>57</v>
      </c>
      <c r="C41" s="243" t="s">
        <v>73</v>
      </c>
      <c r="D41" s="244">
        <v>45407</v>
      </c>
      <c r="E41" s="243">
        <v>1376.1</v>
      </c>
      <c r="F41" s="243">
        <v>1378.1166666666668</v>
      </c>
      <c r="G41" s="245">
        <v>1370.2333333333336</v>
      </c>
      <c r="H41" s="245">
        <v>1364.3666666666668</v>
      </c>
      <c r="I41" s="245">
        <v>1356.4833333333336</v>
      </c>
      <c r="J41" s="245">
        <v>1383.9833333333336</v>
      </c>
      <c r="K41" s="245">
        <v>1391.8666666666668</v>
      </c>
      <c r="L41" s="245">
        <v>1397.7333333333336</v>
      </c>
      <c r="M41" s="246">
        <v>1386</v>
      </c>
      <c r="N41" s="246">
        <v>1372.25</v>
      </c>
      <c r="O41" s="246">
        <v>3317625</v>
      </c>
      <c r="P41" s="247">
        <v>4.3770646531382726E-2</v>
      </c>
    </row>
    <row r="42" spans="1:16" ht="12.75" customHeight="1">
      <c r="A42" s="239">
        <v>32</v>
      </c>
      <c r="B42" s="251" t="s">
        <v>40</v>
      </c>
      <c r="C42" s="243" t="s">
        <v>74</v>
      </c>
      <c r="D42" s="244">
        <v>45407</v>
      </c>
      <c r="E42" s="243">
        <v>222.95</v>
      </c>
      <c r="F42" s="243">
        <v>223.15</v>
      </c>
      <c r="G42" s="245">
        <v>219.9</v>
      </c>
      <c r="H42" s="245">
        <v>216.85</v>
      </c>
      <c r="I42" s="245">
        <v>213.6</v>
      </c>
      <c r="J42" s="245">
        <v>226.20000000000002</v>
      </c>
      <c r="K42" s="245">
        <v>229.45000000000002</v>
      </c>
      <c r="L42" s="245">
        <v>232.50000000000003</v>
      </c>
      <c r="M42" s="246">
        <v>226.4</v>
      </c>
      <c r="N42" s="246">
        <v>220.1</v>
      </c>
      <c r="O42" s="246">
        <v>161925600</v>
      </c>
      <c r="P42" s="247">
        <v>2.5855842842698252E-2</v>
      </c>
    </row>
    <row r="43" spans="1:16" ht="12.75" customHeight="1">
      <c r="A43" s="239">
        <v>33</v>
      </c>
      <c r="B43" s="251" t="s">
        <v>57</v>
      </c>
      <c r="C43" s="243" t="s">
        <v>75</v>
      </c>
      <c r="D43" s="244">
        <v>45407</v>
      </c>
      <c r="E43" s="243">
        <v>559.20000000000005</v>
      </c>
      <c r="F43" s="243">
        <v>559.76666666666677</v>
      </c>
      <c r="G43" s="245">
        <v>555.43333333333351</v>
      </c>
      <c r="H43" s="245">
        <v>551.66666666666674</v>
      </c>
      <c r="I43" s="245">
        <v>547.33333333333348</v>
      </c>
      <c r="J43" s="245">
        <v>563.53333333333353</v>
      </c>
      <c r="K43" s="245">
        <v>567.86666666666679</v>
      </c>
      <c r="L43" s="245">
        <v>571.63333333333355</v>
      </c>
      <c r="M43" s="246">
        <v>564.1</v>
      </c>
      <c r="N43" s="246">
        <v>556</v>
      </c>
      <c r="O43" s="246">
        <v>13499640</v>
      </c>
      <c r="P43" s="247">
        <v>7.3877068557919624E-3</v>
      </c>
    </row>
    <row r="44" spans="1:16" ht="12.75" customHeight="1">
      <c r="A44" s="239">
        <v>34</v>
      </c>
      <c r="B44" s="251" t="s">
        <v>54</v>
      </c>
      <c r="C44" s="243" t="s">
        <v>76</v>
      </c>
      <c r="D44" s="244">
        <v>45407</v>
      </c>
      <c r="E44" s="243">
        <v>1144.0999999999999</v>
      </c>
      <c r="F44" s="243">
        <v>1132.0166666666667</v>
      </c>
      <c r="G44" s="245">
        <v>1117.1833333333334</v>
      </c>
      <c r="H44" s="245">
        <v>1090.2666666666667</v>
      </c>
      <c r="I44" s="245">
        <v>1075.4333333333334</v>
      </c>
      <c r="J44" s="245">
        <v>1158.9333333333334</v>
      </c>
      <c r="K44" s="245">
        <v>1173.7666666666669</v>
      </c>
      <c r="L44" s="245">
        <v>1200.6833333333334</v>
      </c>
      <c r="M44" s="246">
        <v>1146.8499999999999</v>
      </c>
      <c r="N44" s="246">
        <v>1105.0999999999999</v>
      </c>
      <c r="O44" s="246">
        <v>6951000</v>
      </c>
      <c r="P44" s="247">
        <v>4.4477836213373402E-2</v>
      </c>
    </row>
    <row r="45" spans="1:16" ht="12.75" customHeight="1">
      <c r="A45" s="239">
        <v>35</v>
      </c>
      <c r="B45" s="251" t="s">
        <v>77</v>
      </c>
      <c r="C45" s="243" t="s">
        <v>78</v>
      </c>
      <c r="D45" s="244">
        <v>45407</v>
      </c>
      <c r="E45" s="243">
        <v>1229.7</v>
      </c>
      <c r="F45" s="243">
        <v>1223.7</v>
      </c>
      <c r="G45" s="245">
        <v>1202.6500000000001</v>
      </c>
      <c r="H45" s="245">
        <v>1175.6000000000001</v>
      </c>
      <c r="I45" s="245">
        <v>1154.5500000000002</v>
      </c>
      <c r="J45" s="245">
        <v>1250.75</v>
      </c>
      <c r="K45" s="245">
        <v>1271.7999999999997</v>
      </c>
      <c r="L45" s="245">
        <v>1298.8499999999999</v>
      </c>
      <c r="M45" s="246">
        <v>1244.75</v>
      </c>
      <c r="N45" s="246">
        <v>1196.6500000000001</v>
      </c>
      <c r="O45" s="246">
        <v>32005500</v>
      </c>
      <c r="P45" s="247">
        <v>-1.0630799953013038E-2</v>
      </c>
    </row>
    <row r="46" spans="1:16" ht="12.75" customHeight="1">
      <c r="A46" s="239">
        <v>36</v>
      </c>
      <c r="B46" s="251" t="s">
        <v>40</v>
      </c>
      <c r="C46" s="243" t="s">
        <v>79</v>
      </c>
      <c r="D46" s="244">
        <v>45407</v>
      </c>
      <c r="E46" s="243">
        <v>253.25</v>
      </c>
      <c r="F46" s="243">
        <v>253.23333333333335</v>
      </c>
      <c r="G46" s="245">
        <v>250.2166666666667</v>
      </c>
      <c r="H46" s="245">
        <v>247.18333333333334</v>
      </c>
      <c r="I46" s="245">
        <v>244.16666666666669</v>
      </c>
      <c r="J46" s="245">
        <v>256.26666666666671</v>
      </c>
      <c r="K46" s="245">
        <v>259.28333333333336</v>
      </c>
      <c r="L46" s="245">
        <v>262.31666666666672</v>
      </c>
      <c r="M46" s="246">
        <v>256.25</v>
      </c>
      <c r="N46" s="246">
        <v>250.2</v>
      </c>
      <c r="O46" s="246">
        <v>91066500</v>
      </c>
      <c r="P46" s="247">
        <v>4.519161243673174E-2</v>
      </c>
    </row>
    <row r="47" spans="1:16" ht="12.75" customHeight="1">
      <c r="A47" s="239">
        <v>37</v>
      </c>
      <c r="B47" s="251" t="s">
        <v>42</v>
      </c>
      <c r="C47" s="243" t="s">
        <v>80</v>
      </c>
      <c r="D47" s="244">
        <v>45407</v>
      </c>
      <c r="E47" s="243">
        <v>274.35000000000002</v>
      </c>
      <c r="F47" s="243">
        <v>273.93333333333334</v>
      </c>
      <c r="G47" s="245">
        <v>271.36666666666667</v>
      </c>
      <c r="H47" s="245">
        <v>268.38333333333333</v>
      </c>
      <c r="I47" s="245">
        <v>265.81666666666666</v>
      </c>
      <c r="J47" s="245">
        <v>276.91666666666669</v>
      </c>
      <c r="K47" s="245">
        <v>279.48333333333341</v>
      </c>
      <c r="L47" s="245">
        <v>282.4666666666667</v>
      </c>
      <c r="M47" s="246">
        <v>276.5</v>
      </c>
      <c r="N47" s="246">
        <v>270.95</v>
      </c>
      <c r="O47" s="246">
        <v>44427500</v>
      </c>
      <c r="P47" s="247">
        <v>2.5952045133991537E-3</v>
      </c>
    </row>
    <row r="48" spans="1:16" ht="12.75" customHeight="1">
      <c r="A48" s="239">
        <v>38</v>
      </c>
      <c r="B48" s="251" t="s">
        <v>54</v>
      </c>
      <c r="C48" s="243" t="s">
        <v>81</v>
      </c>
      <c r="D48" s="244">
        <v>45407</v>
      </c>
      <c r="E48" s="243">
        <v>30981.3</v>
      </c>
      <c r="F48" s="243">
        <v>30939.883333333331</v>
      </c>
      <c r="G48" s="245">
        <v>30779.766666666663</v>
      </c>
      <c r="H48" s="245">
        <v>30578.23333333333</v>
      </c>
      <c r="I48" s="245">
        <v>30418.116666666661</v>
      </c>
      <c r="J48" s="245">
        <v>31141.416666666664</v>
      </c>
      <c r="K48" s="245">
        <v>31301.533333333333</v>
      </c>
      <c r="L48" s="245">
        <v>31503.066666666666</v>
      </c>
      <c r="M48" s="246">
        <v>31100</v>
      </c>
      <c r="N48" s="246">
        <v>30738.35</v>
      </c>
      <c r="O48" s="246">
        <v>288100</v>
      </c>
      <c r="P48" s="247">
        <v>2.3264073876753683E-2</v>
      </c>
    </row>
    <row r="49" spans="1:16" ht="12.75" customHeight="1">
      <c r="A49" s="239">
        <v>39</v>
      </c>
      <c r="B49" s="251" t="s">
        <v>82</v>
      </c>
      <c r="C49" s="243" t="s">
        <v>83</v>
      </c>
      <c r="D49" s="244">
        <v>45407</v>
      </c>
      <c r="E49" s="243">
        <v>614.25</v>
      </c>
      <c r="F49" s="243">
        <v>615.88333333333333</v>
      </c>
      <c r="G49" s="245">
        <v>610.01666666666665</v>
      </c>
      <c r="H49" s="245">
        <v>605.7833333333333</v>
      </c>
      <c r="I49" s="245">
        <v>599.91666666666663</v>
      </c>
      <c r="J49" s="245">
        <v>620.11666666666667</v>
      </c>
      <c r="K49" s="245">
        <v>625.98333333333323</v>
      </c>
      <c r="L49" s="245">
        <v>630.2166666666667</v>
      </c>
      <c r="M49" s="246">
        <v>621.75</v>
      </c>
      <c r="N49" s="246">
        <v>611.65</v>
      </c>
      <c r="O49" s="246">
        <v>23198400</v>
      </c>
      <c r="P49" s="247">
        <v>-6.015733456732994E-3</v>
      </c>
    </row>
    <row r="50" spans="1:16" ht="12.75" customHeight="1">
      <c r="A50" s="239">
        <v>40</v>
      </c>
      <c r="B50" s="251" t="s">
        <v>57</v>
      </c>
      <c r="C50" s="243" t="s">
        <v>84</v>
      </c>
      <c r="D50" s="244">
        <v>45407</v>
      </c>
      <c r="E50" s="243">
        <v>4852.55</v>
      </c>
      <c r="F50" s="243">
        <v>4858.9333333333334</v>
      </c>
      <c r="G50" s="245">
        <v>4818.6166666666668</v>
      </c>
      <c r="H50" s="245">
        <v>4784.6833333333334</v>
      </c>
      <c r="I50" s="245">
        <v>4744.3666666666668</v>
      </c>
      <c r="J50" s="245">
        <v>4892.8666666666668</v>
      </c>
      <c r="K50" s="245">
        <v>4933.1833333333343</v>
      </c>
      <c r="L50" s="245">
        <v>4967.1166666666668</v>
      </c>
      <c r="M50" s="246">
        <v>4899.25</v>
      </c>
      <c r="N50" s="246">
        <v>4825</v>
      </c>
      <c r="O50" s="246">
        <v>1734800</v>
      </c>
      <c r="P50" s="247">
        <v>1.8672930123311803E-2</v>
      </c>
    </row>
    <row r="51" spans="1:16" ht="12.75" customHeight="1">
      <c r="A51" s="239">
        <v>41</v>
      </c>
      <c r="B51" s="251" t="s">
        <v>85</v>
      </c>
      <c r="C51" s="248" t="s">
        <v>86</v>
      </c>
      <c r="D51" s="244">
        <v>45407</v>
      </c>
      <c r="E51" s="243">
        <v>780.35</v>
      </c>
      <c r="F51" s="243">
        <v>776.93333333333339</v>
      </c>
      <c r="G51" s="245">
        <v>765.21666666666681</v>
      </c>
      <c r="H51" s="245">
        <v>750.08333333333337</v>
      </c>
      <c r="I51" s="245">
        <v>738.36666666666679</v>
      </c>
      <c r="J51" s="245">
        <v>792.06666666666683</v>
      </c>
      <c r="K51" s="245">
        <v>803.78333333333353</v>
      </c>
      <c r="L51" s="245">
        <v>818.91666666666686</v>
      </c>
      <c r="M51" s="246">
        <v>788.65</v>
      </c>
      <c r="N51" s="246">
        <v>761.8</v>
      </c>
      <c r="O51" s="246">
        <v>7602000</v>
      </c>
      <c r="P51" s="247">
        <v>4.3514070006863415E-2</v>
      </c>
    </row>
    <row r="52" spans="1:16" ht="12.75" customHeight="1">
      <c r="A52" s="239">
        <v>42</v>
      </c>
      <c r="B52" s="251" t="s">
        <v>61</v>
      </c>
      <c r="C52" s="243" t="s">
        <v>87</v>
      </c>
      <c r="D52" s="244">
        <v>45407</v>
      </c>
      <c r="E52" s="243">
        <v>610.45000000000005</v>
      </c>
      <c r="F52" s="243">
        <v>606.33333333333337</v>
      </c>
      <c r="G52" s="245">
        <v>597.31666666666672</v>
      </c>
      <c r="H52" s="245">
        <v>584.18333333333339</v>
      </c>
      <c r="I52" s="245">
        <v>575.16666666666674</v>
      </c>
      <c r="J52" s="245">
        <v>619.4666666666667</v>
      </c>
      <c r="K52" s="245">
        <v>628.48333333333335</v>
      </c>
      <c r="L52" s="245">
        <v>641.61666666666667</v>
      </c>
      <c r="M52" s="246">
        <v>615.35</v>
      </c>
      <c r="N52" s="246">
        <v>593.20000000000005</v>
      </c>
      <c r="O52" s="246">
        <v>62275500</v>
      </c>
      <c r="P52" s="247">
        <v>4.9315317774441564E-2</v>
      </c>
    </row>
    <row r="53" spans="1:16" ht="12.75" customHeight="1">
      <c r="A53" s="239">
        <v>43</v>
      </c>
      <c r="B53" s="251" t="s">
        <v>66</v>
      </c>
      <c r="C53" s="250" t="s">
        <v>88</v>
      </c>
      <c r="D53" s="244">
        <v>45407</v>
      </c>
      <c r="E53" s="243">
        <v>809.6</v>
      </c>
      <c r="F53" s="243">
        <v>805.83333333333337</v>
      </c>
      <c r="G53" s="245">
        <v>798.76666666666677</v>
      </c>
      <c r="H53" s="245">
        <v>787.93333333333339</v>
      </c>
      <c r="I53" s="245">
        <v>780.86666666666679</v>
      </c>
      <c r="J53" s="245">
        <v>816.66666666666674</v>
      </c>
      <c r="K53" s="245">
        <v>823.73333333333335</v>
      </c>
      <c r="L53" s="245">
        <v>834.56666666666672</v>
      </c>
      <c r="M53" s="246">
        <v>812.9</v>
      </c>
      <c r="N53" s="246">
        <v>795</v>
      </c>
      <c r="O53" s="246">
        <v>3413475</v>
      </c>
      <c r="P53" s="247">
        <v>7.6899415564441714E-2</v>
      </c>
    </row>
    <row r="54" spans="1:16" ht="12.75" customHeight="1">
      <c r="A54" s="239">
        <v>44</v>
      </c>
      <c r="B54" s="251" t="s">
        <v>922</v>
      </c>
      <c r="C54" s="248" t="s">
        <v>89</v>
      </c>
      <c r="D54" s="244">
        <v>45407</v>
      </c>
      <c r="E54" s="243">
        <v>376.65</v>
      </c>
      <c r="F54" s="243">
        <v>372.5333333333333</v>
      </c>
      <c r="G54" s="245">
        <v>366.16666666666663</v>
      </c>
      <c r="H54" s="245">
        <v>355.68333333333334</v>
      </c>
      <c r="I54" s="245">
        <v>349.31666666666666</v>
      </c>
      <c r="J54" s="245">
        <v>383.01666666666659</v>
      </c>
      <c r="K54" s="245">
        <v>389.38333333333327</v>
      </c>
      <c r="L54" s="245">
        <v>399.86666666666656</v>
      </c>
      <c r="M54" s="246">
        <v>378.9</v>
      </c>
      <c r="N54" s="246">
        <v>362.05</v>
      </c>
      <c r="O54" s="246">
        <v>9273900</v>
      </c>
      <c r="P54" s="247">
        <v>5.4667242869490061E-2</v>
      </c>
    </row>
    <row r="55" spans="1:16" ht="12.75" customHeight="1">
      <c r="A55" s="239">
        <v>45</v>
      </c>
      <c r="B55" s="251" t="s">
        <v>66</v>
      </c>
      <c r="C55" s="243" t="s">
        <v>90</v>
      </c>
      <c r="D55" s="244">
        <v>45407</v>
      </c>
      <c r="E55" s="243">
        <v>1199.6500000000001</v>
      </c>
      <c r="F55" s="243">
        <v>1195.5166666666667</v>
      </c>
      <c r="G55" s="245">
        <v>1182.3333333333333</v>
      </c>
      <c r="H55" s="245">
        <v>1165.0166666666667</v>
      </c>
      <c r="I55" s="245">
        <v>1151.8333333333333</v>
      </c>
      <c r="J55" s="245">
        <v>1212.8333333333333</v>
      </c>
      <c r="K55" s="245">
        <v>1226.0166666666667</v>
      </c>
      <c r="L55" s="245">
        <v>1243.3333333333333</v>
      </c>
      <c r="M55" s="246">
        <v>1208.7</v>
      </c>
      <c r="N55" s="246">
        <v>1178.2</v>
      </c>
      <c r="O55" s="246">
        <v>9098125</v>
      </c>
      <c r="P55" s="247">
        <v>-4.462820765242502E-2</v>
      </c>
    </row>
    <row r="56" spans="1:16" ht="12.75" customHeight="1">
      <c r="A56" s="239">
        <v>46</v>
      </c>
      <c r="B56" s="251" t="s">
        <v>42</v>
      </c>
      <c r="C56" s="243" t="s">
        <v>91</v>
      </c>
      <c r="D56" s="244">
        <v>45407</v>
      </c>
      <c r="E56" s="243">
        <v>1479.75</v>
      </c>
      <c r="F56" s="243">
        <v>1487.1666666666667</v>
      </c>
      <c r="G56" s="245">
        <v>1468.5833333333335</v>
      </c>
      <c r="H56" s="245">
        <v>1457.4166666666667</v>
      </c>
      <c r="I56" s="245">
        <v>1438.8333333333335</v>
      </c>
      <c r="J56" s="245">
        <v>1498.3333333333335</v>
      </c>
      <c r="K56" s="245">
        <v>1516.916666666667</v>
      </c>
      <c r="L56" s="245">
        <v>1528.0833333333335</v>
      </c>
      <c r="M56" s="246">
        <v>1505.75</v>
      </c>
      <c r="N56" s="246">
        <v>1476</v>
      </c>
      <c r="O56" s="246">
        <v>9437350</v>
      </c>
      <c r="P56" s="247">
        <v>-1.7875558611206599E-3</v>
      </c>
    </row>
    <row r="57" spans="1:16" ht="12.75" customHeight="1">
      <c r="A57" s="239">
        <v>47</v>
      </c>
      <c r="B57" s="251" t="s">
        <v>130</v>
      </c>
      <c r="C57" s="243" t="s">
        <v>92</v>
      </c>
      <c r="D57" s="244">
        <v>45407</v>
      </c>
      <c r="E57" s="243">
        <v>447.8</v>
      </c>
      <c r="F57" s="243">
        <v>446.8</v>
      </c>
      <c r="G57" s="245">
        <v>444.20000000000005</v>
      </c>
      <c r="H57" s="245">
        <v>440.6</v>
      </c>
      <c r="I57" s="245">
        <v>438.00000000000006</v>
      </c>
      <c r="J57" s="245">
        <v>450.40000000000003</v>
      </c>
      <c r="K57" s="245">
        <v>453.00000000000006</v>
      </c>
      <c r="L57" s="245">
        <v>456.6</v>
      </c>
      <c r="M57" s="246">
        <v>449.4</v>
      </c>
      <c r="N57" s="246">
        <v>443.2</v>
      </c>
      <c r="O57" s="246">
        <v>60874800</v>
      </c>
      <c r="P57" s="247">
        <v>-2.8207774337805297E-3</v>
      </c>
    </row>
    <row r="58" spans="1:16" ht="12.75" customHeight="1">
      <c r="A58" s="239">
        <v>48</v>
      </c>
      <c r="B58" s="251" t="s">
        <v>85</v>
      </c>
      <c r="C58" s="243" t="s">
        <v>93</v>
      </c>
      <c r="D58" s="244">
        <v>45407</v>
      </c>
      <c r="E58" s="243">
        <v>5677.8</v>
      </c>
      <c r="F58" s="243">
        <v>5646.9000000000005</v>
      </c>
      <c r="G58" s="245">
        <v>5570.9000000000015</v>
      </c>
      <c r="H58" s="245">
        <v>5464.0000000000009</v>
      </c>
      <c r="I58" s="245">
        <v>5388.0000000000018</v>
      </c>
      <c r="J58" s="245">
        <v>5753.8000000000011</v>
      </c>
      <c r="K58" s="245">
        <v>5829.7999999999993</v>
      </c>
      <c r="L58" s="245">
        <v>5936.7000000000007</v>
      </c>
      <c r="M58" s="246">
        <v>5722.9</v>
      </c>
      <c r="N58" s="246">
        <v>5540</v>
      </c>
      <c r="O58" s="246">
        <v>1615350</v>
      </c>
      <c r="P58" s="247">
        <v>-5.08130081300813E-3</v>
      </c>
    </row>
    <row r="59" spans="1:16" ht="12.75" customHeight="1">
      <c r="A59" s="239">
        <v>49</v>
      </c>
      <c r="B59" s="251" t="s">
        <v>57</v>
      </c>
      <c r="C59" s="243" t="s">
        <v>94</v>
      </c>
      <c r="D59" s="244">
        <v>45407</v>
      </c>
      <c r="E59" s="243">
        <v>2813.2</v>
      </c>
      <c r="F59" s="243">
        <v>2797.8833333333332</v>
      </c>
      <c r="G59" s="245">
        <v>2770.5166666666664</v>
      </c>
      <c r="H59" s="245">
        <v>2727.833333333333</v>
      </c>
      <c r="I59" s="245">
        <v>2700.4666666666662</v>
      </c>
      <c r="J59" s="245">
        <v>2840.5666666666666</v>
      </c>
      <c r="K59" s="245">
        <v>2867.9333333333334</v>
      </c>
      <c r="L59" s="245">
        <v>2910.6166666666668</v>
      </c>
      <c r="M59" s="246">
        <v>2825.25</v>
      </c>
      <c r="N59" s="246">
        <v>2755.2</v>
      </c>
      <c r="O59" s="246">
        <v>4008900</v>
      </c>
      <c r="P59" s="247">
        <v>8.4521922873745381E-3</v>
      </c>
    </row>
    <row r="60" spans="1:16" ht="12.75" customHeight="1">
      <c r="A60" s="239">
        <v>50</v>
      </c>
      <c r="B60" s="251" t="s">
        <v>115</v>
      </c>
      <c r="C60" s="243" t="s">
        <v>95</v>
      </c>
      <c r="D60" s="244">
        <v>45407</v>
      </c>
      <c r="E60" s="243">
        <v>918.5</v>
      </c>
      <c r="F60" s="243">
        <v>920.4</v>
      </c>
      <c r="G60" s="245">
        <v>912.05</v>
      </c>
      <c r="H60" s="245">
        <v>905.6</v>
      </c>
      <c r="I60" s="245">
        <v>897.25</v>
      </c>
      <c r="J60" s="245">
        <v>926.84999999999991</v>
      </c>
      <c r="K60" s="245">
        <v>935.2</v>
      </c>
      <c r="L60" s="245">
        <v>941.64999999999986</v>
      </c>
      <c r="M60" s="246">
        <v>928.75</v>
      </c>
      <c r="N60" s="246">
        <v>913.95</v>
      </c>
      <c r="O60" s="246">
        <v>15393000</v>
      </c>
      <c r="P60" s="247">
        <v>-6.4545278512876782E-3</v>
      </c>
    </row>
    <row r="61" spans="1:16" ht="12.75" customHeight="1">
      <c r="A61" s="239">
        <v>51</v>
      </c>
      <c r="B61" s="251" t="s">
        <v>922</v>
      </c>
      <c r="C61" s="250" t="s">
        <v>96</v>
      </c>
      <c r="D61" s="244">
        <v>45407</v>
      </c>
      <c r="E61" s="243">
        <v>1149.8499999999999</v>
      </c>
      <c r="F61" s="243">
        <v>1143.7</v>
      </c>
      <c r="G61" s="245">
        <v>1132.9000000000001</v>
      </c>
      <c r="H61" s="245">
        <v>1115.95</v>
      </c>
      <c r="I61" s="245">
        <v>1105.1500000000001</v>
      </c>
      <c r="J61" s="245">
        <v>1160.6500000000001</v>
      </c>
      <c r="K61" s="245">
        <v>1171.4499999999998</v>
      </c>
      <c r="L61" s="245">
        <v>1188.4000000000001</v>
      </c>
      <c r="M61" s="246">
        <v>1154.5</v>
      </c>
      <c r="N61" s="246">
        <v>1126.75</v>
      </c>
      <c r="O61" s="246">
        <v>1572200</v>
      </c>
      <c r="P61" s="247">
        <v>7.4127211860353898E-2</v>
      </c>
    </row>
    <row r="62" spans="1:16" ht="12.75" customHeight="1">
      <c r="A62" s="239">
        <v>52</v>
      </c>
      <c r="B62" s="251" t="s">
        <v>40</v>
      </c>
      <c r="C62" s="248" t="s">
        <v>97</v>
      </c>
      <c r="D62" s="244">
        <v>45407</v>
      </c>
      <c r="E62" s="243">
        <v>282.5</v>
      </c>
      <c r="F62" s="243">
        <v>282.45</v>
      </c>
      <c r="G62" s="245">
        <v>278.64999999999998</v>
      </c>
      <c r="H62" s="245">
        <v>274.8</v>
      </c>
      <c r="I62" s="245">
        <v>271</v>
      </c>
      <c r="J62" s="245">
        <v>286.29999999999995</v>
      </c>
      <c r="K62" s="245">
        <v>290.10000000000002</v>
      </c>
      <c r="L62" s="245">
        <v>293.94999999999993</v>
      </c>
      <c r="M62" s="246">
        <v>286.25</v>
      </c>
      <c r="N62" s="246">
        <v>278.60000000000002</v>
      </c>
      <c r="O62" s="246">
        <v>23860800</v>
      </c>
      <c r="P62" s="247">
        <v>-2.0396098137747561E-2</v>
      </c>
    </row>
    <row r="63" spans="1:16" ht="12.75" customHeight="1">
      <c r="A63" s="239">
        <v>53</v>
      </c>
      <c r="B63" s="251" t="s">
        <v>61</v>
      </c>
      <c r="C63" s="243" t="s">
        <v>98</v>
      </c>
      <c r="D63" s="244">
        <v>45407</v>
      </c>
      <c r="E63" s="243">
        <v>150.85</v>
      </c>
      <c r="F63" s="243">
        <v>148.86666666666667</v>
      </c>
      <c r="G63" s="245">
        <v>146.23333333333335</v>
      </c>
      <c r="H63" s="245">
        <v>141.61666666666667</v>
      </c>
      <c r="I63" s="245">
        <v>138.98333333333335</v>
      </c>
      <c r="J63" s="245">
        <v>153.48333333333335</v>
      </c>
      <c r="K63" s="245">
        <v>156.11666666666667</v>
      </c>
      <c r="L63" s="245">
        <v>160.73333333333335</v>
      </c>
      <c r="M63" s="246">
        <v>151.5</v>
      </c>
      <c r="N63" s="246">
        <v>144.25</v>
      </c>
      <c r="O63" s="246">
        <v>41315000</v>
      </c>
      <c r="P63" s="247">
        <v>4.6081782504114446E-2</v>
      </c>
    </row>
    <row r="64" spans="1:16" ht="12.75" customHeight="1">
      <c r="A64" s="239">
        <v>54</v>
      </c>
      <c r="B64" s="251" t="s">
        <v>40</v>
      </c>
      <c r="C64" s="243" t="s">
        <v>99</v>
      </c>
      <c r="D64" s="244">
        <v>45407</v>
      </c>
      <c r="E64" s="243">
        <v>3056.85</v>
      </c>
      <c r="F64" s="243">
        <v>3038.9500000000003</v>
      </c>
      <c r="G64" s="245">
        <v>3005.9000000000005</v>
      </c>
      <c r="H64" s="245">
        <v>2954.9500000000003</v>
      </c>
      <c r="I64" s="245">
        <v>2921.9000000000005</v>
      </c>
      <c r="J64" s="245">
        <v>3089.9000000000005</v>
      </c>
      <c r="K64" s="245">
        <v>3122.9500000000007</v>
      </c>
      <c r="L64" s="245">
        <v>3173.9000000000005</v>
      </c>
      <c r="M64" s="246">
        <v>3072</v>
      </c>
      <c r="N64" s="246">
        <v>2988</v>
      </c>
      <c r="O64" s="246">
        <v>3170400</v>
      </c>
      <c r="P64" s="247">
        <v>2.0668340737879081E-2</v>
      </c>
    </row>
    <row r="65" spans="1:16" ht="12.75" customHeight="1">
      <c r="A65" s="239">
        <v>55</v>
      </c>
      <c r="B65" s="251" t="s">
        <v>57</v>
      </c>
      <c r="C65" s="243" t="s">
        <v>100</v>
      </c>
      <c r="D65" s="244">
        <v>45407</v>
      </c>
      <c r="E65" s="243">
        <v>533.54999999999995</v>
      </c>
      <c r="F65" s="243">
        <v>533.85</v>
      </c>
      <c r="G65" s="245">
        <v>531.90000000000009</v>
      </c>
      <c r="H65" s="245">
        <v>530.25000000000011</v>
      </c>
      <c r="I65" s="245">
        <v>528.30000000000018</v>
      </c>
      <c r="J65" s="245">
        <v>535.5</v>
      </c>
      <c r="K65" s="245">
        <v>537.45000000000005</v>
      </c>
      <c r="L65" s="245">
        <v>539.09999999999991</v>
      </c>
      <c r="M65" s="246">
        <v>535.79999999999995</v>
      </c>
      <c r="N65" s="246">
        <v>532.20000000000005</v>
      </c>
      <c r="O65" s="246">
        <v>22913750</v>
      </c>
      <c r="P65" s="247">
        <v>1.991876703944806E-2</v>
      </c>
    </row>
    <row r="66" spans="1:16" ht="12.75" customHeight="1">
      <c r="A66" s="239">
        <v>56</v>
      </c>
      <c r="B66" s="251" t="s">
        <v>47</v>
      </c>
      <c r="C66" s="248" t="s">
        <v>101</v>
      </c>
      <c r="D66" s="244">
        <v>45407</v>
      </c>
      <c r="E66" s="243">
        <v>2050.4499999999998</v>
      </c>
      <c r="F66" s="243">
        <v>2038.8</v>
      </c>
      <c r="G66" s="245">
        <v>2024.1</v>
      </c>
      <c r="H66" s="245">
        <v>1997.75</v>
      </c>
      <c r="I66" s="245">
        <v>1983.05</v>
      </c>
      <c r="J66" s="245">
        <v>2065.1499999999996</v>
      </c>
      <c r="K66" s="245">
        <v>2079.8500000000004</v>
      </c>
      <c r="L66" s="245">
        <v>2106.1999999999998</v>
      </c>
      <c r="M66" s="246">
        <v>2053.5</v>
      </c>
      <c r="N66" s="246">
        <v>2012.45</v>
      </c>
      <c r="O66" s="246">
        <v>3408000</v>
      </c>
      <c r="P66" s="247">
        <v>-3.1680636454041768E-2</v>
      </c>
    </row>
    <row r="67" spans="1:16" ht="12.75" customHeight="1">
      <c r="A67" s="239">
        <v>57</v>
      </c>
      <c r="B67" s="251" t="s">
        <v>922</v>
      </c>
      <c r="C67" s="243" t="s">
        <v>102</v>
      </c>
      <c r="D67" s="244">
        <v>45407</v>
      </c>
      <c r="E67" s="243">
        <v>2197.4499999999998</v>
      </c>
      <c r="F67" s="243">
        <v>2201.9333333333334</v>
      </c>
      <c r="G67" s="245">
        <v>2182.0666666666666</v>
      </c>
      <c r="H67" s="245">
        <v>2166.6833333333334</v>
      </c>
      <c r="I67" s="245">
        <v>2146.8166666666666</v>
      </c>
      <c r="J67" s="245">
        <v>2217.3166666666666</v>
      </c>
      <c r="K67" s="245">
        <v>2237.1833333333334</v>
      </c>
      <c r="L67" s="245">
        <v>2252.5666666666666</v>
      </c>
      <c r="M67" s="246">
        <v>2221.8000000000002</v>
      </c>
      <c r="N67" s="246">
        <v>2186.5500000000002</v>
      </c>
      <c r="O67" s="246">
        <v>2864100</v>
      </c>
      <c r="P67" s="247">
        <v>9.3084497366613242E-2</v>
      </c>
    </row>
    <row r="68" spans="1:16" ht="12.75" customHeight="1">
      <c r="A68" s="239">
        <v>58</v>
      </c>
      <c r="B68" s="251" t="s">
        <v>42</v>
      </c>
      <c r="C68" s="248" t="s">
        <v>104</v>
      </c>
      <c r="D68" s="244">
        <v>45407</v>
      </c>
      <c r="E68" s="243">
        <v>3705.95</v>
      </c>
      <c r="F68" s="243">
        <v>3691.65</v>
      </c>
      <c r="G68" s="245">
        <v>3639.55</v>
      </c>
      <c r="H68" s="245">
        <v>3573.15</v>
      </c>
      <c r="I68" s="245">
        <v>3521.05</v>
      </c>
      <c r="J68" s="245">
        <v>3758.05</v>
      </c>
      <c r="K68" s="245">
        <v>3810.1499999999996</v>
      </c>
      <c r="L68" s="245">
        <v>3876.55</v>
      </c>
      <c r="M68" s="246">
        <v>3743.75</v>
      </c>
      <c r="N68" s="246">
        <v>3625.25</v>
      </c>
      <c r="O68" s="246">
        <v>3214800</v>
      </c>
      <c r="P68" s="247">
        <v>-2.4931756141947224E-2</v>
      </c>
    </row>
    <row r="69" spans="1:16" ht="12.75" customHeight="1">
      <c r="A69" s="239">
        <v>59</v>
      </c>
      <c r="B69" s="251" t="s">
        <v>40</v>
      </c>
      <c r="C69" s="243" t="s">
        <v>105</v>
      </c>
      <c r="D69" s="244">
        <v>45407</v>
      </c>
      <c r="E69" s="243">
        <v>7733.65</v>
      </c>
      <c r="F69" s="243">
        <v>7799.05</v>
      </c>
      <c r="G69" s="245">
        <v>7639.9500000000007</v>
      </c>
      <c r="H69" s="245">
        <v>7546.2500000000009</v>
      </c>
      <c r="I69" s="245">
        <v>7387.1500000000015</v>
      </c>
      <c r="J69" s="245">
        <v>7892.75</v>
      </c>
      <c r="K69" s="245">
        <v>8051.85</v>
      </c>
      <c r="L69" s="245">
        <v>8145.5499999999993</v>
      </c>
      <c r="M69" s="246">
        <v>7958.15</v>
      </c>
      <c r="N69" s="246">
        <v>7705.35</v>
      </c>
      <c r="O69" s="246">
        <v>1180500</v>
      </c>
      <c r="P69" s="247">
        <v>-7.2444409523061207E-2</v>
      </c>
    </row>
    <row r="70" spans="1:16" ht="12.75" customHeight="1">
      <c r="A70" s="239">
        <v>60</v>
      </c>
      <c r="B70" s="251" t="s">
        <v>106</v>
      </c>
      <c r="C70" s="250" t="s">
        <v>107</v>
      </c>
      <c r="D70" s="244">
        <v>45407</v>
      </c>
      <c r="E70" s="243">
        <v>910.35</v>
      </c>
      <c r="F70" s="243">
        <v>918.16666666666663</v>
      </c>
      <c r="G70" s="245">
        <v>899.38333333333321</v>
      </c>
      <c r="H70" s="245">
        <v>888.41666666666663</v>
      </c>
      <c r="I70" s="245">
        <v>869.63333333333321</v>
      </c>
      <c r="J70" s="245">
        <v>929.13333333333321</v>
      </c>
      <c r="K70" s="245">
        <v>947.91666666666674</v>
      </c>
      <c r="L70" s="245">
        <v>958.88333333333321</v>
      </c>
      <c r="M70" s="246">
        <v>936.95</v>
      </c>
      <c r="N70" s="246">
        <v>907.2</v>
      </c>
      <c r="O70" s="246">
        <v>41124600</v>
      </c>
      <c r="P70" s="247">
        <v>0.11601665696502933</v>
      </c>
    </row>
    <row r="71" spans="1:16" ht="12.75" customHeight="1">
      <c r="A71" s="239">
        <v>61</v>
      </c>
      <c r="B71" s="251" t="s">
        <v>42</v>
      </c>
      <c r="C71" s="243" t="s">
        <v>108</v>
      </c>
      <c r="D71" s="244">
        <v>45407</v>
      </c>
      <c r="E71" s="243">
        <v>6162.85</v>
      </c>
      <c r="F71" s="243">
        <v>6200.0999999999995</v>
      </c>
      <c r="G71" s="245">
        <v>6113.7499999999991</v>
      </c>
      <c r="H71" s="245">
        <v>6064.65</v>
      </c>
      <c r="I71" s="245">
        <v>5978.2999999999993</v>
      </c>
      <c r="J71" s="245">
        <v>6249.1999999999989</v>
      </c>
      <c r="K71" s="245">
        <v>6335.5499999999993</v>
      </c>
      <c r="L71" s="245">
        <v>6384.6499999999987</v>
      </c>
      <c r="M71" s="246">
        <v>6286.45</v>
      </c>
      <c r="N71" s="246">
        <v>6151</v>
      </c>
      <c r="O71" s="246">
        <v>2043250</v>
      </c>
      <c r="P71" s="247">
        <v>1.8632766249143142E-2</v>
      </c>
    </row>
    <row r="72" spans="1:16" ht="12.75" customHeight="1">
      <c r="A72" s="239">
        <v>62</v>
      </c>
      <c r="B72" s="251" t="s">
        <v>54</v>
      </c>
      <c r="C72" s="243" t="s">
        <v>109</v>
      </c>
      <c r="D72" s="244">
        <v>45407</v>
      </c>
      <c r="E72" s="243">
        <v>3955.8</v>
      </c>
      <c r="F72" s="243">
        <v>3944.0166666666664</v>
      </c>
      <c r="G72" s="245">
        <v>3918.6833333333329</v>
      </c>
      <c r="H72" s="245">
        <v>3881.5666666666666</v>
      </c>
      <c r="I72" s="245">
        <v>3856.2333333333331</v>
      </c>
      <c r="J72" s="245">
        <v>3981.1333333333328</v>
      </c>
      <c r="K72" s="245">
        <v>4006.4666666666667</v>
      </c>
      <c r="L72" s="245">
        <v>4043.5833333333326</v>
      </c>
      <c r="M72" s="246">
        <v>3969.35</v>
      </c>
      <c r="N72" s="246">
        <v>3906.9</v>
      </c>
      <c r="O72" s="246">
        <v>4233425</v>
      </c>
      <c r="P72" s="247">
        <v>-5.2633743163781402E-3</v>
      </c>
    </row>
    <row r="73" spans="1:16" ht="12.75" customHeight="1">
      <c r="A73" s="239">
        <v>63</v>
      </c>
      <c r="B73" s="251" t="s">
        <v>54</v>
      </c>
      <c r="C73" s="243" t="s">
        <v>110</v>
      </c>
      <c r="D73" s="244">
        <v>45407</v>
      </c>
      <c r="E73" s="243">
        <v>3020.7</v>
      </c>
      <c r="F73" s="243">
        <v>2973.0166666666664</v>
      </c>
      <c r="G73" s="245">
        <v>2914.7833333333328</v>
      </c>
      <c r="H73" s="245">
        <v>2808.8666666666663</v>
      </c>
      <c r="I73" s="245">
        <v>2750.6333333333328</v>
      </c>
      <c r="J73" s="245">
        <v>3078.9333333333329</v>
      </c>
      <c r="K73" s="245">
        <v>3137.1666666666665</v>
      </c>
      <c r="L73" s="245">
        <v>3243.083333333333</v>
      </c>
      <c r="M73" s="246">
        <v>3031.25</v>
      </c>
      <c r="N73" s="246">
        <v>2867.1</v>
      </c>
      <c r="O73" s="246">
        <v>1799600</v>
      </c>
      <c r="P73" s="247">
        <v>2.5062656641604009E-2</v>
      </c>
    </row>
    <row r="74" spans="1:16" ht="12.75" customHeight="1">
      <c r="A74" s="239">
        <v>64</v>
      </c>
      <c r="B74" s="251" t="s">
        <v>54</v>
      </c>
      <c r="C74" s="243" t="s">
        <v>111</v>
      </c>
      <c r="D74" s="244">
        <v>45407</v>
      </c>
      <c r="E74" s="243">
        <v>315.75</v>
      </c>
      <c r="F74" s="243">
        <v>315.7</v>
      </c>
      <c r="G74" s="245">
        <v>313.39999999999998</v>
      </c>
      <c r="H74" s="245">
        <v>311.05</v>
      </c>
      <c r="I74" s="245">
        <v>308.75</v>
      </c>
      <c r="J74" s="245">
        <v>318.04999999999995</v>
      </c>
      <c r="K74" s="245">
        <v>320.35000000000002</v>
      </c>
      <c r="L74" s="245">
        <v>322.69999999999993</v>
      </c>
      <c r="M74" s="246">
        <v>318</v>
      </c>
      <c r="N74" s="246">
        <v>313.35000000000002</v>
      </c>
      <c r="O74" s="246">
        <v>19742400</v>
      </c>
      <c r="P74" s="247">
        <v>5.4734537493158185E-4</v>
      </c>
    </row>
    <row r="75" spans="1:16" ht="12.75" customHeight="1">
      <c r="A75" s="239">
        <v>65</v>
      </c>
      <c r="B75" s="251" t="s">
        <v>61</v>
      </c>
      <c r="C75" s="243" t="s">
        <v>112</v>
      </c>
      <c r="D75" s="244">
        <v>45407</v>
      </c>
      <c r="E75" s="243">
        <v>155.30000000000001</v>
      </c>
      <c r="F75" s="243">
        <v>154.79999999999998</v>
      </c>
      <c r="G75" s="245">
        <v>153.34999999999997</v>
      </c>
      <c r="H75" s="245">
        <v>151.39999999999998</v>
      </c>
      <c r="I75" s="245">
        <v>149.94999999999996</v>
      </c>
      <c r="J75" s="245">
        <v>156.74999999999997</v>
      </c>
      <c r="K75" s="245">
        <v>158.19999999999996</v>
      </c>
      <c r="L75" s="245">
        <v>160.14999999999998</v>
      </c>
      <c r="M75" s="246">
        <v>156.25</v>
      </c>
      <c r="N75" s="246">
        <v>152.85</v>
      </c>
      <c r="O75" s="246">
        <v>90450000</v>
      </c>
      <c r="P75" s="247">
        <v>2.4813052345343305E-2</v>
      </c>
    </row>
    <row r="76" spans="1:16" ht="12.75" customHeight="1">
      <c r="A76" s="239">
        <v>66</v>
      </c>
      <c r="B76" s="251" t="s">
        <v>82</v>
      </c>
      <c r="C76" s="243" t="s">
        <v>113</v>
      </c>
      <c r="D76" s="244">
        <v>45407</v>
      </c>
      <c r="E76" s="243">
        <v>189.8</v>
      </c>
      <c r="F76" s="243">
        <v>188.36666666666665</v>
      </c>
      <c r="G76" s="245">
        <v>184.1333333333333</v>
      </c>
      <c r="H76" s="245">
        <v>178.46666666666664</v>
      </c>
      <c r="I76" s="245">
        <v>174.23333333333329</v>
      </c>
      <c r="J76" s="245">
        <v>194.0333333333333</v>
      </c>
      <c r="K76" s="245">
        <v>198.26666666666665</v>
      </c>
      <c r="L76" s="245">
        <v>203.93333333333331</v>
      </c>
      <c r="M76" s="246">
        <v>192.6</v>
      </c>
      <c r="N76" s="246">
        <v>182.7</v>
      </c>
      <c r="O76" s="246">
        <v>126928800</v>
      </c>
      <c r="P76" s="247">
        <v>-3.9491634953687082E-3</v>
      </c>
    </row>
    <row r="77" spans="1:16" ht="12.75" customHeight="1">
      <c r="A77" s="239">
        <v>67</v>
      </c>
      <c r="B77" s="251" t="s">
        <v>42</v>
      </c>
      <c r="C77" s="243" t="s">
        <v>114</v>
      </c>
      <c r="D77" s="244">
        <v>45407</v>
      </c>
      <c r="E77" s="243">
        <v>997.4</v>
      </c>
      <c r="F77" s="243">
        <v>994.11666666666667</v>
      </c>
      <c r="G77" s="245">
        <v>987.2833333333333</v>
      </c>
      <c r="H77" s="245">
        <v>977.16666666666663</v>
      </c>
      <c r="I77" s="245">
        <v>970.33333333333326</v>
      </c>
      <c r="J77" s="245">
        <v>1004.2333333333333</v>
      </c>
      <c r="K77" s="245">
        <v>1011.0666666666666</v>
      </c>
      <c r="L77" s="245">
        <v>1021.1833333333334</v>
      </c>
      <c r="M77" s="246">
        <v>1000.95</v>
      </c>
      <c r="N77" s="246">
        <v>984</v>
      </c>
      <c r="O77" s="246">
        <v>13152950</v>
      </c>
      <c r="P77" s="247">
        <v>-1.8183786124039397E-2</v>
      </c>
    </row>
    <row r="78" spans="1:16" ht="12.75" customHeight="1">
      <c r="A78" s="239">
        <v>68</v>
      </c>
      <c r="B78" s="251" t="s">
        <v>115</v>
      </c>
      <c r="C78" s="243" t="s">
        <v>116</v>
      </c>
      <c r="D78" s="244">
        <v>45407</v>
      </c>
      <c r="E78" s="243">
        <v>84.6</v>
      </c>
      <c r="F78" s="243">
        <v>84.883333333333326</v>
      </c>
      <c r="G78" s="245">
        <v>84.016666666666652</v>
      </c>
      <c r="H78" s="245">
        <v>83.433333333333323</v>
      </c>
      <c r="I78" s="245">
        <v>82.566666666666649</v>
      </c>
      <c r="J78" s="245">
        <v>85.466666666666654</v>
      </c>
      <c r="K78" s="245">
        <v>86.333333333333329</v>
      </c>
      <c r="L78" s="245">
        <v>86.916666666666657</v>
      </c>
      <c r="M78" s="246">
        <v>85.75</v>
      </c>
      <c r="N78" s="246">
        <v>84.3</v>
      </c>
      <c r="O78" s="246">
        <v>193455000</v>
      </c>
      <c r="P78" s="247">
        <v>-9.9602740514710113E-3</v>
      </c>
    </row>
    <row r="79" spans="1:16" ht="12.75" customHeight="1">
      <c r="A79" s="239">
        <v>69</v>
      </c>
      <c r="B79" s="251" t="s">
        <v>922</v>
      </c>
      <c r="C79" s="243" t="s">
        <v>117</v>
      </c>
      <c r="D79" s="244">
        <v>45407</v>
      </c>
      <c r="E79" s="243">
        <v>695.8</v>
      </c>
      <c r="F79" s="243">
        <v>687.81666666666661</v>
      </c>
      <c r="G79" s="245">
        <v>667.93333333333317</v>
      </c>
      <c r="H79" s="245">
        <v>640.06666666666661</v>
      </c>
      <c r="I79" s="245">
        <v>620.18333333333317</v>
      </c>
      <c r="J79" s="245">
        <v>715.68333333333317</v>
      </c>
      <c r="K79" s="245">
        <v>735.56666666666661</v>
      </c>
      <c r="L79" s="245">
        <v>763.43333333333317</v>
      </c>
      <c r="M79" s="246">
        <v>707.7</v>
      </c>
      <c r="N79" s="246">
        <v>659.95</v>
      </c>
      <c r="O79" s="246">
        <v>7406100</v>
      </c>
      <c r="P79" s="247">
        <v>3.511852502194908E-4</v>
      </c>
    </row>
    <row r="80" spans="1:16" ht="12.75" customHeight="1">
      <c r="A80" s="239">
        <v>70</v>
      </c>
      <c r="B80" s="251" t="s">
        <v>57</v>
      </c>
      <c r="C80" s="249" t="s">
        <v>118</v>
      </c>
      <c r="D80" s="244">
        <v>45407</v>
      </c>
      <c r="E80" s="243">
        <v>1194.9000000000001</v>
      </c>
      <c r="F80" s="243">
        <v>1197.9000000000001</v>
      </c>
      <c r="G80" s="245">
        <v>1180.9000000000001</v>
      </c>
      <c r="H80" s="245">
        <v>1166.9000000000001</v>
      </c>
      <c r="I80" s="245">
        <v>1149.9000000000001</v>
      </c>
      <c r="J80" s="245">
        <v>1211.9000000000001</v>
      </c>
      <c r="K80" s="245">
        <v>1228.9000000000001</v>
      </c>
      <c r="L80" s="245">
        <v>1242.9000000000001</v>
      </c>
      <c r="M80" s="246">
        <v>1214.9000000000001</v>
      </c>
      <c r="N80" s="246">
        <v>1183.9000000000001</v>
      </c>
      <c r="O80" s="246">
        <v>5615500</v>
      </c>
      <c r="P80" s="247">
        <v>3.3400809716599193E-2</v>
      </c>
    </row>
    <row r="81" spans="1:16" ht="12.75" customHeight="1">
      <c r="A81" s="239">
        <v>71</v>
      </c>
      <c r="B81" s="251" t="s">
        <v>106</v>
      </c>
      <c r="C81" s="243" t="s">
        <v>119</v>
      </c>
      <c r="D81" s="244">
        <v>45407</v>
      </c>
      <c r="E81" s="243">
        <v>2411</v>
      </c>
      <c r="F81" s="243">
        <v>2433.9500000000003</v>
      </c>
      <c r="G81" s="245">
        <v>2382.0500000000006</v>
      </c>
      <c r="H81" s="245">
        <v>2353.1000000000004</v>
      </c>
      <c r="I81" s="245">
        <v>2301.2000000000007</v>
      </c>
      <c r="J81" s="245">
        <v>2462.9000000000005</v>
      </c>
      <c r="K81" s="245">
        <v>2514.8000000000002</v>
      </c>
      <c r="L81" s="245">
        <v>2543.7500000000005</v>
      </c>
      <c r="M81" s="246">
        <v>2485.85</v>
      </c>
      <c r="N81" s="246">
        <v>2405</v>
      </c>
      <c r="O81" s="246">
        <v>4490175</v>
      </c>
      <c r="P81" s="247">
        <v>8.2321960155713303E-2</v>
      </c>
    </row>
    <row r="82" spans="1:16" ht="12.75" customHeight="1">
      <c r="A82" s="239">
        <v>72</v>
      </c>
      <c r="B82" s="251" t="s">
        <v>42</v>
      </c>
      <c r="C82" s="243" t="s">
        <v>120</v>
      </c>
      <c r="D82" s="244">
        <v>45407</v>
      </c>
      <c r="E82" s="243">
        <v>455.9</v>
      </c>
      <c r="F82" s="243">
        <v>452.2833333333333</v>
      </c>
      <c r="G82" s="245">
        <v>447.81666666666661</v>
      </c>
      <c r="H82" s="245">
        <v>439.73333333333329</v>
      </c>
      <c r="I82" s="245">
        <v>435.26666666666659</v>
      </c>
      <c r="J82" s="245">
        <v>460.36666666666662</v>
      </c>
      <c r="K82" s="245">
        <v>464.83333333333331</v>
      </c>
      <c r="L82" s="245">
        <v>472.91666666666663</v>
      </c>
      <c r="M82" s="246">
        <v>456.75</v>
      </c>
      <c r="N82" s="246">
        <v>444.2</v>
      </c>
      <c r="O82" s="246">
        <v>9350000</v>
      </c>
      <c r="P82" s="247">
        <v>-3.4489880214787279E-2</v>
      </c>
    </row>
    <row r="83" spans="1:16" ht="12.75" customHeight="1">
      <c r="A83" s="239">
        <v>73</v>
      </c>
      <c r="B83" s="251" t="s">
        <v>47</v>
      </c>
      <c r="C83" s="243" t="s">
        <v>121</v>
      </c>
      <c r="D83" s="244">
        <v>45407</v>
      </c>
      <c r="E83" s="243">
        <v>2313</v>
      </c>
      <c r="F83" s="243">
        <v>2311.75</v>
      </c>
      <c r="G83" s="245">
        <v>2300.5</v>
      </c>
      <c r="H83" s="245">
        <v>2288</v>
      </c>
      <c r="I83" s="245">
        <v>2276.75</v>
      </c>
      <c r="J83" s="245">
        <v>2324.25</v>
      </c>
      <c r="K83" s="245">
        <v>2335.5</v>
      </c>
      <c r="L83" s="245">
        <v>2348</v>
      </c>
      <c r="M83" s="246">
        <v>2323</v>
      </c>
      <c r="N83" s="246">
        <v>2299.25</v>
      </c>
      <c r="O83" s="246">
        <v>6511527</v>
      </c>
      <c r="P83" s="247">
        <v>6.6366787110095126E-3</v>
      </c>
    </row>
    <row r="84" spans="1:16" ht="12.75" customHeight="1">
      <c r="A84" s="239">
        <v>74</v>
      </c>
      <c r="B84" s="251" t="s">
        <v>82</v>
      </c>
      <c r="C84" s="243" t="s">
        <v>122</v>
      </c>
      <c r="D84" s="244">
        <v>45407</v>
      </c>
      <c r="E84" s="243">
        <v>547.95000000000005</v>
      </c>
      <c r="F84" s="243">
        <v>546.63333333333333</v>
      </c>
      <c r="G84" s="245">
        <v>538.61666666666667</v>
      </c>
      <c r="H84" s="245">
        <v>529.2833333333333</v>
      </c>
      <c r="I84" s="245">
        <v>521.26666666666665</v>
      </c>
      <c r="J84" s="245">
        <v>555.9666666666667</v>
      </c>
      <c r="K84" s="245">
        <v>563.98333333333335</v>
      </c>
      <c r="L84" s="245">
        <v>573.31666666666672</v>
      </c>
      <c r="M84" s="246">
        <v>554.65</v>
      </c>
      <c r="N84" s="246">
        <v>537.29999999999995</v>
      </c>
      <c r="O84" s="246">
        <v>5545000</v>
      </c>
      <c r="P84" s="247">
        <v>-2.1830209481808159E-2</v>
      </c>
    </row>
    <row r="85" spans="1:16" ht="12.75" customHeight="1">
      <c r="A85" s="239">
        <v>75</v>
      </c>
      <c r="B85" s="251" t="s">
        <v>40</v>
      </c>
      <c r="C85" s="243" t="s">
        <v>123</v>
      </c>
      <c r="D85" s="244">
        <v>45407</v>
      </c>
      <c r="E85" s="243">
        <v>3602.8</v>
      </c>
      <c r="F85" s="243">
        <v>3587.0166666666664</v>
      </c>
      <c r="G85" s="245">
        <v>3545.7833333333328</v>
      </c>
      <c r="H85" s="245">
        <v>3488.7666666666664</v>
      </c>
      <c r="I85" s="245">
        <v>3447.5333333333328</v>
      </c>
      <c r="J85" s="245">
        <v>3644.0333333333328</v>
      </c>
      <c r="K85" s="245">
        <v>3685.2666666666664</v>
      </c>
      <c r="L85" s="245">
        <v>3742.2833333333328</v>
      </c>
      <c r="M85" s="246">
        <v>3628.25</v>
      </c>
      <c r="N85" s="246">
        <v>3530</v>
      </c>
      <c r="O85" s="246">
        <v>7618500</v>
      </c>
      <c r="P85" s="247">
        <v>-6.4942686123391101E-3</v>
      </c>
    </row>
    <row r="86" spans="1:16" ht="12.75" customHeight="1">
      <c r="A86" s="239">
        <v>76</v>
      </c>
      <c r="B86" s="251" t="s">
        <v>40</v>
      </c>
      <c r="C86" s="250" t="s">
        <v>124</v>
      </c>
      <c r="D86" s="244">
        <v>45407</v>
      </c>
      <c r="E86" s="243">
        <v>1557</v>
      </c>
      <c r="F86" s="243">
        <v>1551.4333333333334</v>
      </c>
      <c r="G86" s="245">
        <v>1534.8666666666668</v>
      </c>
      <c r="H86" s="245">
        <v>1512.7333333333333</v>
      </c>
      <c r="I86" s="245">
        <v>1496.1666666666667</v>
      </c>
      <c r="J86" s="245">
        <v>1573.5666666666668</v>
      </c>
      <c r="K86" s="245">
        <v>1590.1333333333334</v>
      </c>
      <c r="L86" s="245">
        <v>1612.2666666666669</v>
      </c>
      <c r="M86" s="246">
        <v>1568</v>
      </c>
      <c r="N86" s="246">
        <v>1529.3</v>
      </c>
      <c r="O86" s="246">
        <v>7606500</v>
      </c>
      <c r="P86" s="247">
        <v>-5.8811997647520093E-3</v>
      </c>
    </row>
    <row r="87" spans="1:16" ht="12.75" customHeight="1">
      <c r="A87" s="239">
        <v>77</v>
      </c>
      <c r="B87" s="251" t="s">
        <v>85</v>
      </c>
      <c r="C87" s="243" t="s">
        <v>125</v>
      </c>
      <c r="D87" s="244">
        <v>45407</v>
      </c>
      <c r="E87" s="243">
        <v>1545.45</v>
      </c>
      <c r="F87" s="243">
        <v>1545.0333333333335</v>
      </c>
      <c r="G87" s="245">
        <v>1526.416666666667</v>
      </c>
      <c r="H87" s="245">
        <v>1507.3833333333334</v>
      </c>
      <c r="I87" s="245">
        <v>1488.7666666666669</v>
      </c>
      <c r="J87" s="245">
        <v>1564.0666666666671</v>
      </c>
      <c r="K87" s="245">
        <v>1582.6833333333334</v>
      </c>
      <c r="L87" s="245">
        <v>1601.7166666666672</v>
      </c>
      <c r="M87" s="246">
        <v>1563.65</v>
      </c>
      <c r="N87" s="246">
        <v>1526</v>
      </c>
      <c r="O87" s="246">
        <v>15348200</v>
      </c>
      <c r="P87" s="247">
        <v>7.6286764705882351E-3</v>
      </c>
    </row>
    <row r="88" spans="1:16" ht="12.75" customHeight="1">
      <c r="A88" s="239">
        <v>78</v>
      </c>
      <c r="B88" s="251" t="s">
        <v>66</v>
      </c>
      <c r="C88" s="243" t="s">
        <v>126</v>
      </c>
      <c r="D88" s="244">
        <v>45407</v>
      </c>
      <c r="E88" s="243">
        <v>3757.3</v>
      </c>
      <c r="F88" s="243">
        <v>3762.9166666666665</v>
      </c>
      <c r="G88" s="245">
        <v>3733.3833333333332</v>
      </c>
      <c r="H88" s="245">
        <v>3709.4666666666667</v>
      </c>
      <c r="I88" s="245">
        <v>3679.9333333333334</v>
      </c>
      <c r="J88" s="245">
        <v>3786.833333333333</v>
      </c>
      <c r="K88" s="245">
        <v>3816.3666666666668</v>
      </c>
      <c r="L88" s="245">
        <v>3840.2833333333328</v>
      </c>
      <c r="M88" s="246">
        <v>3792.45</v>
      </c>
      <c r="N88" s="246">
        <v>3739</v>
      </c>
      <c r="O88" s="246">
        <v>2822400</v>
      </c>
      <c r="P88" s="247">
        <v>-1.5590666527152873E-2</v>
      </c>
    </row>
    <row r="89" spans="1:16" ht="12.75" customHeight="1">
      <c r="A89" s="239">
        <v>79</v>
      </c>
      <c r="B89" s="251" t="s">
        <v>61</v>
      </c>
      <c r="C89" s="243" t="s">
        <v>127</v>
      </c>
      <c r="D89" s="244">
        <v>45407</v>
      </c>
      <c r="E89" s="243">
        <v>1489.55</v>
      </c>
      <c r="F89" s="243">
        <v>1491.5833333333333</v>
      </c>
      <c r="G89" s="245">
        <v>1480.1666666666665</v>
      </c>
      <c r="H89" s="245">
        <v>1470.7833333333333</v>
      </c>
      <c r="I89" s="245">
        <v>1459.3666666666666</v>
      </c>
      <c r="J89" s="245">
        <v>1500.9666666666665</v>
      </c>
      <c r="K89" s="245">
        <v>1512.383333333333</v>
      </c>
      <c r="L89" s="245">
        <v>1521.7666666666664</v>
      </c>
      <c r="M89" s="246">
        <v>1503</v>
      </c>
      <c r="N89" s="246">
        <v>1482.2</v>
      </c>
      <c r="O89" s="246">
        <v>196094800</v>
      </c>
      <c r="P89" s="247">
        <v>4.6776902354625279E-3</v>
      </c>
    </row>
    <row r="90" spans="1:16" ht="12.75" customHeight="1">
      <c r="A90" s="239">
        <v>80</v>
      </c>
      <c r="B90" s="251" t="s">
        <v>66</v>
      </c>
      <c r="C90" s="243" t="s">
        <v>128</v>
      </c>
      <c r="D90" s="244">
        <v>45407</v>
      </c>
      <c r="E90" s="243">
        <v>627</v>
      </c>
      <c r="F90" s="243">
        <v>628.08333333333337</v>
      </c>
      <c r="G90" s="245">
        <v>622.56666666666672</v>
      </c>
      <c r="H90" s="245">
        <v>618.13333333333333</v>
      </c>
      <c r="I90" s="245">
        <v>612.61666666666667</v>
      </c>
      <c r="J90" s="245">
        <v>632.51666666666677</v>
      </c>
      <c r="K90" s="245">
        <v>638.03333333333342</v>
      </c>
      <c r="L90" s="245">
        <v>642.46666666666681</v>
      </c>
      <c r="M90" s="246">
        <v>633.6</v>
      </c>
      <c r="N90" s="246">
        <v>623.65</v>
      </c>
      <c r="O90" s="246">
        <v>27061100</v>
      </c>
      <c r="P90" s="247">
        <v>4.0665284047009068E-4</v>
      </c>
    </row>
    <row r="91" spans="1:16" ht="12.75" customHeight="1">
      <c r="A91" s="239">
        <v>81</v>
      </c>
      <c r="B91" s="251" t="s">
        <v>54</v>
      </c>
      <c r="C91" s="243" t="s">
        <v>129</v>
      </c>
      <c r="D91" s="244">
        <v>45407</v>
      </c>
      <c r="E91" s="243">
        <v>4576.25</v>
      </c>
      <c r="F91" s="243">
        <v>4581.4833333333336</v>
      </c>
      <c r="G91" s="245">
        <v>4548.7666666666673</v>
      </c>
      <c r="H91" s="245">
        <v>4521.2833333333338</v>
      </c>
      <c r="I91" s="245">
        <v>4488.5666666666675</v>
      </c>
      <c r="J91" s="245">
        <v>4608.9666666666672</v>
      </c>
      <c r="K91" s="245">
        <v>4641.6833333333343</v>
      </c>
      <c r="L91" s="245">
        <v>4669.166666666667</v>
      </c>
      <c r="M91" s="246">
        <v>4614.2</v>
      </c>
      <c r="N91" s="246">
        <v>4554</v>
      </c>
      <c r="O91" s="246">
        <v>4221300</v>
      </c>
      <c r="P91" s="247">
        <v>7.5182586280968062E-3</v>
      </c>
    </row>
    <row r="92" spans="1:16" ht="12.75" customHeight="1">
      <c r="A92" s="239">
        <v>82</v>
      </c>
      <c r="B92" s="251" t="s">
        <v>130</v>
      </c>
      <c r="C92" s="243" t="s">
        <v>131</v>
      </c>
      <c r="D92" s="244">
        <v>45407</v>
      </c>
      <c r="E92" s="243">
        <v>580.1</v>
      </c>
      <c r="F92" s="243">
        <v>579.51666666666665</v>
      </c>
      <c r="G92" s="245">
        <v>571.13333333333333</v>
      </c>
      <c r="H92" s="245">
        <v>562.16666666666663</v>
      </c>
      <c r="I92" s="245">
        <v>553.7833333333333</v>
      </c>
      <c r="J92" s="245">
        <v>588.48333333333335</v>
      </c>
      <c r="K92" s="245">
        <v>596.86666666666656</v>
      </c>
      <c r="L92" s="245">
        <v>605.83333333333337</v>
      </c>
      <c r="M92" s="246">
        <v>587.9</v>
      </c>
      <c r="N92" s="246">
        <v>570.54999999999995</v>
      </c>
      <c r="O92" s="246">
        <v>39811800</v>
      </c>
      <c r="P92" s="247">
        <v>4.3751146999449438E-2</v>
      </c>
    </row>
    <row r="93" spans="1:16" ht="12.75" customHeight="1">
      <c r="A93" s="239">
        <v>83</v>
      </c>
      <c r="B93" s="251" t="s">
        <v>130</v>
      </c>
      <c r="C93" s="243" t="s">
        <v>132</v>
      </c>
      <c r="D93" s="244">
        <v>45407</v>
      </c>
      <c r="E93" s="243">
        <v>312.7</v>
      </c>
      <c r="F93" s="243">
        <v>312.28333333333336</v>
      </c>
      <c r="G93" s="245">
        <v>309.06666666666672</v>
      </c>
      <c r="H93" s="245">
        <v>305.43333333333334</v>
      </c>
      <c r="I93" s="245">
        <v>302.2166666666667</v>
      </c>
      <c r="J93" s="245">
        <v>315.91666666666674</v>
      </c>
      <c r="K93" s="245">
        <v>319.13333333333333</v>
      </c>
      <c r="L93" s="245">
        <v>322.76666666666677</v>
      </c>
      <c r="M93" s="246">
        <v>315.5</v>
      </c>
      <c r="N93" s="246">
        <v>308.64999999999998</v>
      </c>
      <c r="O93" s="246">
        <v>38032800</v>
      </c>
      <c r="P93" s="247">
        <v>-6.9260700389105062E-2</v>
      </c>
    </row>
    <row r="94" spans="1:16" ht="12.75" customHeight="1">
      <c r="A94" s="239">
        <v>84</v>
      </c>
      <c r="B94" s="251" t="s">
        <v>82</v>
      </c>
      <c r="C94" s="249" t="s">
        <v>133</v>
      </c>
      <c r="D94" s="244">
        <v>45407</v>
      </c>
      <c r="E94" s="243">
        <v>477.4</v>
      </c>
      <c r="F94" s="243">
        <v>479.18333333333334</v>
      </c>
      <c r="G94" s="245">
        <v>473.4666666666667</v>
      </c>
      <c r="H94" s="245">
        <v>469.53333333333336</v>
      </c>
      <c r="I94" s="245">
        <v>463.81666666666672</v>
      </c>
      <c r="J94" s="245">
        <v>483.11666666666667</v>
      </c>
      <c r="K94" s="245">
        <v>488.83333333333326</v>
      </c>
      <c r="L94" s="245">
        <v>492.76666666666665</v>
      </c>
      <c r="M94" s="246">
        <v>484.9</v>
      </c>
      <c r="N94" s="246">
        <v>475.25</v>
      </c>
      <c r="O94" s="246">
        <v>38229300</v>
      </c>
      <c r="P94" s="247">
        <v>1.6585295807007468E-2</v>
      </c>
    </row>
    <row r="95" spans="1:16" ht="12.75" customHeight="1">
      <c r="A95" s="239">
        <v>85</v>
      </c>
      <c r="B95" s="251" t="s">
        <v>57</v>
      </c>
      <c r="C95" s="243" t="s">
        <v>134</v>
      </c>
      <c r="D95" s="244">
        <v>45407</v>
      </c>
      <c r="E95" s="243">
        <v>2277.4</v>
      </c>
      <c r="F95" s="243">
        <v>2281.35</v>
      </c>
      <c r="G95" s="245">
        <v>2268.6</v>
      </c>
      <c r="H95" s="245">
        <v>2259.8000000000002</v>
      </c>
      <c r="I95" s="245">
        <v>2247.0500000000002</v>
      </c>
      <c r="J95" s="245">
        <v>2290.1499999999996</v>
      </c>
      <c r="K95" s="245">
        <v>2302.8999999999996</v>
      </c>
      <c r="L95" s="245">
        <v>2311.6999999999994</v>
      </c>
      <c r="M95" s="246">
        <v>2294.1</v>
      </c>
      <c r="N95" s="246">
        <v>2272.5500000000002</v>
      </c>
      <c r="O95" s="246">
        <v>18942300</v>
      </c>
      <c r="P95" s="247">
        <v>1.1518374931915029E-2</v>
      </c>
    </row>
    <row r="96" spans="1:16" ht="12.75" customHeight="1">
      <c r="A96" s="239">
        <v>86</v>
      </c>
      <c r="B96" s="251" t="s">
        <v>61</v>
      </c>
      <c r="C96" s="243" t="s">
        <v>136</v>
      </c>
      <c r="D96" s="244">
        <v>45407</v>
      </c>
      <c r="E96" s="243">
        <v>1083.4000000000001</v>
      </c>
      <c r="F96" s="243">
        <v>1084.1166666666668</v>
      </c>
      <c r="G96" s="245">
        <v>1077.9833333333336</v>
      </c>
      <c r="H96" s="245">
        <v>1072.5666666666668</v>
      </c>
      <c r="I96" s="245">
        <v>1066.4333333333336</v>
      </c>
      <c r="J96" s="245">
        <v>1089.5333333333335</v>
      </c>
      <c r="K96" s="245">
        <v>1095.6666666666667</v>
      </c>
      <c r="L96" s="245">
        <v>1101.0833333333335</v>
      </c>
      <c r="M96" s="246">
        <v>1090.25</v>
      </c>
      <c r="N96" s="246">
        <v>1078.7</v>
      </c>
      <c r="O96" s="246">
        <v>75231100</v>
      </c>
      <c r="P96" s="247">
        <v>3.2996924259900036E-2</v>
      </c>
    </row>
    <row r="97" spans="1:16" ht="12.75" customHeight="1">
      <c r="A97" s="239">
        <v>87</v>
      </c>
      <c r="B97" s="251" t="s">
        <v>66</v>
      </c>
      <c r="C97" s="243" t="s">
        <v>137</v>
      </c>
      <c r="D97" s="244">
        <v>45407</v>
      </c>
      <c r="E97" s="243">
        <v>1702.9</v>
      </c>
      <c r="F97" s="243">
        <v>1707.5</v>
      </c>
      <c r="G97" s="245">
        <v>1695.6</v>
      </c>
      <c r="H97" s="245">
        <v>1688.3</v>
      </c>
      <c r="I97" s="245">
        <v>1676.3999999999999</v>
      </c>
      <c r="J97" s="245">
        <v>1714.8</v>
      </c>
      <c r="K97" s="245">
        <v>1726.7</v>
      </c>
      <c r="L97" s="245">
        <v>1734</v>
      </c>
      <c r="M97" s="246">
        <v>1719.4</v>
      </c>
      <c r="N97" s="246">
        <v>1700.2</v>
      </c>
      <c r="O97" s="246">
        <v>2661000</v>
      </c>
      <c r="P97" s="247">
        <v>-1.1261261261261261E-3</v>
      </c>
    </row>
    <row r="98" spans="1:16" ht="12.75" customHeight="1">
      <c r="A98" s="239">
        <v>88</v>
      </c>
      <c r="B98" s="251" t="s">
        <v>66</v>
      </c>
      <c r="C98" s="243" t="s">
        <v>138</v>
      </c>
      <c r="D98" s="244">
        <v>45407</v>
      </c>
      <c r="E98" s="243">
        <v>619.15</v>
      </c>
      <c r="F98" s="243">
        <v>620.06666666666672</v>
      </c>
      <c r="G98" s="245">
        <v>614.78333333333342</v>
      </c>
      <c r="H98" s="245">
        <v>610.41666666666674</v>
      </c>
      <c r="I98" s="245">
        <v>605.13333333333344</v>
      </c>
      <c r="J98" s="245">
        <v>624.43333333333339</v>
      </c>
      <c r="K98" s="245">
        <v>629.7166666666667</v>
      </c>
      <c r="L98" s="245">
        <v>634.08333333333337</v>
      </c>
      <c r="M98" s="246">
        <v>625.35</v>
      </c>
      <c r="N98" s="246">
        <v>615.70000000000005</v>
      </c>
      <c r="O98" s="246">
        <v>11440500</v>
      </c>
      <c r="P98" s="247">
        <v>3.7687074829931971E-2</v>
      </c>
    </row>
    <row r="99" spans="1:16" ht="12.75" customHeight="1">
      <c r="A99" s="239">
        <v>89</v>
      </c>
      <c r="B99" s="251" t="s">
        <v>77</v>
      </c>
      <c r="C99" s="243" t="s">
        <v>139</v>
      </c>
      <c r="D99" s="244">
        <v>45407</v>
      </c>
      <c r="E99" s="243">
        <v>13.6</v>
      </c>
      <c r="F99" s="243">
        <v>13.633333333333333</v>
      </c>
      <c r="G99" s="245">
        <v>13.216666666666665</v>
      </c>
      <c r="H99" s="245">
        <v>12.833333333333332</v>
      </c>
      <c r="I99" s="245">
        <v>12.416666666666664</v>
      </c>
      <c r="J99" s="245">
        <v>14.016666666666666</v>
      </c>
      <c r="K99" s="245">
        <v>14.433333333333334</v>
      </c>
      <c r="L99" s="245">
        <v>14.816666666666666</v>
      </c>
      <c r="M99" s="246">
        <v>14.05</v>
      </c>
      <c r="N99" s="246">
        <v>13.25</v>
      </c>
      <c r="O99" s="246">
        <v>2118160000</v>
      </c>
      <c r="P99" s="247">
        <v>5.5701754385964912E-2</v>
      </c>
    </row>
    <row r="100" spans="1:16" ht="12.75" customHeight="1">
      <c r="A100" s="239">
        <v>90</v>
      </c>
      <c r="B100" s="251" t="s">
        <v>66</v>
      </c>
      <c r="C100" s="243" t="s">
        <v>140</v>
      </c>
      <c r="D100" s="244">
        <v>45407</v>
      </c>
      <c r="E100" s="243">
        <v>115.6</v>
      </c>
      <c r="F100" s="243">
        <v>115.35000000000001</v>
      </c>
      <c r="G100" s="245">
        <v>114.95000000000002</v>
      </c>
      <c r="H100" s="245">
        <v>114.30000000000001</v>
      </c>
      <c r="I100" s="245">
        <v>113.90000000000002</v>
      </c>
      <c r="J100" s="245">
        <v>116.00000000000001</v>
      </c>
      <c r="K100" s="245">
        <v>116.40000000000002</v>
      </c>
      <c r="L100" s="245">
        <v>117.05000000000001</v>
      </c>
      <c r="M100" s="246">
        <v>115.75</v>
      </c>
      <c r="N100" s="246">
        <v>114.7</v>
      </c>
      <c r="O100" s="246">
        <v>72625000</v>
      </c>
      <c r="P100" s="247">
        <v>3.5928971187728876E-3</v>
      </c>
    </row>
    <row r="101" spans="1:16" ht="12.75" customHeight="1">
      <c r="A101" s="239">
        <v>91</v>
      </c>
      <c r="B101" s="251" t="s">
        <v>61</v>
      </c>
      <c r="C101" s="243" t="s">
        <v>141</v>
      </c>
      <c r="D101" s="244">
        <v>45407</v>
      </c>
      <c r="E101" s="243">
        <v>78.849999999999994</v>
      </c>
      <c r="F101" s="243">
        <v>78.899999999999991</v>
      </c>
      <c r="G101" s="245">
        <v>78.449999999999989</v>
      </c>
      <c r="H101" s="245">
        <v>78.05</v>
      </c>
      <c r="I101" s="245">
        <v>77.599999999999994</v>
      </c>
      <c r="J101" s="245">
        <v>79.299999999999983</v>
      </c>
      <c r="K101" s="245">
        <v>79.75</v>
      </c>
      <c r="L101" s="245">
        <v>80.149999999999977</v>
      </c>
      <c r="M101" s="246">
        <v>79.349999999999994</v>
      </c>
      <c r="N101" s="246">
        <v>78.5</v>
      </c>
      <c r="O101" s="246">
        <v>363645000</v>
      </c>
      <c r="P101" s="247">
        <v>1.9984853584651633E-2</v>
      </c>
    </row>
    <row r="102" spans="1:16" ht="12.75" customHeight="1">
      <c r="A102" s="239">
        <v>92</v>
      </c>
      <c r="B102" s="251" t="s">
        <v>188</v>
      </c>
      <c r="C102" s="249" t="s">
        <v>142</v>
      </c>
      <c r="D102" s="244">
        <v>45407</v>
      </c>
      <c r="E102" s="243">
        <v>144.6</v>
      </c>
      <c r="F102" s="243">
        <v>144.41666666666666</v>
      </c>
      <c r="G102" s="245">
        <v>143.33333333333331</v>
      </c>
      <c r="H102" s="245">
        <v>142.06666666666666</v>
      </c>
      <c r="I102" s="245">
        <v>140.98333333333332</v>
      </c>
      <c r="J102" s="245">
        <v>145.68333333333331</v>
      </c>
      <c r="K102" s="245">
        <v>146.76666666666662</v>
      </c>
      <c r="L102" s="245">
        <v>148.0333333333333</v>
      </c>
      <c r="M102" s="246">
        <v>145.5</v>
      </c>
      <c r="N102" s="246">
        <v>143.15</v>
      </c>
      <c r="O102" s="246">
        <v>61957500</v>
      </c>
      <c r="P102" s="247">
        <v>-1.5711868503746676E-3</v>
      </c>
    </row>
    <row r="103" spans="1:16" ht="12.75" customHeight="1">
      <c r="A103" s="239">
        <v>93</v>
      </c>
      <c r="B103" s="251" t="s">
        <v>82</v>
      </c>
      <c r="C103" s="243" t="s">
        <v>143</v>
      </c>
      <c r="D103" s="244">
        <v>45407</v>
      </c>
      <c r="E103" s="243">
        <v>435</v>
      </c>
      <c r="F103" s="243">
        <v>435.05</v>
      </c>
      <c r="G103" s="245">
        <v>432.20000000000005</v>
      </c>
      <c r="H103" s="245">
        <v>429.40000000000003</v>
      </c>
      <c r="I103" s="245">
        <v>426.55000000000007</v>
      </c>
      <c r="J103" s="245">
        <v>437.85</v>
      </c>
      <c r="K103" s="245">
        <v>440.70000000000005</v>
      </c>
      <c r="L103" s="245">
        <v>443.5</v>
      </c>
      <c r="M103" s="246">
        <v>437.9</v>
      </c>
      <c r="N103" s="246">
        <v>432.25</v>
      </c>
      <c r="O103" s="246">
        <v>17395125</v>
      </c>
      <c r="P103" s="247">
        <v>8.8516746411483258E-3</v>
      </c>
    </row>
    <row r="104" spans="1:16" ht="12.75" customHeight="1">
      <c r="A104" s="239">
        <v>94</v>
      </c>
      <c r="B104" s="251" t="s">
        <v>115</v>
      </c>
      <c r="C104" s="250" t="s">
        <v>144</v>
      </c>
      <c r="D104" s="244">
        <v>45407</v>
      </c>
      <c r="E104" s="243">
        <v>616.35</v>
      </c>
      <c r="F104" s="243">
        <v>612.95000000000005</v>
      </c>
      <c r="G104" s="245">
        <v>605.20000000000005</v>
      </c>
      <c r="H104" s="245">
        <v>594.04999999999995</v>
      </c>
      <c r="I104" s="245">
        <v>586.29999999999995</v>
      </c>
      <c r="J104" s="245">
        <v>624.10000000000014</v>
      </c>
      <c r="K104" s="245">
        <v>631.85000000000014</v>
      </c>
      <c r="L104" s="245">
        <v>643.00000000000023</v>
      </c>
      <c r="M104" s="246">
        <v>620.70000000000005</v>
      </c>
      <c r="N104" s="246">
        <v>601.79999999999995</v>
      </c>
      <c r="O104" s="246">
        <v>18134000</v>
      </c>
      <c r="P104" s="247">
        <v>-3.3471911310094873E-2</v>
      </c>
    </row>
    <row r="105" spans="1:16" ht="12.75" customHeight="1">
      <c r="A105" s="239">
        <v>95</v>
      </c>
      <c r="B105" s="251" t="s">
        <v>47</v>
      </c>
      <c r="C105" s="243" t="s">
        <v>145</v>
      </c>
      <c r="D105" s="244">
        <v>45407</v>
      </c>
      <c r="E105" s="243">
        <v>224.55</v>
      </c>
      <c r="F105" s="243">
        <v>225.20000000000002</v>
      </c>
      <c r="G105" s="245">
        <v>221.90000000000003</v>
      </c>
      <c r="H105" s="245">
        <v>219.25000000000003</v>
      </c>
      <c r="I105" s="245">
        <v>215.95000000000005</v>
      </c>
      <c r="J105" s="245">
        <v>227.85000000000002</v>
      </c>
      <c r="K105" s="245">
        <v>231.15000000000003</v>
      </c>
      <c r="L105" s="245">
        <v>233.8</v>
      </c>
      <c r="M105" s="246">
        <v>228.5</v>
      </c>
      <c r="N105" s="246">
        <v>222.55</v>
      </c>
      <c r="O105" s="246">
        <v>25894100</v>
      </c>
      <c r="P105" s="247">
        <v>9.040569555882021E-3</v>
      </c>
    </row>
    <row r="106" spans="1:16" ht="12.75" customHeight="1">
      <c r="A106" s="239">
        <v>96</v>
      </c>
      <c r="B106" s="251" t="s">
        <v>57</v>
      </c>
      <c r="C106" s="250" t="s">
        <v>146</v>
      </c>
      <c r="D106" s="244">
        <v>45407</v>
      </c>
      <c r="E106" s="243">
        <v>2583.6</v>
      </c>
      <c r="F106" s="243">
        <v>2577.8333333333335</v>
      </c>
      <c r="G106" s="245">
        <v>2560.666666666667</v>
      </c>
      <c r="H106" s="245">
        <v>2537.7333333333336</v>
      </c>
      <c r="I106" s="245">
        <v>2520.5666666666671</v>
      </c>
      <c r="J106" s="245">
        <v>2600.7666666666669</v>
      </c>
      <c r="K106" s="245">
        <v>2617.9333333333338</v>
      </c>
      <c r="L106" s="245">
        <v>2640.8666666666668</v>
      </c>
      <c r="M106" s="246">
        <v>2595</v>
      </c>
      <c r="N106" s="246">
        <v>2554.9</v>
      </c>
      <c r="O106" s="246">
        <v>989400</v>
      </c>
      <c r="P106" s="247">
        <v>4.7316608447126068E-2</v>
      </c>
    </row>
    <row r="107" spans="1:16" ht="12.75" customHeight="1">
      <c r="A107" s="239">
        <v>97</v>
      </c>
      <c r="B107" s="251" t="s">
        <v>115</v>
      </c>
      <c r="C107" s="248" t="s">
        <v>147</v>
      </c>
      <c r="D107" s="244">
        <v>45407</v>
      </c>
      <c r="E107" s="243">
        <v>3513.85</v>
      </c>
      <c r="F107" s="243">
        <v>3534.4833333333336</v>
      </c>
      <c r="G107" s="245">
        <v>3482.5666666666671</v>
      </c>
      <c r="H107" s="245">
        <v>3451.2833333333333</v>
      </c>
      <c r="I107" s="245">
        <v>3399.3666666666668</v>
      </c>
      <c r="J107" s="245">
        <v>3565.7666666666673</v>
      </c>
      <c r="K107" s="245">
        <v>3617.6833333333334</v>
      </c>
      <c r="L107" s="245">
        <v>3648.9666666666676</v>
      </c>
      <c r="M107" s="246">
        <v>3586.4</v>
      </c>
      <c r="N107" s="246">
        <v>3503.2</v>
      </c>
      <c r="O107" s="246">
        <v>6148800</v>
      </c>
      <c r="P107" s="247">
        <v>2.6288117770767613E-2</v>
      </c>
    </row>
    <row r="108" spans="1:16" ht="12.75" customHeight="1">
      <c r="A108" s="239">
        <v>98</v>
      </c>
      <c r="B108" s="251" t="s">
        <v>61</v>
      </c>
      <c r="C108" s="250" t="s">
        <v>148</v>
      </c>
      <c r="D108" s="244">
        <v>45407</v>
      </c>
      <c r="E108" s="243">
        <v>1552.3</v>
      </c>
      <c r="F108" s="243">
        <v>1555.1166666666668</v>
      </c>
      <c r="G108" s="245">
        <v>1544.4833333333336</v>
      </c>
      <c r="H108" s="245">
        <v>1536.6666666666667</v>
      </c>
      <c r="I108" s="245">
        <v>1526.0333333333335</v>
      </c>
      <c r="J108" s="245">
        <v>1562.9333333333336</v>
      </c>
      <c r="K108" s="245">
        <v>1573.5666666666668</v>
      </c>
      <c r="L108" s="245">
        <v>1581.3833333333337</v>
      </c>
      <c r="M108" s="246">
        <v>1565.75</v>
      </c>
      <c r="N108" s="246">
        <v>1547.3</v>
      </c>
      <c r="O108" s="246">
        <v>20824500</v>
      </c>
      <c r="P108" s="247">
        <v>-3.850753408275532E-3</v>
      </c>
    </row>
    <row r="109" spans="1:16" ht="12.75" customHeight="1">
      <c r="A109" s="239">
        <v>99</v>
      </c>
      <c r="B109" s="251" t="s">
        <v>77</v>
      </c>
      <c r="C109" s="243" t="s">
        <v>149</v>
      </c>
      <c r="D109" s="244">
        <v>45407</v>
      </c>
      <c r="E109" s="243">
        <v>302.60000000000002</v>
      </c>
      <c r="F109" s="243">
        <v>303.84999999999997</v>
      </c>
      <c r="G109" s="245">
        <v>298.74999999999994</v>
      </c>
      <c r="H109" s="245">
        <v>294.89999999999998</v>
      </c>
      <c r="I109" s="245">
        <v>289.79999999999995</v>
      </c>
      <c r="J109" s="245">
        <v>307.69999999999993</v>
      </c>
      <c r="K109" s="245">
        <v>312.79999999999995</v>
      </c>
      <c r="L109" s="245">
        <v>316.64999999999992</v>
      </c>
      <c r="M109" s="246">
        <v>308.95</v>
      </c>
      <c r="N109" s="246">
        <v>300</v>
      </c>
      <c r="O109" s="246">
        <v>96920400</v>
      </c>
      <c r="P109" s="247">
        <v>4.4443630234858755E-2</v>
      </c>
    </row>
    <row r="110" spans="1:16" ht="12.75" customHeight="1">
      <c r="A110" s="239">
        <v>100</v>
      </c>
      <c r="B110" s="251" t="s">
        <v>85</v>
      </c>
      <c r="C110" s="243" t="s">
        <v>150</v>
      </c>
      <c r="D110" s="244">
        <v>45407</v>
      </c>
      <c r="E110" s="243">
        <v>1486.3</v>
      </c>
      <c r="F110" s="243">
        <v>1488.5166666666667</v>
      </c>
      <c r="G110" s="245">
        <v>1478.0333333333333</v>
      </c>
      <c r="H110" s="245">
        <v>1469.7666666666667</v>
      </c>
      <c r="I110" s="245">
        <v>1459.2833333333333</v>
      </c>
      <c r="J110" s="245">
        <v>1496.7833333333333</v>
      </c>
      <c r="K110" s="245">
        <v>1507.2666666666664</v>
      </c>
      <c r="L110" s="245">
        <v>1515.5333333333333</v>
      </c>
      <c r="M110" s="246">
        <v>1499</v>
      </c>
      <c r="N110" s="246">
        <v>1480.25</v>
      </c>
      <c r="O110" s="246">
        <v>46097600</v>
      </c>
      <c r="P110" s="247">
        <v>3.5100955665732556E-2</v>
      </c>
    </row>
    <row r="111" spans="1:16" ht="12.75" customHeight="1">
      <c r="A111" s="239">
        <v>101</v>
      </c>
      <c r="B111" s="251" t="s">
        <v>82</v>
      </c>
      <c r="C111" s="243" t="s">
        <v>152</v>
      </c>
      <c r="D111" s="244">
        <v>45407</v>
      </c>
      <c r="E111" s="243">
        <v>174.8</v>
      </c>
      <c r="F111" s="243">
        <v>174.98333333333335</v>
      </c>
      <c r="G111" s="245">
        <v>173.81666666666669</v>
      </c>
      <c r="H111" s="245">
        <v>172.83333333333334</v>
      </c>
      <c r="I111" s="245">
        <v>171.66666666666669</v>
      </c>
      <c r="J111" s="245">
        <v>175.9666666666667</v>
      </c>
      <c r="K111" s="245">
        <v>177.13333333333333</v>
      </c>
      <c r="L111" s="245">
        <v>178.1166666666667</v>
      </c>
      <c r="M111" s="246">
        <v>176.15</v>
      </c>
      <c r="N111" s="246">
        <v>174</v>
      </c>
      <c r="O111" s="246">
        <v>164141250</v>
      </c>
      <c r="P111" s="247">
        <v>1.2753413944534681E-2</v>
      </c>
    </row>
    <row r="112" spans="1:16" ht="12.75" customHeight="1">
      <c r="A112" s="239">
        <v>102</v>
      </c>
      <c r="B112" s="251" t="s">
        <v>42</v>
      </c>
      <c r="C112" s="243" t="s">
        <v>153</v>
      </c>
      <c r="D112" s="244">
        <v>45407</v>
      </c>
      <c r="E112" s="243">
        <v>1220.9000000000001</v>
      </c>
      <c r="F112" s="243">
        <v>1221.4666666666667</v>
      </c>
      <c r="G112" s="245">
        <v>1211.3333333333335</v>
      </c>
      <c r="H112" s="245">
        <v>1201.7666666666669</v>
      </c>
      <c r="I112" s="245">
        <v>1191.6333333333337</v>
      </c>
      <c r="J112" s="245">
        <v>1231.0333333333333</v>
      </c>
      <c r="K112" s="245">
        <v>1241.1666666666665</v>
      </c>
      <c r="L112" s="245">
        <v>1250.7333333333331</v>
      </c>
      <c r="M112" s="246">
        <v>1231.5999999999999</v>
      </c>
      <c r="N112" s="246">
        <v>1211.9000000000001</v>
      </c>
      <c r="O112" s="246">
        <v>2506400</v>
      </c>
      <c r="P112" s="247">
        <v>7.5777371309119412E-3</v>
      </c>
    </row>
    <row r="113" spans="1:16" ht="12.75" customHeight="1">
      <c r="A113" s="239">
        <v>103</v>
      </c>
      <c r="B113" s="251" t="s">
        <v>115</v>
      </c>
      <c r="C113" s="243" t="s">
        <v>154</v>
      </c>
      <c r="D113" s="244">
        <v>45407</v>
      </c>
      <c r="E113" s="243">
        <v>1021.15</v>
      </c>
      <c r="F113" s="243">
        <v>1019.6333333333333</v>
      </c>
      <c r="G113" s="245">
        <v>997.61666666666656</v>
      </c>
      <c r="H113" s="245">
        <v>974.08333333333326</v>
      </c>
      <c r="I113" s="245">
        <v>952.06666666666649</v>
      </c>
      <c r="J113" s="245">
        <v>1043.1666666666665</v>
      </c>
      <c r="K113" s="245">
        <v>1065.1833333333334</v>
      </c>
      <c r="L113" s="245">
        <v>1088.7166666666667</v>
      </c>
      <c r="M113" s="246">
        <v>1041.6500000000001</v>
      </c>
      <c r="N113" s="246">
        <v>996.1</v>
      </c>
      <c r="O113" s="246">
        <v>14956375</v>
      </c>
      <c r="P113" s="247">
        <v>1.0702459791863765E-2</v>
      </c>
    </row>
    <row r="114" spans="1:16" ht="12.75" customHeight="1">
      <c r="A114" s="239">
        <v>104</v>
      </c>
      <c r="B114" s="251" t="s">
        <v>57</v>
      </c>
      <c r="C114" s="250" t="s">
        <v>155</v>
      </c>
      <c r="D114" s="244">
        <v>45407</v>
      </c>
      <c r="E114" s="243">
        <v>427.95</v>
      </c>
      <c r="F114" s="243">
        <v>427.45</v>
      </c>
      <c r="G114" s="245">
        <v>423.25</v>
      </c>
      <c r="H114" s="245">
        <v>418.55</v>
      </c>
      <c r="I114" s="245">
        <v>414.35</v>
      </c>
      <c r="J114" s="245">
        <v>432.15</v>
      </c>
      <c r="K114" s="245">
        <v>436.34999999999991</v>
      </c>
      <c r="L114" s="245">
        <v>441.04999999999995</v>
      </c>
      <c r="M114" s="246">
        <v>431.65</v>
      </c>
      <c r="N114" s="246">
        <v>422.75</v>
      </c>
      <c r="O114" s="246">
        <v>111905600</v>
      </c>
      <c r="P114" s="247">
        <v>1.5890307493427454E-2</v>
      </c>
    </row>
    <row r="115" spans="1:16" ht="12.75" customHeight="1">
      <c r="A115" s="239">
        <v>105</v>
      </c>
      <c r="B115" s="251" t="s">
        <v>130</v>
      </c>
      <c r="C115" s="243" t="s">
        <v>156</v>
      </c>
      <c r="D115" s="244">
        <v>45407</v>
      </c>
      <c r="E115" s="243">
        <v>906.35</v>
      </c>
      <c r="F115" s="243">
        <v>907.13333333333333</v>
      </c>
      <c r="G115" s="245">
        <v>892.06666666666661</v>
      </c>
      <c r="H115" s="245">
        <v>877.7833333333333</v>
      </c>
      <c r="I115" s="245">
        <v>862.71666666666658</v>
      </c>
      <c r="J115" s="245">
        <v>921.41666666666663</v>
      </c>
      <c r="K115" s="245">
        <v>936.48333333333346</v>
      </c>
      <c r="L115" s="245">
        <v>950.76666666666665</v>
      </c>
      <c r="M115" s="246">
        <v>922.2</v>
      </c>
      <c r="N115" s="246">
        <v>892.85</v>
      </c>
      <c r="O115" s="246">
        <v>11683750</v>
      </c>
      <c r="P115" s="247">
        <v>-9.5369291088269574E-3</v>
      </c>
    </row>
    <row r="116" spans="1:16" ht="12.75" customHeight="1">
      <c r="A116" s="239">
        <v>106</v>
      </c>
      <c r="B116" s="251" t="s">
        <v>47</v>
      </c>
      <c r="C116" s="243" t="s">
        <v>157</v>
      </c>
      <c r="D116" s="244">
        <v>45407</v>
      </c>
      <c r="E116" s="243">
        <v>4363.55</v>
      </c>
      <c r="F116" s="243">
        <v>4353.666666666667</v>
      </c>
      <c r="G116" s="245">
        <v>4328.5833333333339</v>
      </c>
      <c r="H116" s="245">
        <v>4293.6166666666668</v>
      </c>
      <c r="I116" s="245">
        <v>4268.5333333333338</v>
      </c>
      <c r="J116" s="245">
        <v>4388.6333333333341</v>
      </c>
      <c r="K116" s="245">
        <v>4413.7166666666681</v>
      </c>
      <c r="L116" s="245">
        <v>4448.6833333333343</v>
      </c>
      <c r="M116" s="246">
        <v>4378.75</v>
      </c>
      <c r="N116" s="246">
        <v>4318.7</v>
      </c>
      <c r="O116" s="246">
        <v>829500</v>
      </c>
      <c r="P116" s="247">
        <v>2.1141649048625794E-3</v>
      </c>
    </row>
    <row r="117" spans="1:16" ht="12.75" customHeight="1">
      <c r="A117" s="239">
        <v>107</v>
      </c>
      <c r="B117" s="251" t="s">
        <v>130</v>
      </c>
      <c r="C117" s="243" t="s">
        <v>158</v>
      </c>
      <c r="D117" s="244">
        <v>45407</v>
      </c>
      <c r="E117" s="243">
        <v>873.75</v>
      </c>
      <c r="F117" s="243">
        <v>876.36666666666679</v>
      </c>
      <c r="G117" s="245">
        <v>868.0833333333336</v>
      </c>
      <c r="H117" s="245">
        <v>862.41666666666686</v>
      </c>
      <c r="I117" s="245">
        <v>854.13333333333367</v>
      </c>
      <c r="J117" s="245">
        <v>882.03333333333353</v>
      </c>
      <c r="K117" s="245">
        <v>890.31666666666683</v>
      </c>
      <c r="L117" s="245">
        <v>895.98333333333346</v>
      </c>
      <c r="M117" s="246">
        <v>884.65</v>
      </c>
      <c r="N117" s="246">
        <v>870.7</v>
      </c>
      <c r="O117" s="246">
        <v>20996550</v>
      </c>
      <c r="P117" s="247">
        <v>-1.802569687786091E-2</v>
      </c>
    </row>
    <row r="118" spans="1:16" ht="12.75" customHeight="1">
      <c r="A118" s="239">
        <v>108</v>
      </c>
      <c r="B118" s="251" t="s">
        <v>57</v>
      </c>
      <c r="C118" s="248" t="s">
        <v>159</v>
      </c>
      <c r="D118" s="244">
        <v>45407</v>
      </c>
      <c r="E118" s="243">
        <v>461.65</v>
      </c>
      <c r="F118" s="243">
        <v>461.01666666666665</v>
      </c>
      <c r="G118" s="245">
        <v>458.0333333333333</v>
      </c>
      <c r="H118" s="245">
        <v>454.41666666666663</v>
      </c>
      <c r="I118" s="245">
        <v>451.43333333333328</v>
      </c>
      <c r="J118" s="245">
        <v>464.63333333333333</v>
      </c>
      <c r="K118" s="245">
        <v>467.61666666666667</v>
      </c>
      <c r="L118" s="245">
        <v>471.23333333333335</v>
      </c>
      <c r="M118" s="246">
        <v>464</v>
      </c>
      <c r="N118" s="246">
        <v>457.4</v>
      </c>
      <c r="O118" s="246">
        <v>16736250</v>
      </c>
      <c r="P118" s="247">
        <v>7.0703271906731851E-3</v>
      </c>
    </row>
    <row r="119" spans="1:16" ht="12.75" customHeight="1">
      <c r="A119" s="239">
        <v>109</v>
      </c>
      <c r="B119" s="251" t="s">
        <v>61</v>
      </c>
      <c r="C119" s="243" t="s">
        <v>160</v>
      </c>
      <c r="D119" s="244">
        <v>45407</v>
      </c>
      <c r="E119" s="243">
        <v>1742.55</v>
      </c>
      <c r="F119" s="243">
        <v>1749.5833333333333</v>
      </c>
      <c r="G119" s="245">
        <v>1733.2666666666664</v>
      </c>
      <c r="H119" s="245">
        <v>1723.9833333333331</v>
      </c>
      <c r="I119" s="245">
        <v>1707.6666666666663</v>
      </c>
      <c r="J119" s="245">
        <v>1758.8666666666666</v>
      </c>
      <c r="K119" s="245">
        <v>1775.1833333333336</v>
      </c>
      <c r="L119" s="245">
        <v>1784.4666666666667</v>
      </c>
      <c r="M119" s="246">
        <v>1765.9</v>
      </c>
      <c r="N119" s="246">
        <v>1740.3</v>
      </c>
      <c r="O119" s="246">
        <v>36993200</v>
      </c>
      <c r="P119" s="247">
        <v>0.11705237220987535</v>
      </c>
    </row>
    <row r="120" spans="1:16" ht="12.75" customHeight="1">
      <c r="A120" s="239">
        <v>110</v>
      </c>
      <c r="B120" s="251" t="s">
        <v>66</v>
      </c>
      <c r="C120" s="243" t="s">
        <v>161</v>
      </c>
      <c r="D120" s="244">
        <v>45407</v>
      </c>
      <c r="E120" s="243">
        <v>171.2</v>
      </c>
      <c r="F120" s="243">
        <v>169.86666666666667</v>
      </c>
      <c r="G120" s="245">
        <v>167.83333333333334</v>
      </c>
      <c r="H120" s="245">
        <v>164.46666666666667</v>
      </c>
      <c r="I120" s="245">
        <v>162.43333333333334</v>
      </c>
      <c r="J120" s="245">
        <v>173.23333333333335</v>
      </c>
      <c r="K120" s="245">
        <v>175.26666666666665</v>
      </c>
      <c r="L120" s="245">
        <v>178.63333333333335</v>
      </c>
      <c r="M120" s="246">
        <v>171.9</v>
      </c>
      <c r="N120" s="246">
        <v>166.5</v>
      </c>
      <c r="O120" s="246">
        <v>49510352</v>
      </c>
      <c r="P120" s="247">
        <v>-3.9307359307359305E-2</v>
      </c>
    </row>
    <row r="121" spans="1:16" ht="12.75" customHeight="1">
      <c r="A121" s="239">
        <v>111</v>
      </c>
      <c r="B121" s="251" t="s">
        <v>42</v>
      </c>
      <c r="C121" s="243" t="s">
        <v>162</v>
      </c>
      <c r="D121" s="244">
        <v>45407</v>
      </c>
      <c r="E121" s="243">
        <v>2301.9</v>
      </c>
      <c r="F121" s="243">
        <v>2294.2999999999997</v>
      </c>
      <c r="G121" s="245">
        <v>2279.5999999999995</v>
      </c>
      <c r="H121" s="245">
        <v>2257.2999999999997</v>
      </c>
      <c r="I121" s="245">
        <v>2242.5999999999995</v>
      </c>
      <c r="J121" s="245">
        <v>2316.5999999999995</v>
      </c>
      <c r="K121" s="245">
        <v>2331.2999999999993</v>
      </c>
      <c r="L121" s="245">
        <v>2353.5999999999995</v>
      </c>
      <c r="M121" s="246">
        <v>2309</v>
      </c>
      <c r="N121" s="246">
        <v>2272</v>
      </c>
      <c r="O121" s="246">
        <v>2145900</v>
      </c>
      <c r="P121" s="247">
        <v>1.173974540311174E-2</v>
      </c>
    </row>
    <row r="122" spans="1:16" ht="12.75" customHeight="1">
      <c r="A122" s="239">
        <v>112</v>
      </c>
      <c r="B122" s="251" t="s">
        <v>42</v>
      </c>
      <c r="C122" s="243" t="s">
        <v>163</v>
      </c>
      <c r="D122" s="244">
        <v>45407</v>
      </c>
      <c r="E122" s="243">
        <v>442.65</v>
      </c>
      <c r="F122" s="243">
        <v>435.98333333333329</v>
      </c>
      <c r="G122" s="245">
        <v>421.06666666666661</v>
      </c>
      <c r="H122" s="245">
        <v>399.48333333333329</v>
      </c>
      <c r="I122" s="245">
        <v>384.56666666666661</v>
      </c>
      <c r="J122" s="245">
        <v>457.56666666666661</v>
      </c>
      <c r="K122" s="245">
        <v>472.48333333333323</v>
      </c>
      <c r="L122" s="245">
        <v>494.06666666666661</v>
      </c>
      <c r="M122" s="246">
        <v>450.9</v>
      </c>
      <c r="N122" s="246">
        <v>414.4</v>
      </c>
      <c r="O122" s="246">
        <v>12525600</v>
      </c>
      <c r="P122" s="247">
        <v>0.16453295400663823</v>
      </c>
    </row>
    <row r="123" spans="1:16" ht="12.75" customHeight="1">
      <c r="A123" s="239">
        <v>113</v>
      </c>
      <c r="B123" s="251" t="s">
        <v>66</v>
      </c>
      <c r="C123" s="243" t="s">
        <v>164</v>
      </c>
      <c r="D123" s="244">
        <v>45407</v>
      </c>
      <c r="E123" s="243">
        <v>644.85</v>
      </c>
      <c r="F123" s="243">
        <v>642.13333333333333</v>
      </c>
      <c r="G123" s="245">
        <v>637.36666666666667</v>
      </c>
      <c r="H123" s="245">
        <v>629.88333333333333</v>
      </c>
      <c r="I123" s="245">
        <v>625.11666666666667</v>
      </c>
      <c r="J123" s="245">
        <v>649.61666666666667</v>
      </c>
      <c r="K123" s="245">
        <v>654.38333333333333</v>
      </c>
      <c r="L123" s="245">
        <v>661.86666666666667</v>
      </c>
      <c r="M123" s="246">
        <v>646.9</v>
      </c>
      <c r="N123" s="246">
        <v>634.65</v>
      </c>
      <c r="O123" s="246">
        <v>16054000</v>
      </c>
      <c r="P123" s="247">
        <v>-3.7234702742956435E-3</v>
      </c>
    </row>
    <row r="124" spans="1:16" ht="12.75" customHeight="1">
      <c r="A124" s="239">
        <v>114</v>
      </c>
      <c r="B124" s="251" t="s">
        <v>40</v>
      </c>
      <c r="C124" s="248" t="s">
        <v>165</v>
      </c>
      <c r="D124" s="244">
        <v>45407</v>
      </c>
      <c r="E124" s="243">
        <v>3796.55</v>
      </c>
      <c r="F124" s="243">
        <v>3798.7000000000003</v>
      </c>
      <c r="G124" s="245">
        <v>3783.0000000000005</v>
      </c>
      <c r="H124" s="245">
        <v>3769.4500000000003</v>
      </c>
      <c r="I124" s="245">
        <v>3753.7500000000005</v>
      </c>
      <c r="J124" s="245">
        <v>3812.2500000000005</v>
      </c>
      <c r="K124" s="245">
        <v>3827.9500000000003</v>
      </c>
      <c r="L124" s="245">
        <v>3841.5000000000005</v>
      </c>
      <c r="M124" s="246">
        <v>3814.4</v>
      </c>
      <c r="N124" s="246">
        <v>3785.15</v>
      </c>
      <c r="O124" s="246">
        <v>13142100</v>
      </c>
      <c r="P124" s="247">
        <v>-1.9802201736328649E-2</v>
      </c>
    </row>
    <row r="125" spans="1:16" ht="12.75" customHeight="1">
      <c r="A125" s="239">
        <v>115</v>
      </c>
      <c r="B125" s="251" t="s">
        <v>85</v>
      </c>
      <c r="C125" s="243" t="s">
        <v>166</v>
      </c>
      <c r="D125" s="244">
        <v>45407</v>
      </c>
      <c r="E125" s="243">
        <v>4899.95</v>
      </c>
      <c r="F125" s="243">
        <v>4918.05</v>
      </c>
      <c r="G125" s="245">
        <v>4871.9000000000005</v>
      </c>
      <c r="H125" s="245">
        <v>4843.8500000000004</v>
      </c>
      <c r="I125" s="245">
        <v>4797.7000000000007</v>
      </c>
      <c r="J125" s="245">
        <v>4946.1000000000004</v>
      </c>
      <c r="K125" s="245">
        <v>4992.25</v>
      </c>
      <c r="L125" s="245">
        <v>5020.3</v>
      </c>
      <c r="M125" s="246">
        <v>4964.2</v>
      </c>
      <c r="N125" s="246">
        <v>4890</v>
      </c>
      <c r="O125" s="246">
        <v>3608400</v>
      </c>
      <c r="P125" s="247">
        <v>5.3562825734682261E-2</v>
      </c>
    </row>
    <row r="126" spans="1:16" ht="12.75" customHeight="1">
      <c r="A126" s="239">
        <v>116</v>
      </c>
      <c r="B126" s="251" t="s">
        <v>85</v>
      </c>
      <c r="C126" s="243" t="s">
        <v>167</v>
      </c>
      <c r="D126" s="244">
        <v>45407</v>
      </c>
      <c r="E126" s="243">
        <v>5769.15</v>
      </c>
      <c r="F126" s="243">
        <v>5728.8833333333341</v>
      </c>
      <c r="G126" s="245">
        <v>5610.1166666666686</v>
      </c>
      <c r="H126" s="245">
        <v>5451.0833333333348</v>
      </c>
      <c r="I126" s="245">
        <v>5332.3166666666693</v>
      </c>
      <c r="J126" s="245">
        <v>5887.9166666666679</v>
      </c>
      <c r="K126" s="245">
        <v>6006.6833333333325</v>
      </c>
      <c r="L126" s="245">
        <v>6165.7166666666672</v>
      </c>
      <c r="M126" s="246">
        <v>5847.65</v>
      </c>
      <c r="N126" s="246">
        <v>5569.85</v>
      </c>
      <c r="O126" s="246">
        <v>597400</v>
      </c>
      <c r="P126" s="247">
        <v>2.8935583878746125E-2</v>
      </c>
    </row>
    <row r="127" spans="1:16" ht="12.75" customHeight="1">
      <c r="A127" s="239">
        <v>117</v>
      </c>
      <c r="B127" s="251" t="s">
        <v>42</v>
      </c>
      <c r="C127" s="243" t="s">
        <v>168</v>
      </c>
      <c r="D127" s="244">
        <v>45407</v>
      </c>
      <c r="E127" s="243">
        <v>1610</v>
      </c>
      <c r="F127" s="243">
        <v>1614.7666666666667</v>
      </c>
      <c r="G127" s="245">
        <v>1599.9333333333334</v>
      </c>
      <c r="H127" s="245">
        <v>1589.8666666666668</v>
      </c>
      <c r="I127" s="245">
        <v>1575.0333333333335</v>
      </c>
      <c r="J127" s="245">
        <v>1624.8333333333333</v>
      </c>
      <c r="K127" s="245">
        <v>1639.6666666666667</v>
      </c>
      <c r="L127" s="245">
        <v>1649.7333333333331</v>
      </c>
      <c r="M127" s="246">
        <v>1629.6</v>
      </c>
      <c r="N127" s="246">
        <v>1604.7</v>
      </c>
      <c r="O127" s="246">
        <v>6302750</v>
      </c>
      <c r="P127" s="247">
        <v>9.2554784265686668E-3</v>
      </c>
    </row>
    <row r="128" spans="1:16" ht="12.75" customHeight="1">
      <c r="A128" s="239">
        <v>118</v>
      </c>
      <c r="B128" s="251" t="s">
        <v>54</v>
      </c>
      <c r="C128" s="243" t="s">
        <v>169</v>
      </c>
      <c r="D128" s="244">
        <v>45407</v>
      </c>
      <c r="E128" s="243">
        <v>1994.9</v>
      </c>
      <c r="F128" s="243">
        <v>1988.7166666666665</v>
      </c>
      <c r="G128" s="245">
        <v>1968.4333333333329</v>
      </c>
      <c r="H128" s="245">
        <v>1941.9666666666665</v>
      </c>
      <c r="I128" s="245">
        <v>1921.6833333333329</v>
      </c>
      <c r="J128" s="245">
        <v>2015.1833333333329</v>
      </c>
      <c r="K128" s="245">
        <v>2035.4666666666662</v>
      </c>
      <c r="L128" s="245">
        <v>2061.9333333333329</v>
      </c>
      <c r="M128" s="246">
        <v>2009</v>
      </c>
      <c r="N128" s="246">
        <v>1962.25</v>
      </c>
      <c r="O128" s="246">
        <v>12453000</v>
      </c>
      <c r="P128" s="247">
        <v>-4.5370395213436721E-2</v>
      </c>
    </row>
    <row r="129" spans="1:16" ht="12.75" customHeight="1">
      <c r="A129" s="239">
        <v>119</v>
      </c>
      <c r="B129" s="251" t="s">
        <v>66</v>
      </c>
      <c r="C129" s="243" t="s">
        <v>170</v>
      </c>
      <c r="D129" s="244">
        <v>45407</v>
      </c>
      <c r="E129" s="243">
        <v>295.75</v>
      </c>
      <c r="F129" s="243">
        <v>294.91666666666669</v>
      </c>
      <c r="G129" s="245">
        <v>292.73333333333335</v>
      </c>
      <c r="H129" s="245">
        <v>289.71666666666664</v>
      </c>
      <c r="I129" s="245">
        <v>287.5333333333333</v>
      </c>
      <c r="J129" s="245">
        <v>297.93333333333339</v>
      </c>
      <c r="K129" s="245">
        <v>300.11666666666667</v>
      </c>
      <c r="L129" s="245">
        <v>303.13333333333344</v>
      </c>
      <c r="M129" s="246">
        <v>297.10000000000002</v>
      </c>
      <c r="N129" s="246">
        <v>291.89999999999998</v>
      </c>
      <c r="O129" s="246">
        <v>21118000</v>
      </c>
      <c r="P129" s="247">
        <v>-9.4616330778692407E-4</v>
      </c>
    </row>
    <row r="130" spans="1:16" ht="12.75" customHeight="1">
      <c r="A130" s="239">
        <v>120</v>
      </c>
      <c r="B130" s="251" t="s">
        <v>66</v>
      </c>
      <c r="C130" s="243" t="s">
        <v>171</v>
      </c>
      <c r="D130" s="244">
        <v>45407</v>
      </c>
      <c r="E130" s="243">
        <v>195.35</v>
      </c>
      <c r="F130" s="243">
        <v>191.31666666666669</v>
      </c>
      <c r="G130" s="245">
        <v>186.03333333333339</v>
      </c>
      <c r="H130" s="245">
        <v>176.7166666666667</v>
      </c>
      <c r="I130" s="245">
        <v>171.43333333333339</v>
      </c>
      <c r="J130" s="245">
        <v>200.63333333333338</v>
      </c>
      <c r="K130" s="245">
        <v>205.91666666666669</v>
      </c>
      <c r="L130" s="245">
        <v>215.23333333333338</v>
      </c>
      <c r="M130" s="246">
        <v>196.6</v>
      </c>
      <c r="N130" s="246">
        <v>182</v>
      </c>
      <c r="O130" s="246">
        <v>59820000</v>
      </c>
      <c r="P130" s="247">
        <v>4.5182933221511686E-2</v>
      </c>
    </row>
    <row r="131" spans="1:16" ht="12.75" customHeight="1">
      <c r="A131" s="239">
        <v>121</v>
      </c>
      <c r="B131" s="251" t="s">
        <v>57</v>
      </c>
      <c r="C131" s="243" t="s">
        <v>172</v>
      </c>
      <c r="D131" s="244">
        <v>45407</v>
      </c>
      <c r="E131" s="243">
        <v>497.8</v>
      </c>
      <c r="F131" s="243">
        <v>498.98333333333335</v>
      </c>
      <c r="G131" s="245">
        <v>496.26666666666671</v>
      </c>
      <c r="H131" s="245">
        <v>494.73333333333335</v>
      </c>
      <c r="I131" s="245">
        <v>492.01666666666671</v>
      </c>
      <c r="J131" s="245">
        <v>500.51666666666671</v>
      </c>
      <c r="K131" s="245">
        <v>503.23333333333341</v>
      </c>
      <c r="L131" s="245">
        <v>504.76666666666671</v>
      </c>
      <c r="M131" s="246">
        <v>501.7</v>
      </c>
      <c r="N131" s="246">
        <v>497.45</v>
      </c>
      <c r="O131" s="246">
        <v>13843200</v>
      </c>
      <c r="P131" s="247">
        <v>1.5046194456665201E-2</v>
      </c>
    </row>
    <row r="132" spans="1:16" ht="12.75" customHeight="1">
      <c r="A132" s="239">
        <v>122</v>
      </c>
      <c r="B132" s="251" t="s">
        <v>54</v>
      </c>
      <c r="C132" s="243" t="s">
        <v>173</v>
      </c>
      <c r="D132" s="244">
        <v>45407</v>
      </c>
      <c r="E132" s="243">
        <v>12496.05</v>
      </c>
      <c r="F132" s="243">
        <v>12512</v>
      </c>
      <c r="G132" s="245">
        <v>12457.55</v>
      </c>
      <c r="H132" s="245">
        <v>12419.05</v>
      </c>
      <c r="I132" s="245">
        <v>12364.599999999999</v>
      </c>
      <c r="J132" s="245">
        <v>12550.5</v>
      </c>
      <c r="K132" s="245">
        <v>12604.95</v>
      </c>
      <c r="L132" s="245">
        <v>12643.45</v>
      </c>
      <c r="M132" s="246">
        <v>12566.45</v>
      </c>
      <c r="N132" s="246">
        <v>12473.5</v>
      </c>
      <c r="O132" s="246">
        <v>2217900</v>
      </c>
      <c r="P132" s="247">
        <v>-1.3455507862019883E-2</v>
      </c>
    </row>
    <row r="133" spans="1:16" ht="12.75" customHeight="1">
      <c r="A133" s="239">
        <v>123</v>
      </c>
      <c r="B133" s="251" t="s">
        <v>57</v>
      </c>
      <c r="C133" s="243" t="s">
        <v>174</v>
      </c>
      <c r="D133" s="244">
        <v>45407</v>
      </c>
      <c r="E133" s="243">
        <v>1135.05</v>
      </c>
      <c r="F133" s="243">
        <v>1142.5</v>
      </c>
      <c r="G133" s="245">
        <v>1125</v>
      </c>
      <c r="H133" s="245">
        <v>1114.95</v>
      </c>
      <c r="I133" s="245">
        <v>1097.45</v>
      </c>
      <c r="J133" s="245">
        <v>1152.55</v>
      </c>
      <c r="K133" s="245">
        <v>1170.05</v>
      </c>
      <c r="L133" s="245">
        <v>1180.0999999999999</v>
      </c>
      <c r="M133" s="246">
        <v>1160</v>
      </c>
      <c r="N133" s="246">
        <v>1132.45</v>
      </c>
      <c r="O133" s="246">
        <v>7429800</v>
      </c>
      <c r="P133" s="247">
        <v>2.590373091049681E-2</v>
      </c>
    </row>
    <row r="134" spans="1:16" ht="12.75" customHeight="1">
      <c r="A134" s="239">
        <v>124</v>
      </c>
      <c r="B134" s="251" t="s">
        <v>85</v>
      </c>
      <c r="C134" s="243" t="s">
        <v>175</v>
      </c>
      <c r="D134" s="244">
        <v>45407</v>
      </c>
      <c r="E134" s="243">
        <v>3596.8</v>
      </c>
      <c r="F134" s="243">
        <v>3572.6</v>
      </c>
      <c r="G134" s="245">
        <v>3535.2</v>
      </c>
      <c r="H134" s="245">
        <v>3473.6</v>
      </c>
      <c r="I134" s="245">
        <v>3436.2</v>
      </c>
      <c r="J134" s="245">
        <v>3634.2</v>
      </c>
      <c r="K134" s="245">
        <v>3671.6000000000004</v>
      </c>
      <c r="L134" s="245">
        <v>3733.2</v>
      </c>
      <c r="M134" s="246">
        <v>3610</v>
      </c>
      <c r="N134" s="246">
        <v>3511</v>
      </c>
      <c r="O134" s="246">
        <v>3078000</v>
      </c>
      <c r="P134" s="247">
        <v>-1.8160591516409392E-3</v>
      </c>
    </row>
    <row r="135" spans="1:16" ht="12.75" customHeight="1">
      <c r="A135" s="239">
        <v>125</v>
      </c>
      <c r="B135" s="251" t="s">
        <v>42</v>
      </c>
      <c r="C135" s="243" t="s">
        <v>176</v>
      </c>
      <c r="D135" s="244">
        <v>45407</v>
      </c>
      <c r="E135" s="243">
        <v>1703.95</v>
      </c>
      <c r="F135" s="243">
        <v>1698.1000000000001</v>
      </c>
      <c r="G135" s="245">
        <v>1679.8500000000004</v>
      </c>
      <c r="H135" s="245">
        <v>1655.7500000000002</v>
      </c>
      <c r="I135" s="245">
        <v>1637.5000000000005</v>
      </c>
      <c r="J135" s="245">
        <v>1722.2000000000003</v>
      </c>
      <c r="K135" s="245">
        <v>1740.4499999999998</v>
      </c>
      <c r="L135" s="245">
        <v>1764.5500000000002</v>
      </c>
      <c r="M135" s="246">
        <v>1716.35</v>
      </c>
      <c r="N135" s="246">
        <v>1674</v>
      </c>
      <c r="O135" s="246">
        <v>1560000</v>
      </c>
      <c r="P135" s="247">
        <v>2.4159663865546219E-2</v>
      </c>
    </row>
    <row r="136" spans="1:16" ht="12.75" customHeight="1">
      <c r="A136" s="239">
        <v>126</v>
      </c>
      <c r="B136" s="251" t="s">
        <v>66</v>
      </c>
      <c r="C136" s="250" t="s">
        <v>177</v>
      </c>
      <c r="D136" s="244">
        <v>45407</v>
      </c>
      <c r="E136" s="243">
        <v>1012.4</v>
      </c>
      <c r="F136" s="243">
        <v>1010.4666666666666</v>
      </c>
      <c r="G136" s="245">
        <v>999.23333333333312</v>
      </c>
      <c r="H136" s="245">
        <v>986.06666666666649</v>
      </c>
      <c r="I136" s="245">
        <v>974.83333333333303</v>
      </c>
      <c r="J136" s="245">
        <v>1023.6333333333332</v>
      </c>
      <c r="K136" s="245">
        <v>1034.8666666666666</v>
      </c>
      <c r="L136" s="245">
        <v>1048.0333333333333</v>
      </c>
      <c r="M136" s="246">
        <v>1021.7</v>
      </c>
      <c r="N136" s="246">
        <v>997.3</v>
      </c>
      <c r="O136" s="246">
        <v>8809600</v>
      </c>
      <c r="P136" s="247">
        <v>-6.5854758682904824E-3</v>
      </c>
    </row>
    <row r="137" spans="1:16" ht="12.75" customHeight="1">
      <c r="A137" s="239">
        <v>127</v>
      </c>
      <c r="B137" s="251" t="s">
        <v>82</v>
      </c>
      <c r="C137" s="250" t="s">
        <v>178</v>
      </c>
      <c r="D137" s="244">
        <v>45407</v>
      </c>
      <c r="E137" s="243">
        <v>1411.3</v>
      </c>
      <c r="F137" s="243">
        <v>1407.5833333333333</v>
      </c>
      <c r="G137" s="245">
        <v>1399.6166666666666</v>
      </c>
      <c r="H137" s="245">
        <v>1387.9333333333334</v>
      </c>
      <c r="I137" s="245">
        <v>1379.9666666666667</v>
      </c>
      <c r="J137" s="245">
        <v>1419.2666666666664</v>
      </c>
      <c r="K137" s="245">
        <v>1427.2333333333331</v>
      </c>
      <c r="L137" s="245">
        <v>1438.9166666666663</v>
      </c>
      <c r="M137" s="246">
        <v>1415.55</v>
      </c>
      <c r="N137" s="246">
        <v>1395.9</v>
      </c>
      <c r="O137" s="246">
        <v>2434400</v>
      </c>
      <c r="P137" s="247">
        <v>-1.3933895009721323E-2</v>
      </c>
    </row>
    <row r="138" spans="1:16" ht="12.75" customHeight="1">
      <c r="A138" s="239">
        <v>128</v>
      </c>
      <c r="B138" s="251" t="s">
        <v>54</v>
      </c>
      <c r="C138" s="243" t="s">
        <v>179</v>
      </c>
      <c r="D138" s="244">
        <v>45407</v>
      </c>
      <c r="E138" s="243">
        <v>121.05</v>
      </c>
      <c r="F138" s="243">
        <v>121.03333333333335</v>
      </c>
      <c r="G138" s="245">
        <v>120.41666666666669</v>
      </c>
      <c r="H138" s="245">
        <v>119.78333333333335</v>
      </c>
      <c r="I138" s="245">
        <v>119.16666666666669</v>
      </c>
      <c r="J138" s="245">
        <v>121.66666666666669</v>
      </c>
      <c r="K138" s="245">
        <v>122.28333333333333</v>
      </c>
      <c r="L138" s="245">
        <v>122.91666666666669</v>
      </c>
      <c r="M138" s="246">
        <v>121.65</v>
      </c>
      <c r="N138" s="246">
        <v>120.4</v>
      </c>
      <c r="O138" s="246">
        <v>156533700</v>
      </c>
      <c r="P138" s="247">
        <v>-1.4945652173913044E-3</v>
      </c>
    </row>
    <row r="139" spans="1:16" ht="12.75" customHeight="1">
      <c r="A139" s="239">
        <v>129</v>
      </c>
      <c r="B139" s="251" t="s">
        <v>85</v>
      </c>
      <c r="C139" s="243" t="s">
        <v>180</v>
      </c>
      <c r="D139" s="244">
        <v>45407</v>
      </c>
      <c r="E139" s="243">
        <v>2496.25</v>
      </c>
      <c r="F139" s="243">
        <v>2492.8666666666668</v>
      </c>
      <c r="G139" s="245">
        <v>2456.7333333333336</v>
      </c>
      <c r="H139" s="245">
        <v>2417.2166666666667</v>
      </c>
      <c r="I139" s="245">
        <v>2381.0833333333335</v>
      </c>
      <c r="J139" s="245">
        <v>2532.3833333333337</v>
      </c>
      <c r="K139" s="245">
        <v>2568.5166666666669</v>
      </c>
      <c r="L139" s="245">
        <v>2608.0333333333338</v>
      </c>
      <c r="M139" s="246">
        <v>2529</v>
      </c>
      <c r="N139" s="246">
        <v>2453.35</v>
      </c>
      <c r="O139" s="246">
        <v>2722500</v>
      </c>
      <c r="P139" s="247">
        <v>1.6740269076717676E-2</v>
      </c>
    </row>
    <row r="140" spans="1:16" ht="12.75" customHeight="1">
      <c r="A140" s="239">
        <v>130</v>
      </c>
      <c r="B140" s="251" t="s">
        <v>54</v>
      </c>
      <c r="C140" s="248" t="s">
        <v>181</v>
      </c>
      <c r="D140" s="244">
        <v>45407</v>
      </c>
      <c r="E140" s="243">
        <v>136268.95000000001</v>
      </c>
      <c r="F140" s="243">
        <v>136600.35</v>
      </c>
      <c r="G140" s="245">
        <v>135701.70000000001</v>
      </c>
      <c r="H140" s="245">
        <v>135134.45000000001</v>
      </c>
      <c r="I140" s="245">
        <v>134235.80000000002</v>
      </c>
      <c r="J140" s="245">
        <v>137167.6</v>
      </c>
      <c r="K140" s="245">
        <v>138066.24999999997</v>
      </c>
      <c r="L140" s="245">
        <v>138633.5</v>
      </c>
      <c r="M140" s="246">
        <v>137499</v>
      </c>
      <c r="N140" s="246">
        <v>136033.1</v>
      </c>
      <c r="O140" s="246">
        <v>48475</v>
      </c>
      <c r="P140" s="247">
        <v>9.5803394772466938E-3</v>
      </c>
    </row>
    <row r="141" spans="1:16" ht="12.75" customHeight="1">
      <c r="A141" s="239">
        <v>131</v>
      </c>
      <c r="B141" s="251" t="s">
        <v>66</v>
      </c>
      <c r="C141" s="243" t="s">
        <v>182</v>
      </c>
      <c r="D141" s="244">
        <v>45407</v>
      </c>
      <c r="E141" s="243">
        <v>1620.85</v>
      </c>
      <c r="F141" s="243">
        <v>1608.4833333333336</v>
      </c>
      <c r="G141" s="245">
        <v>1558.0166666666671</v>
      </c>
      <c r="H141" s="245">
        <v>1495.1833333333336</v>
      </c>
      <c r="I141" s="245">
        <v>1444.7166666666672</v>
      </c>
      <c r="J141" s="245">
        <v>1671.3166666666671</v>
      </c>
      <c r="K141" s="245">
        <v>1721.7833333333333</v>
      </c>
      <c r="L141" s="245">
        <v>1784.616666666667</v>
      </c>
      <c r="M141" s="246">
        <v>1658.95</v>
      </c>
      <c r="N141" s="246">
        <v>1545.65</v>
      </c>
      <c r="O141" s="246">
        <v>6273850</v>
      </c>
      <c r="P141" s="247">
        <v>5.6203703703703707E-2</v>
      </c>
    </row>
    <row r="142" spans="1:16" ht="12.75" customHeight="1">
      <c r="A142" s="239">
        <v>132</v>
      </c>
      <c r="B142" s="251" t="s">
        <v>130</v>
      </c>
      <c r="C142" s="243" t="s">
        <v>183</v>
      </c>
      <c r="D142" s="244">
        <v>45407</v>
      </c>
      <c r="E142" s="243">
        <v>175.9</v>
      </c>
      <c r="F142" s="243">
        <v>173.2166666666667</v>
      </c>
      <c r="G142" s="245">
        <v>169.63333333333338</v>
      </c>
      <c r="H142" s="245">
        <v>163.36666666666667</v>
      </c>
      <c r="I142" s="245">
        <v>159.78333333333336</v>
      </c>
      <c r="J142" s="245">
        <v>179.48333333333341</v>
      </c>
      <c r="K142" s="245">
        <v>183.06666666666672</v>
      </c>
      <c r="L142" s="245">
        <v>189.33333333333343</v>
      </c>
      <c r="M142" s="246">
        <v>176.8</v>
      </c>
      <c r="N142" s="246">
        <v>166.95</v>
      </c>
      <c r="O142" s="246">
        <v>99997500</v>
      </c>
      <c r="P142" s="247">
        <v>8.4600992434718941E-2</v>
      </c>
    </row>
    <row r="143" spans="1:16" ht="12.75" customHeight="1">
      <c r="A143" s="239">
        <v>133</v>
      </c>
      <c r="B143" s="251" t="s">
        <v>85</v>
      </c>
      <c r="C143" s="243" t="s">
        <v>184</v>
      </c>
      <c r="D143" s="244">
        <v>45407</v>
      </c>
      <c r="E143" s="243">
        <v>5638.9</v>
      </c>
      <c r="F143" s="243">
        <v>5648.0666666666666</v>
      </c>
      <c r="G143" s="245">
        <v>5599.833333333333</v>
      </c>
      <c r="H143" s="245">
        <v>5560.7666666666664</v>
      </c>
      <c r="I143" s="245">
        <v>5512.5333333333328</v>
      </c>
      <c r="J143" s="245">
        <v>5687.1333333333332</v>
      </c>
      <c r="K143" s="245">
        <v>5735.3666666666668</v>
      </c>
      <c r="L143" s="245">
        <v>5774.4333333333334</v>
      </c>
      <c r="M143" s="246">
        <v>5696.3</v>
      </c>
      <c r="N143" s="246">
        <v>5609</v>
      </c>
      <c r="O143" s="246">
        <v>1157700</v>
      </c>
      <c r="P143" s="247">
        <v>-1.0512820512820513E-2</v>
      </c>
    </row>
    <row r="144" spans="1:16" ht="12.75" customHeight="1">
      <c r="A144" s="239">
        <v>134</v>
      </c>
      <c r="B144" s="251" t="s">
        <v>922</v>
      </c>
      <c r="C144" s="243" t="s">
        <v>185</v>
      </c>
      <c r="D144" s="244">
        <v>45407</v>
      </c>
      <c r="E144" s="243">
        <v>3163.9</v>
      </c>
      <c r="F144" s="243">
        <v>3155.6</v>
      </c>
      <c r="G144" s="245">
        <v>3135.95</v>
      </c>
      <c r="H144" s="245">
        <v>3108</v>
      </c>
      <c r="I144" s="245">
        <v>3088.35</v>
      </c>
      <c r="J144" s="245">
        <v>3183.5499999999997</v>
      </c>
      <c r="K144" s="245">
        <v>3203.2000000000003</v>
      </c>
      <c r="L144" s="245">
        <v>3231.1499999999996</v>
      </c>
      <c r="M144" s="246">
        <v>3175.25</v>
      </c>
      <c r="N144" s="246">
        <v>3127.65</v>
      </c>
      <c r="O144" s="246">
        <v>1729200</v>
      </c>
      <c r="P144" s="247">
        <v>5.2319497732821766E-3</v>
      </c>
    </row>
    <row r="145" spans="1:16" ht="12.75" customHeight="1">
      <c r="A145" s="239">
        <v>135</v>
      </c>
      <c r="B145" s="251" t="s">
        <v>57</v>
      </c>
      <c r="C145" s="243" t="s">
        <v>186</v>
      </c>
      <c r="D145" s="244">
        <v>45407</v>
      </c>
      <c r="E145" s="243">
        <v>2555.5</v>
      </c>
      <c r="F145" s="243">
        <v>2575.1166666666668</v>
      </c>
      <c r="G145" s="245">
        <v>2526.2333333333336</v>
      </c>
      <c r="H145" s="245">
        <v>2496.9666666666667</v>
      </c>
      <c r="I145" s="245">
        <v>2448.0833333333335</v>
      </c>
      <c r="J145" s="245">
        <v>2604.3833333333337</v>
      </c>
      <c r="K145" s="245">
        <v>2653.2666666666669</v>
      </c>
      <c r="L145" s="245">
        <v>2682.5333333333338</v>
      </c>
      <c r="M145" s="246">
        <v>2624</v>
      </c>
      <c r="N145" s="246">
        <v>2545.85</v>
      </c>
      <c r="O145" s="246">
        <v>6184800</v>
      </c>
      <c r="P145" s="247">
        <v>0.13908943568587004</v>
      </c>
    </row>
    <row r="146" spans="1:16" ht="12.75" customHeight="1">
      <c r="A146" s="239">
        <v>136</v>
      </c>
      <c r="B146" s="251" t="s">
        <v>130</v>
      </c>
      <c r="C146" s="243" t="s">
        <v>187</v>
      </c>
      <c r="D146" s="244">
        <v>45407</v>
      </c>
      <c r="E146" s="243">
        <v>218.65</v>
      </c>
      <c r="F146" s="243">
        <v>218.38333333333333</v>
      </c>
      <c r="G146" s="245">
        <v>215.11666666666665</v>
      </c>
      <c r="H146" s="245">
        <v>211.58333333333331</v>
      </c>
      <c r="I146" s="245">
        <v>208.31666666666663</v>
      </c>
      <c r="J146" s="245">
        <v>221.91666666666666</v>
      </c>
      <c r="K146" s="245">
        <v>225.18333333333331</v>
      </c>
      <c r="L146" s="245">
        <v>228.71666666666667</v>
      </c>
      <c r="M146" s="246">
        <v>221.65</v>
      </c>
      <c r="N146" s="246">
        <v>214.85</v>
      </c>
      <c r="O146" s="246">
        <v>88254000</v>
      </c>
      <c r="P146" s="247">
        <v>-1.2188979550720258E-2</v>
      </c>
    </row>
    <row r="147" spans="1:16" ht="12.75" customHeight="1">
      <c r="A147" s="239">
        <v>137</v>
      </c>
      <c r="B147" s="251" t="s">
        <v>188</v>
      </c>
      <c r="C147" s="243" t="s">
        <v>189</v>
      </c>
      <c r="D147" s="244">
        <v>45407</v>
      </c>
      <c r="E147" s="243">
        <v>353.85</v>
      </c>
      <c r="F147" s="243">
        <v>351.2</v>
      </c>
      <c r="G147" s="245">
        <v>346.2</v>
      </c>
      <c r="H147" s="245">
        <v>338.55</v>
      </c>
      <c r="I147" s="245">
        <v>333.55</v>
      </c>
      <c r="J147" s="245">
        <v>358.84999999999997</v>
      </c>
      <c r="K147" s="245">
        <v>363.84999999999997</v>
      </c>
      <c r="L147" s="245">
        <v>371.49999999999994</v>
      </c>
      <c r="M147" s="246">
        <v>356.2</v>
      </c>
      <c r="N147" s="246">
        <v>343.55</v>
      </c>
      <c r="O147" s="246">
        <v>98955000</v>
      </c>
      <c r="P147" s="247">
        <v>0.10177700581201149</v>
      </c>
    </row>
    <row r="148" spans="1:16" ht="12.75" customHeight="1">
      <c r="A148" s="239">
        <v>138</v>
      </c>
      <c r="B148" s="251" t="s">
        <v>106</v>
      </c>
      <c r="C148" s="243" t="s">
        <v>190</v>
      </c>
      <c r="D148" s="244">
        <v>45407</v>
      </c>
      <c r="E148" s="243">
        <v>1531.1</v>
      </c>
      <c r="F148" s="243">
        <v>1533.0833333333333</v>
      </c>
      <c r="G148" s="245">
        <v>1514.2666666666664</v>
      </c>
      <c r="H148" s="245">
        <v>1497.4333333333332</v>
      </c>
      <c r="I148" s="245">
        <v>1478.6166666666663</v>
      </c>
      <c r="J148" s="245">
        <v>1549.9166666666665</v>
      </c>
      <c r="K148" s="245">
        <v>1568.7333333333336</v>
      </c>
      <c r="L148" s="245">
        <v>1585.5666666666666</v>
      </c>
      <c r="M148" s="246">
        <v>1551.9</v>
      </c>
      <c r="N148" s="246">
        <v>1516.25</v>
      </c>
      <c r="O148" s="246">
        <v>4893700</v>
      </c>
      <c r="P148" s="247">
        <v>1.8205651034080977E-2</v>
      </c>
    </row>
    <row r="149" spans="1:16" ht="12.75" customHeight="1">
      <c r="A149" s="239">
        <v>139</v>
      </c>
      <c r="B149" s="251" t="s">
        <v>85</v>
      </c>
      <c r="C149" s="243" t="s">
        <v>191</v>
      </c>
      <c r="D149" s="244">
        <v>45407</v>
      </c>
      <c r="E149" s="243">
        <v>8896</v>
      </c>
      <c r="F149" s="243">
        <v>8901.7666666666664</v>
      </c>
      <c r="G149" s="245">
        <v>8813.5333333333328</v>
      </c>
      <c r="H149" s="245">
        <v>8731.0666666666657</v>
      </c>
      <c r="I149" s="245">
        <v>8642.8333333333321</v>
      </c>
      <c r="J149" s="245">
        <v>8984.2333333333336</v>
      </c>
      <c r="K149" s="245">
        <v>9072.4666666666672</v>
      </c>
      <c r="L149" s="245">
        <v>9154.9333333333343</v>
      </c>
      <c r="M149" s="246">
        <v>8990</v>
      </c>
      <c r="N149" s="246">
        <v>8819.2999999999993</v>
      </c>
      <c r="O149" s="246">
        <v>1377400</v>
      </c>
      <c r="P149" s="247">
        <v>1.1009982384028186E-2</v>
      </c>
    </row>
    <row r="150" spans="1:16" ht="12.75" customHeight="1">
      <c r="A150" s="239">
        <v>140</v>
      </c>
      <c r="B150" s="251" t="s">
        <v>82</v>
      </c>
      <c r="C150" s="248" t="s">
        <v>192</v>
      </c>
      <c r="D150" s="244">
        <v>45407</v>
      </c>
      <c r="E150" s="243">
        <v>276.39999999999998</v>
      </c>
      <c r="F150" s="243">
        <v>277.15000000000003</v>
      </c>
      <c r="G150" s="245">
        <v>274.05000000000007</v>
      </c>
      <c r="H150" s="245">
        <v>271.70000000000005</v>
      </c>
      <c r="I150" s="245">
        <v>268.60000000000008</v>
      </c>
      <c r="J150" s="245">
        <v>279.50000000000006</v>
      </c>
      <c r="K150" s="245">
        <v>282.60000000000008</v>
      </c>
      <c r="L150" s="245">
        <v>284.95000000000005</v>
      </c>
      <c r="M150" s="246">
        <v>280.25</v>
      </c>
      <c r="N150" s="246">
        <v>274.8</v>
      </c>
      <c r="O150" s="246">
        <v>80780700</v>
      </c>
      <c r="P150" s="247">
        <v>-3.5532061595035622E-2</v>
      </c>
    </row>
    <row r="151" spans="1:16" ht="12.75" customHeight="1">
      <c r="A151" s="239">
        <v>141</v>
      </c>
      <c r="B151" s="251" t="s">
        <v>45</v>
      </c>
      <c r="C151" s="250" t="s">
        <v>193</v>
      </c>
      <c r="D151" s="244">
        <v>45407</v>
      </c>
      <c r="E151" s="243">
        <v>34865.699999999997</v>
      </c>
      <c r="F151" s="243">
        <v>34957.616666666661</v>
      </c>
      <c r="G151" s="245">
        <v>34718.133333333324</v>
      </c>
      <c r="H151" s="245">
        <v>34570.566666666666</v>
      </c>
      <c r="I151" s="245">
        <v>34331.083333333328</v>
      </c>
      <c r="J151" s="245">
        <v>35105.18333333332</v>
      </c>
      <c r="K151" s="245">
        <v>35344.666666666657</v>
      </c>
      <c r="L151" s="245">
        <v>35492.233333333315</v>
      </c>
      <c r="M151" s="246">
        <v>35197.1</v>
      </c>
      <c r="N151" s="246">
        <v>34810.050000000003</v>
      </c>
      <c r="O151" s="246">
        <v>148305</v>
      </c>
      <c r="P151" s="247">
        <v>1.3947287457696647E-2</v>
      </c>
    </row>
    <row r="152" spans="1:16" ht="12.75" customHeight="1">
      <c r="A152" s="239">
        <v>142</v>
      </c>
      <c r="B152" s="251" t="s">
        <v>42</v>
      </c>
      <c r="C152" s="243" t="s">
        <v>194</v>
      </c>
      <c r="D152" s="244">
        <v>45407</v>
      </c>
      <c r="E152" s="243">
        <v>864.7</v>
      </c>
      <c r="F152" s="243">
        <v>863.75</v>
      </c>
      <c r="G152" s="245">
        <v>859.6</v>
      </c>
      <c r="H152" s="245">
        <v>854.5</v>
      </c>
      <c r="I152" s="245">
        <v>850.35</v>
      </c>
      <c r="J152" s="245">
        <v>868.85</v>
      </c>
      <c r="K152" s="245">
        <v>873.00000000000011</v>
      </c>
      <c r="L152" s="245">
        <v>878.1</v>
      </c>
      <c r="M152" s="246">
        <v>867.9</v>
      </c>
      <c r="N152" s="246">
        <v>858.65</v>
      </c>
      <c r="O152" s="246">
        <v>14082000</v>
      </c>
      <c r="P152" s="247">
        <v>-6.3505503810330228E-3</v>
      </c>
    </row>
    <row r="153" spans="1:16" ht="12.75" customHeight="1">
      <c r="A153" s="239">
        <v>143</v>
      </c>
      <c r="B153" s="251" t="s">
        <v>85</v>
      </c>
      <c r="C153" s="243" t="s">
        <v>195</v>
      </c>
      <c r="D153" s="244">
        <v>45407</v>
      </c>
      <c r="E153" s="243">
        <v>3982.95</v>
      </c>
      <c r="F153" s="243">
        <v>3987.5666666666671</v>
      </c>
      <c r="G153" s="245">
        <v>3953.1833333333343</v>
      </c>
      <c r="H153" s="245">
        <v>3923.4166666666674</v>
      </c>
      <c r="I153" s="245">
        <v>3889.0333333333347</v>
      </c>
      <c r="J153" s="245">
        <v>4017.3333333333339</v>
      </c>
      <c r="K153" s="245">
        <v>4051.7166666666662</v>
      </c>
      <c r="L153" s="245">
        <v>4081.4833333333336</v>
      </c>
      <c r="M153" s="246">
        <v>4021.95</v>
      </c>
      <c r="N153" s="246">
        <v>3957.8</v>
      </c>
      <c r="O153" s="246">
        <v>3089000</v>
      </c>
      <c r="P153" s="247">
        <v>6.0637275099574235E-2</v>
      </c>
    </row>
    <row r="154" spans="1:16" ht="12.75" customHeight="1">
      <c r="A154" s="239">
        <v>144</v>
      </c>
      <c r="B154" s="251" t="s">
        <v>82</v>
      </c>
      <c r="C154" s="243" t="s">
        <v>196</v>
      </c>
      <c r="D154" s="244">
        <v>45407</v>
      </c>
      <c r="E154" s="243">
        <v>284</v>
      </c>
      <c r="F154" s="243">
        <v>282.03333333333336</v>
      </c>
      <c r="G154" s="245">
        <v>275.36666666666673</v>
      </c>
      <c r="H154" s="245">
        <v>266.73333333333335</v>
      </c>
      <c r="I154" s="245">
        <v>260.06666666666672</v>
      </c>
      <c r="J154" s="245">
        <v>290.66666666666674</v>
      </c>
      <c r="K154" s="245">
        <v>297.33333333333337</v>
      </c>
      <c r="L154" s="245">
        <v>305.96666666666675</v>
      </c>
      <c r="M154" s="246">
        <v>288.7</v>
      </c>
      <c r="N154" s="246">
        <v>273.39999999999998</v>
      </c>
      <c r="O154" s="246">
        <v>32589000</v>
      </c>
      <c r="P154" s="247">
        <v>-5.3333333333333337E-2</v>
      </c>
    </row>
    <row r="155" spans="1:16" ht="12.75" customHeight="1">
      <c r="A155" s="239">
        <v>145</v>
      </c>
      <c r="B155" s="251" t="s">
        <v>66</v>
      </c>
      <c r="C155" s="248" t="s">
        <v>197</v>
      </c>
      <c r="D155" s="244">
        <v>45407</v>
      </c>
      <c r="E155" s="243">
        <v>418.9</v>
      </c>
      <c r="F155" s="243">
        <v>414.3</v>
      </c>
      <c r="G155" s="245">
        <v>408.85</v>
      </c>
      <c r="H155" s="245">
        <v>398.8</v>
      </c>
      <c r="I155" s="245">
        <v>393.35</v>
      </c>
      <c r="J155" s="245">
        <v>424.35</v>
      </c>
      <c r="K155" s="245">
        <v>429.79999999999995</v>
      </c>
      <c r="L155" s="245">
        <v>439.85</v>
      </c>
      <c r="M155" s="246">
        <v>419.75</v>
      </c>
      <c r="N155" s="246">
        <v>404.25</v>
      </c>
      <c r="O155" s="246">
        <v>78352500</v>
      </c>
      <c r="P155" s="247">
        <v>-2.9051620648259304E-2</v>
      </c>
    </row>
    <row r="156" spans="1:16" ht="12.75" customHeight="1">
      <c r="A156" s="239">
        <v>146</v>
      </c>
      <c r="B156" s="251" t="s">
        <v>57</v>
      </c>
      <c r="C156" s="243" t="s">
        <v>198</v>
      </c>
      <c r="D156" s="244">
        <v>45407</v>
      </c>
      <c r="E156" s="243">
        <v>3020.4</v>
      </c>
      <c r="F156" s="243">
        <v>3017.2166666666672</v>
      </c>
      <c r="G156" s="245">
        <v>2995.2333333333345</v>
      </c>
      <c r="H156" s="245">
        <v>2970.0666666666675</v>
      </c>
      <c r="I156" s="245">
        <v>2948.0833333333348</v>
      </c>
      <c r="J156" s="245">
        <v>3042.3833333333341</v>
      </c>
      <c r="K156" s="245">
        <v>3064.3666666666668</v>
      </c>
      <c r="L156" s="245">
        <v>3089.5333333333338</v>
      </c>
      <c r="M156" s="246">
        <v>3039.2</v>
      </c>
      <c r="N156" s="246">
        <v>2992.05</v>
      </c>
      <c r="O156" s="246">
        <v>1848500</v>
      </c>
      <c r="P156" s="247">
        <v>1.5101592531576058E-2</v>
      </c>
    </row>
    <row r="157" spans="1:16" ht="12.75" customHeight="1">
      <c r="A157" s="239">
        <v>147</v>
      </c>
      <c r="B157" s="251" t="s">
        <v>922</v>
      </c>
      <c r="C157" s="243" t="s">
        <v>199</v>
      </c>
      <c r="D157" s="244">
        <v>45407</v>
      </c>
      <c r="E157" s="243">
        <v>3920.5</v>
      </c>
      <c r="F157" s="243">
        <v>3908.5833333333335</v>
      </c>
      <c r="G157" s="245">
        <v>3863.1166666666668</v>
      </c>
      <c r="H157" s="245">
        <v>3805.7333333333331</v>
      </c>
      <c r="I157" s="245">
        <v>3760.2666666666664</v>
      </c>
      <c r="J157" s="245">
        <v>3965.9666666666672</v>
      </c>
      <c r="K157" s="245">
        <v>4011.4333333333334</v>
      </c>
      <c r="L157" s="245">
        <v>4068.8166666666675</v>
      </c>
      <c r="M157" s="246">
        <v>3954.05</v>
      </c>
      <c r="N157" s="246">
        <v>3851.2</v>
      </c>
      <c r="O157" s="246">
        <v>1406250</v>
      </c>
      <c r="P157" s="247">
        <v>-2.3098298020145885E-2</v>
      </c>
    </row>
    <row r="158" spans="1:16" ht="12.75" customHeight="1">
      <c r="A158" s="239">
        <v>148</v>
      </c>
      <c r="B158" s="251" t="s">
        <v>61</v>
      </c>
      <c r="C158" s="243" t="s">
        <v>200</v>
      </c>
      <c r="D158" s="244">
        <v>45407</v>
      </c>
      <c r="E158" s="243">
        <v>135.9</v>
      </c>
      <c r="F158" s="243">
        <v>133.13333333333333</v>
      </c>
      <c r="G158" s="245">
        <v>129.01666666666665</v>
      </c>
      <c r="H158" s="245">
        <v>122.13333333333333</v>
      </c>
      <c r="I158" s="245">
        <v>118.01666666666665</v>
      </c>
      <c r="J158" s="245">
        <v>140.01666666666665</v>
      </c>
      <c r="K158" s="245">
        <v>144.13333333333333</v>
      </c>
      <c r="L158" s="245">
        <v>151.01666666666665</v>
      </c>
      <c r="M158" s="246">
        <v>137.25</v>
      </c>
      <c r="N158" s="246">
        <v>126.25</v>
      </c>
      <c r="O158" s="246">
        <v>232744000</v>
      </c>
      <c r="P158" s="247">
        <v>3.9369797434889789E-2</v>
      </c>
    </row>
    <row r="159" spans="1:16" ht="12.75" customHeight="1">
      <c r="A159" s="239">
        <v>149</v>
      </c>
      <c r="B159" s="251" t="s">
        <v>40</v>
      </c>
      <c r="C159" s="243" t="s">
        <v>201</v>
      </c>
      <c r="D159" s="244">
        <v>45407</v>
      </c>
      <c r="E159" s="243">
        <v>5276.7</v>
      </c>
      <c r="F159" s="243">
        <v>5261.1166666666659</v>
      </c>
      <c r="G159" s="245">
        <v>5205.8333333333321</v>
      </c>
      <c r="H159" s="245">
        <v>5134.9666666666662</v>
      </c>
      <c r="I159" s="245">
        <v>5079.6833333333325</v>
      </c>
      <c r="J159" s="245">
        <v>5331.9833333333318</v>
      </c>
      <c r="K159" s="245">
        <v>5387.2666666666664</v>
      </c>
      <c r="L159" s="245">
        <v>5458.1333333333314</v>
      </c>
      <c r="M159" s="246">
        <v>5316.4</v>
      </c>
      <c r="N159" s="246">
        <v>5190.25</v>
      </c>
      <c r="O159" s="246">
        <v>1861500</v>
      </c>
      <c r="P159" s="247">
        <v>-2.2511657822801095E-3</v>
      </c>
    </row>
    <row r="160" spans="1:16" ht="12.75" customHeight="1">
      <c r="A160" s="239">
        <v>150</v>
      </c>
      <c r="B160" s="251" t="s">
        <v>188</v>
      </c>
      <c r="C160" s="243" t="s">
        <v>202</v>
      </c>
      <c r="D160" s="244">
        <v>45407</v>
      </c>
      <c r="E160" s="243">
        <v>281.89999999999998</v>
      </c>
      <c r="F160" s="243">
        <v>282.11666666666662</v>
      </c>
      <c r="G160" s="245">
        <v>280.03333333333325</v>
      </c>
      <c r="H160" s="245">
        <v>278.16666666666663</v>
      </c>
      <c r="I160" s="245">
        <v>276.08333333333326</v>
      </c>
      <c r="J160" s="245">
        <v>283.98333333333323</v>
      </c>
      <c r="K160" s="245">
        <v>286.06666666666661</v>
      </c>
      <c r="L160" s="245">
        <v>287.93333333333322</v>
      </c>
      <c r="M160" s="246">
        <v>284.2</v>
      </c>
      <c r="N160" s="246">
        <v>280.25</v>
      </c>
      <c r="O160" s="246">
        <v>66222000</v>
      </c>
      <c r="P160" s="247">
        <v>2.6907832300563837E-2</v>
      </c>
    </row>
    <row r="161" spans="1:16" ht="12.75" customHeight="1">
      <c r="A161" s="239">
        <v>151</v>
      </c>
      <c r="B161" s="251" t="s">
        <v>203</v>
      </c>
      <c r="C161" s="250" t="s">
        <v>204</v>
      </c>
      <c r="D161" s="244">
        <v>45407</v>
      </c>
      <c r="E161" s="243">
        <v>1388.5</v>
      </c>
      <c r="F161" s="243">
        <v>1393.4166666666667</v>
      </c>
      <c r="G161" s="245">
        <v>1377.0833333333335</v>
      </c>
      <c r="H161" s="245">
        <v>1365.6666666666667</v>
      </c>
      <c r="I161" s="245">
        <v>1349.3333333333335</v>
      </c>
      <c r="J161" s="245">
        <v>1404.8333333333335</v>
      </c>
      <c r="K161" s="245">
        <v>1421.166666666667</v>
      </c>
      <c r="L161" s="245">
        <v>1432.5833333333335</v>
      </c>
      <c r="M161" s="246">
        <v>1409.75</v>
      </c>
      <c r="N161" s="246">
        <v>1382</v>
      </c>
      <c r="O161" s="246">
        <v>5420019</v>
      </c>
      <c r="P161" s="247">
        <v>3.1925610228593568E-2</v>
      </c>
    </row>
    <row r="162" spans="1:16" ht="12.75" customHeight="1">
      <c r="A162" s="239">
        <v>152</v>
      </c>
      <c r="B162" s="251" t="s">
        <v>47</v>
      </c>
      <c r="C162" s="243" t="s">
        <v>206</v>
      </c>
      <c r="D162" s="244">
        <v>45407</v>
      </c>
      <c r="E162" s="243">
        <v>860.4</v>
      </c>
      <c r="F162" s="243">
        <v>859.4666666666667</v>
      </c>
      <c r="G162" s="245">
        <v>851.93333333333339</v>
      </c>
      <c r="H162" s="245">
        <v>843.4666666666667</v>
      </c>
      <c r="I162" s="245">
        <v>835.93333333333339</v>
      </c>
      <c r="J162" s="245">
        <v>867.93333333333339</v>
      </c>
      <c r="K162" s="245">
        <v>875.4666666666667</v>
      </c>
      <c r="L162" s="245">
        <v>883.93333333333339</v>
      </c>
      <c r="M162" s="246">
        <v>867</v>
      </c>
      <c r="N162" s="246">
        <v>851</v>
      </c>
      <c r="O162" s="246">
        <v>6513550</v>
      </c>
      <c r="P162" s="247">
        <v>4.8576902025177886E-2</v>
      </c>
    </row>
    <row r="163" spans="1:16" ht="12.75" customHeight="1">
      <c r="A163" s="239">
        <v>153</v>
      </c>
      <c r="B163" s="251" t="s">
        <v>61</v>
      </c>
      <c r="C163" s="243" t="s">
        <v>207</v>
      </c>
      <c r="D163" s="244">
        <v>45407</v>
      </c>
      <c r="E163" s="243">
        <v>254.35</v>
      </c>
      <c r="F163" s="243">
        <v>253.15</v>
      </c>
      <c r="G163" s="245">
        <v>250.65</v>
      </c>
      <c r="H163" s="245">
        <v>246.95</v>
      </c>
      <c r="I163" s="245">
        <v>244.45</v>
      </c>
      <c r="J163" s="245">
        <v>256.85000000000002</v>
      </c>
      <c r="K163" s="245">
        <v>259.35000000000002</v>
      </c>
      <c r="L163" s="245">
        <v>263.05000000000007</v>
      </c>
      <c r="M163" s="246">
        <v>255.65</v>
      </c>
      <c r="N163" s="246">
        <v>249.45</v>
      </c>
      <c r="O163" s="246">
        <v>64552500</v>
      </c>
      <c r="P163" s="247">
        <v>2.0229957722549291E-2</v>
      </c>
    </row>
    <row r="164" spans="1:16" ht="12.75" customHeight="1">
      <c r="A164" s="239">
        <v>154</v>
      </c>
      <c r="B164" s="251" t="s">
        <v>66</v>
      </c>
      <c r="C164" s="243" t="s">
        <v>208</v>
      </c>
      <c r="D164" s="244">
        <v>45407</v>
      </c>
      <c r="E164" s="243">
        <v>477.1</v>
      </c>
      <c r="F164" s="243">
        <v>471.95</v>
      </c>
      <c r="G164" s="245">
        <v>465.5</v>
      </c>
      <c r="H164" s="245">
        <v>453.90000000000003</v>
      </c>
      <c r="I164" s="245">
        <v>447.45000000000005</v>
      </c>
      <c r="J164" s="245">
        <v>483.54999999999995</v>
      </c>
      <c r="K164" s="245">
        <v>489.99999999999989</v>
      </c>
      <c r="L164" s="245">
        <v>501.59999999999991</v>
      </c>
      <c r="M164" s="246">
        <v>478.4</v>
      </c>
      <c r="N164" s="246">
        <v>460.35</v>
      </c>
      <c r="O164" s="246">
        <v>42944000</v>
      </c>
      <c r="P164" s="247">
        <v>1.0066798381785681E-2</v>
      </c>
    </row>
    <row r="165" spans="1:16" ht="12.75" customHeight="1">
      <c r="A165" s="239">
        <v>155</v>
      </c>
      <c r="B165" s="251" t="s">
        <v>82</v>
      </c>
      <c r="C165" s="243" t="s">
        <v>209</v>
      </c>
      <c r="D165" s="244">
        <v>45407</v>
      </c>
      <c r="E165" s="243">
        <v>2953.5</v>
      </c>
      <c r="F165" s="243">
        <v>2961.25</v>
      </c>
      <c r="G165" s="245">
        <v>2942.25</v>
      </c>
      <c r="H165" s="245">
        <v>2931</v>
      </c>
      <c r="I165" s="245">
        <v>2912</v>
      </c>
      <c r="J165" s="245">
        <v>2972.5</v>
      </c>
      <c r="K165" s="245">
        <v>2991.5</v>
      </c>
      <c r="L165" s="245">
        <v>3002.75</v>
      </c>
      <c r="M165" s="246">
        <v>2980.25</v>
      </c>
      <c r="N165" s="246">
        <v>2950</v>
      </c>
      <c r="O165" s="246">
        <v>40700250</v>
      </c>
      <c r="P165" s="247">
        <v>1.2632953909311439E-2</v>
      </c>
    </row>
    <row r="166" spans="1:16" ht="12.75" customHeight="1">
      <c r="A166" s="239">
        <v>156</v>
      </c>
      <c r="B166" s="251" t="s">
        <v>130</v>
      </c>
      <c r="C166" s="243" t="s">
        <v>210</v>
      </c>
      <c r="D166" s="244">
        <v>45407</v>
      </c>
      <c r="E166" s="243">
        <v>148.85</v>
      </c>
      <c r="F166" s="243">
        <v>150.04999999999998</v>
      </c>
      <c r="G166" s="245">
        <v>145.89999999999998</v>
      </c>
      <c r="H166" s="245">
        <v>142.94999999999999</v>
      </c>
      <c r="I166" s="245">
        <v>138.79999999999998</v>
      </c>
      <c r="J166" s="245">
        <v>152.99999999999997</v>
      </c>
      <c r="K166" s="245">
        <v>157.15</v>
      </c>
      <c r="L166" s="245">
        <v>160.09999999999997</v>
      </c>
      <c r="M166" s="246">
        <v>154.19999999999999</v>
      </c>
      <c r="N166" s="246">
        <v>147.1</v>
      </c>
      <c r="O166" s="246">
        <v>184368000</v>
      </c>
      <c r="P166" s="247">
        <v>6.6204024982650933E-2</v>
      </c>
    </row>
    <row r="167" spans="1:16" ht="12.75" customHeight="1">
      <c r="A167" s="239">
        <v>157</v>
      </c>
      <c r="B167" s="251" t="s">
        <v>66</v>
      </c>
      <c r="C167" s="243" t="s">
        <v>211</v>
      </c>
      <c r="D167" s="244">
        <v>45407</v>
      </c>
      <c r="E167" s="243">
        <v>698.8</v>
      </c>
      <c r="F167" s="243">
        <v>698.43333333333339</v>
      </c>
      <c r="G167" s="245">
        <v>695.11666666666679</v>
      </c>
      <c r="H167" s="245">
        <v>691.43333333333339</v>
      </c>
      <c r="I167" s="245">
        <v>688.11666666666679</v>
      </c>
      <c r="J167" s="245">
        <v>702.11666666666679</v>
      </c>
      <c r="K167" s="245">
        <v>705.43333333333339</v>
      </c>
      <c r="L167" s="245">
        <v>709.11666666666679</v>
      </c>
      <c r="M167" s="246">
        <v>701.75</v>
      </c>
      <c r="N167" s="246">
        <v>694.75</v>
      </c>
      <c r="O167" s="246">
        <v>21684000</v>
      </c>
      <c r="P167" s="247">
        <v>9.4972067039106149E-3</v>
      </c>
    </row>
    <row r="168" spans="1:16" ht="12.75" customHeight="1">
      <c r="A168" s="239">
        <v>158</v>
      </c>
      <c r="B168" s="251" t="s">
        <v>66</v>
      </c>
      <c r="C168" s="243" t="s">
        <v>212</v>
      </c>
      <c r="D168" s="244">
        <v>45407</v>
      </c>
      <c r="E168" s="243">
        <v>1468.55</v>
      </c>
      <c r="F168" s="243">
        <v>1470.1166666666666</v>
      </c>
      <c r="G168" s="245">
        <v>1460.1333333333332</v>
      </c>
      <c r="H168" s="245">
        <v>1451.7166666666667</v>
      </c>
      <c r="I168" s="245">
        <v>1441.7333333333333</v>
      </c>
      <c r="J168" s="245">
        <v>1478.5333333333331</v>
      </c>
      <c r="K168" s="245">
        <v>1488.5166666666662</v>
      </c>
      <c r="L168" s="245">
        <v>1496.9333333333329</v>
      </c>
      <c r="M168" s="246">
        <v>1480.1</v>
      </c>
      <c r="N168" s="246">
        <v>1461.7</v>
      </c>
      <c r="O168" s="246">
        <v>8922000</v>
      </c>
      <c r="P168" s="247">
        <v>1.5276948024238287E-2</v>
      </c>
    </row>
    <row r="169" spans="1:16" ht="12.75" customHeight="1">
      <c r="A169" s="239">
        <v>159</v>
      </c>
      <c r="B169" s="251" t="s">
        <v>61</v>
      </c>
      <c r="C169" s="248" t="s">
        <v>213</v>
      </c>
      <c r="D169" s="244">
        <v>45407</v>
      </c>
      <c r="E169" s="243">
        <v>773.9</v>
      </c>
      <c r="F169" s="243">
        <v>771.23333333333323</v>
      </c>
      <c r="G169" s="245">
        <v>767.46666666666647</v>
      </c>
      <c r="H169" s="245">
        <v>761.03333333333319</v>
      </c>
      <c r="I169" s="245">
        <v>757.26666666666642</v>
      </c>
      <c r="J169" s="245">
        <v>777.66666666666652</v>
      </c>
      <c r="K169" s="245">
        <v>781.43333333333317</v>
      </c>
      <c r="L169" s="245">
        <v>787.86666666666656</v>
      </c>
      <c r="M169" s="246">
        <v>775</v>
      </c>
      <c r="N169" s="246">
        <v>764.8</v>
      </c>
      <c r="O169" s="246">
        <v>90132000</v>
      </c>
      <c r="P169" s="247">
        <v>-3.4436213462743649E-2</v>
      </c>
    </row>
    <row r="170" spans="1:16" ht="12.75" customHeight="1">
      <c r="A170" s="239">
        <v>160</v>
      </c>
      <c r="B170" s="251" t="s">
        <v>47</v>
      </c>
      <c r="C170" s="243" t="s">
        <v>214</v>
      </c>
      <c r="D170" s="244">
        <v>45407</v>
      </c>
      <c r="E170" s="243">
        <v>26500.3</v>
      </c>
      <c r="F170" s="243">
        <v>26606.2</v>
      </c>
      <c r="G170" s="245">
        <v>26312.9</v>
      </c>
      <c r="H170" s="245">
        <v>26125.5</v>
      </c>
      <c r="I170" s="245">
        <v>25832.2</v>
      </c>
      <c r="J170" s="245">
        <v>26793.600000000002</v>
      </c>
      <c r="K170" s="245">
        <v>27086.899999999998</v>
      </c>
      <c r="L170" s="245">
        <v>27274.300000000003</v>
      </c>
      <c r="M170" s="246">
        <v>26899.5</v>
      </c>
      <c r="N170" s="246">
        <v>26418.799999999999</v>
      </c>
      <c r="O170" s="246">
        <v>268425</v>
      </c>
      <c r="P170" s="247">
        <v>2.1467239126376704E-3</v>
      </c>
    </row>
    <row r="171" spans="1:16" ht="12.75" customHeight="1">
      <c r="A171" s="239">
        <v>161</v>
      </c>
      <c r="B171" s="251" t="s">
        <v>40</v>
      </c>
      <c r="C171" s="243" t="s">
        <v>215</v>
      </c>
      <c r="D171" s="244">
        <v>45407</v>
      </c>
      <c r="E171" s="243">
        <v>5660.8</v>
      </c>
      <c r="F171" s="243">
        <v>5625.2666666666664</v>
      </c>
      <c r="G171" s="245">
        <v>5565.5333333333328</v>
      </c>
      <c r="H171" s="245">
        <v>5470.2666666666664</v>
      </c>
      <c r="I171" s="245">
        <v>5410.5333333333328</v>
      </c>
      <c r="J171" s="245">
        <v>5720.5333333333328</v>
      </c>
      <c r="K171" s="245">
        <v>5780.2666666666664</v>
      </c>
      <c r="L171" s="245">
        <v>5875.5333333333328</v>
      </c>
      <c r="M171" s="246">
        <v>5685</v>
      </c>
      <c r="N171" s="246">
        <v>5530</v>
      </c>
      <c r="O171" s="246">
        <v>1361100</v>
      </c>
      <c r="P171" s="247">
        <v>7.5245882213532414E-2</v>
      </c>
    </row>
    <row r="172" spans="1:16" ht="12.75" customHeight="1">
      <c r="A172" s="239">
        <v>162</v>
      </c>
      <c r="B172" s="251" t="s">
        <v>45</v>
      </c>
      <c r="C172" s="243" t="s">
        <v>216</v>
      </c>
      <c r="D172" s="244">
        <v>45407</v>
      </c>
      <c r="E172" s="243">
        <v>2639.6</v>
      </c>
      <c r="F172" s="243">
        <v>2638.2000000000003</v>
      </c>
      <c r="G172" s="245">
        <v>2617.4000000000005</v>
      </c>
      <c r="H172" s="245">
        <v>2595.2000000000003</v>
      </c>
      <c r="I172" s="245">
        <v>2574.4000000000005</v>
      </c>
      <c r="J172" s="245">
        <v>2660.4000000000005</v>
      </c>
      <c r="K172" s="245">
        <v>2681.2000000000007</v>
      </c>
      <c r="L172" s="245">
        <v>2703.4000000000005</v>
      </c>
      <c r="M172" s="246">
        <v>2659</v>
      </c>
      <c r="N172" s="246">
        <v>2616</v>
      </c>
      <c r="O172" s="246">
        <v>4378125</v>
      </c>
      <c r="P172" s="247">
        <v>-1.8660166428511388E-2</v>
      </c>
    </row>
    <row r="173" spans="1:16" ht="12.75" customHeight="1">
      <c r="A173" s="239">
        <v>163</v>
      </c>
      <c r="B173" s="251" t="s">
        <v>66</v>
      </c>
      <c r="C173" s="243" t="s">
        <v>217</v>
      </c>
      <c r="D173" s="244">
        <v>45407</v>
      </c>
      <c r="E173" s="243">
        <v>2566.5500000000002</v>
      </c>
      <c r="F173" s="243">
        <v>2538.4333333333334</v>
      </c>
      <c r="G173" s="245">
        <v>2500.0666666666666</v>
      </c>
      <c r="H173" s="245">
        <v>2433.583333333333</v>
      </c>
      <c r="I173" s="245">
        <v>2395.2166666666662</v>
      </c>
      <c r="J173" s="245">
        <v>2604.916666666667</v>
      </c>
      <c r="K173" s="245">
        <v>2643.2833333333338</v>
      </c>
      <c r="L173" s="245">
        <v>2709.7666666666673</v>
      </c>
      <c r="M173" s="246">
        <v>2576.8000000000002</v>
      </c>
      <c r="N173" s="246">
        <v>2471.9499999999998</v>
      </c>
      <c r="O173" s="246">
        <v>5743500</v>
      </c>
      <c r="P173" s="247">
        <v>-1.3449448624136865E-2</v>
      </c>
    </row>
    <row r="174" spans="1:16" ht="12.75" customHeight="1">
      <c r="A174" s="239">
        <v>164</v>
      </c>
      <c r="B174" s="251" t="s">
        <v>42</v>
      </c>
      <c r="C174" s="243" t="s">
        <v>218</v>
      </c>
      <c r="D174" s="244">
        <v>45407</v>
      </c>
      <c r="E174" s="243">
        <v>1626.9</v>
      </c>
      <c r="F174" s="243">
        <v>1622.6333333333332</v>
      </c>
      <c r="G174" s="245">
        <v>1608.2666666666664</v>
      </c>
      <c r="H174" s="245">
        <v>1589.6333333333332</v>
      </c>
      <c r="I174" s="245">
        <v>1575.2666666666664</v>
      </c>
      <c r="J174" s="245">
        <v>1641.2666666666664</v>
      </c>
      <c r="K174" s="245">
        <v>1655.6333333333332</v>
      </c>
      <c r="L174" s="245">
        <v>1674.2666666666664</v>
      </c>
      <c r="M174" s="246">
        <v>1637</v>
      </c>
      <c r="N174" s="246">
        <v>1604</v>
      </c>
      <c r="O174" s="246">
        <v>12770100</v>
      </c>
      <c r="P174" s="247">
        <v>-2.0141798259748631E-2</v>
      </c>
    </row>
    <row r="175" spans="1:16" ht="12.75" customHeight="1">
      <c r="A175" s="239">
        <v>165</v>
      </c>
      <c r="B175" s="251" t="s">
        <v>203</v>
      </c>
      <c r="C175" s="243" t="s">
        <v>219</v>
      </c>
      <c r="D175" s="244">
        <v>45407</v>
      </c>
      <c r="E175" s="243">
        <v>620.75</v>
      </c>
      <c r="F175" s="243">
        <v>620.38333333333333</v>
      </c>
      <c r="G175" s="245">
        <v>614.76666666666665</v>
      </c>
      <c r="H175" s="245">
        <v>608.7833333333333</v>
      </c>
      <c r="I175" s="245">
        <v>603.16666666666663</v>
      </c>
      <c r="J175" s="245">
        <v>626.36666666666667</v>
      </c>
      <c r="K175" s="245">
        <v>631.98333333333323</v>
      </c>
      <c r="L175" s="245">
        <v>637.9666666666667</v>
      </c>
      <c r="M175" s="246">
        <v>626</v>
      </c>
      <c r="N175" s="246">
        <v>614.4</v>
      </c>
      <c r="O175" s="246">
        <v>5928000</v>
      </c>
      <c r="P175" s="247">
        <v>4.3202033036848792E-3</v>
      </c>
    </row>
    <row r="176" spans="1:16" ht="12.75" customHeight="1">
      <c r="A176" s="239">
        <v>166</v>
      </c>
      <c r="B176" s="251" t="s">
        <v>42</v>
      </c>
      <c r="C176" s="243" t="s">
        <v>220</v>
      </c>
      <c r="D176" s="244">
        <v>45407</v>
      </c>
      <c r="E176" s="243">
        <v>725.1</v>
      </c>
      <c r="F176" s="243">
        <v>723.23333333333323</v>
      </c>
      <c r="G176" s="245">
        <v>719.41666666666652</v>
      </c>
      <c r="H176" s="245">
        <v>713.73333333333323</v>
      </c>
      <c r="I176" s="245">
        <v>709.91666666666652</v>
      </c>
      <c r="J176" s="245">
        <v>728.91666666666652</v>
      </c>
      <c r="K176" s="245">
        <v>732.73333333333335</v>
      </c>
      <c r="L176" s="245">
        <v>738.41666666666652</v>
      </c>
      <c r="M176" s="246">
        <v>727.05</v>
      </c>
      <c r="N176" s="246">
        <v>717.55</v>
      </c>
      <c r="O176" s="246">
        <v>4100000</v>
      </c>
      <c r="P176" s="247">
        <v>1.3597033374536464E-2</v>
      </c>
    </row>
    <row r="177" spans="1:16" ht="12.75" customHeight="1">
      <c r="A177" s="239">
        <v>167</v>
      </c>
      <c r="B177" s="251" t="s">
        <v>922</v>
      </c>
      <c r="C177" s="243" t="s">
        <v>221</v>
      </c>
      <c r="D177" s="244">
        <v>45407</v>
      </c>
      <c r="E177" s="243">
        <v>1092.9000000000001</v>
      </c>
      <c r="F177" s="243">
        <v>1097.8166666666666</v>
      </c>
      <c r="G177" s="245">
        <v>1082.7833333333333</v>
      </c>
      <c r="H177" s="245">
        <v>1072.6666666666667</v>
      </c>
      <c r="I177" s="245">
        <v>1057.6333333333334</v>
      </c>
      <c r="J177" s="245">
        <v>1107.9333333333332</v>
      </c>
      <c r="K177" s="245">
        <v>1122.9666666666665</v>
      </c>
      <c r="L177" s="245">
        <v>1133.083333333333</v>
      </c>
      <c r="M177" s="246">
        <v>1112.8499999999999</v>
      </c>
      <c r="N177" s="246">
        <v>1087.7</v>
      </c>
      <c r="O177" s="246">
        <v>10888350</v>
      </c>
      <c r="P177" s="247">
        <v>-1.6249254621347645E-2</v>
      </c>
    </row>
    <row r="178" spans="1:16" ht="12.75" customHeight="1">
      <c r="A178" s="239">
        <v>168</v>
      </c>
      <c r="B178" s="251" t="s">
        <v>77</v>
      </c>
      <c r="C178" s="250" t="s">
        <v>222</v>
      </c>
      <c r="D178" s="244">
        <v>45407</v>
      </c>
      <c r="E178" s="243">
        <v>2064.85</v>
      </c>
      <c r="F178" s="243">
        <v>2074.2833333333333</v>
      </c>
      <c r="G178" s="245">
        <v>2051.9666666666667</v>
      </c>
      <c r="H178" s="245">
        <v>2039.0833333333335</v>
      </c>
      <c r="I178" s="245">
        <v>2016.7666666666669</v>
      </c>
      <c r="J178" s="245">
        <v>2087.1666666666665</v>
      </c>
      <c r="K178" s="245">
        <v>2109.4833333333331</v>
      </c>
      <c r="L178" s="245">
        <v>2122.3666666666663</v>
      </c>
      <c r="M178" s="246">
        <v>2096.6</v>
      </c>
      <c r="N178" s="246">
        <v>2061.4</v>
      </c>
      <c r="O178" s="246">
        <v>6202500</v>
      </c>
      <c r="P178" s="247">
        <v>-7.2498791686805215E-4</v>
      </c>
    </row>
    <row r="179" spans="1:16" ht="12.75" customHeight="1">
      <c r="A179" s="239">
        <v>169</v>
      </c>
      <c r="B179" s="251" t="s">
        <v>57</v>
      </c>
      <c r="C179" s="243" t="s">
        <v>223</v>
      </c>
      <c r="D179" s="244">
        <v>45407</v>
      </c>
      <c r="E179" s="243">
        <v>1124.9000000000001</v>
      </c>
      <c r="F179" s="243">
        <v>1126.5</v>
      </c>
      <c r="G179" s="245">
        <v>1118.6500000000001</v>
      </c>
      <c r="H179" s="245">
        <v>1112.4000000000001</v>
      </c>
      <c r="I179" s="245">
        <v>1104.5500000000002</v>
      </c>
      <c r="J179" s="245">
        <v>1132.75</v>
      </c>
      <c r="K179" s="245">
        <v>1140.5999999999999</v>
      </c>
      <c r="L179" s="245">
        <v>1146.8499999999999</v>
      </c>
      <c r="M179" s="246">
        <v>1134.3499999999999</v>
      </c>
      <c r="N179" s="246">
        <v>1120.25</v>
      </c>
      <c r="O179" s="246">
        <v>13768200</v>
      </c>
      <c r="P179" s="247">
        <v>-1.3708466610092042E-3</v>
      </c>
    </row>
    <row r="180" spans="1:16" ht="12.75" customHeight="1">
      <c r="A180" s="239">
        <v>170</v>
      </c>
      <c r="B180" s="251" t="s">
        <v>54</v>
      </c>
      <c r="C180" s="249" t="s">
        <v>224</v>
      </c>
      <c r="D180" s="244">
        <v>45407</v>
      </c>
      <c r="E180" s="243">
        <v>1014.75</v>
      </c>
      <c r="F180" s="243">
        <v>1010.7666666666668</v>
      </c>
      <c r="G180" s="245">
        <v>1001.5333333333335</v>
      </c>
      <c r="H180" s="245">
        <v>988.31666666666672</v>
      </c>
      <c r="I180" s="245">
        <v>979.08333333333348</v>
      </c>
      <c r="J180" s="245">
        <v>1023.9833333333336</v>
      </c>
      <c r="K180" s="245">
        <v>1033.2166666666669</v>
      </c>
      <c r="L180" s="245">
        <v>1046.4333333333336</v>
      </c>
      <c r="M180" s="246">
        <v>1020</v>
      </c>
      <c r="N180" s="246">
        <v>997.55</v>
      </c>
      <c r="O180" s="246">
        <v>64072275</v>
      </c>
      <c r="P180" s="247">
        <v>4.895307180525578E-4</v>
      </c>
    </row>
    <row r="181" spans="1:16" ht="12.75" customHeight="1">
      <c r="A181" s="239">
        <v>171</v>
      </c>
      <c r="B181" s="251" t="s">
        <v>188</v>
      </c>
      <c r="C181" s="243" t="s">
        <v>225</v>
      </c>
      <c r="D181" s="244">
        <v>45407</v>
      </c>
      <c r="E181" s="243">
        <v>414.05</v>
      </c>
      <c r="F181" s="243">
        <v>413.48333333333335</v>
      </c>
      <c r="G181" s="245">
        <v>409.86666666666667</v>
      </c>
      <c r="H181" s="245">
        <v>405.68333333333334</v>
      </c>
      <c r="I181" s="245">
        <v>402.06666666666666</v>
      </c>
      <c r="J181" s="245">
        <v>417.66666666666669</v>
      </c>
      <c r="K181" s="245">
        <v>421.28333333333336</v>
      </c>
      <c r="L181" s="245">
        <v>425.4666666666667</v>
      </c>
      <c r="M181" s="246">
        <v>417.1</v>
      </c>
      <c r="N181" s="246">
        <v>409.3</v>
      </c>
      <c r="O181" s="246">
        <v>88840125</v>
      </c>
      <c r="P181" s="247">
        <v>1.4100242709095812E-2</v>
      </c>
    </row>
    <row r="182" spans="1:16" ht="12.75" customHeight="1">
      <c r="A182" s="239">
        <v>172</v>
      </c>
      <c r="B182" s="251" t="s">
        <v>130</v>
      </c>
      <c r="C182" s="243" t="s">
        <v>226</v>
      </c>
      <c r="D182" s="244">
        <v>45407</v>
      </c>
      <c r="E182" s="243">
        <v>164.65</v>
      </c>
      <c r="F182" s="243">
        <v>165.26666666666668</v>
      </c>
      <c r="G182" s="245">
        <v>163.58333333333337</v>
      </c>
      <c r="H182" s="245">
        <v>162.51666666666668</v>
      </c>
      <c r="I182" s="245">
        <v>160.83333333333337</v>
      </c>
      <c r="J182" s="245">
        <v>166.33333333333337</v>
      </c>
      <c r="K182" s="245">
        <v>168.01666666666671</v>
      </c>
      <c r="L182" s="245">
        <v>169.08333333333337</v>
      </c>
      <c r="M182" s="246">
        <v>166.95</v>
      </c>
      <c r="N182" s="246">
        <v>164.2</v>
      </c>
      <c r="O182" s="246">
        <v>251383000</v>
      </c>
      <c r="P182" s="247">
        <v>8.7523521946523134E-5</v>
      </c>
    </row>
    <row r="183" spans="1:16" ht="12.75" customHeight="1">
      <c r="A183" s="239">
        <v>173</v>
      </c>
      <c r="B183" s="251" t="s">
        <v>85</v>
      </c>
      <c r="C183" s="243" t="s">
        <v>227</v>
      </c>
      <c r="D183" s="244">
        <v>45407</v>
      </c>
      <c r="E183" s="243">
        <v>3966.9</v>
      </c>
      <c r="F183" s="243">
        <v>3947.2333333333336</v>
      </c>
      <c r="G183" s="245">
        <v>3898.3666666666672</v>
      </c>
      <c r="H183" s="245">
        <v>3829.8333333333335</v>
      </c>
      <c r="I183" s="245">
        <v>3780.9666666666672</v>
      </c>
      <c r="J183" s="245">
        <v>4015.7666666666673</v>
      </c>
      <c r="K183" s="245">
        <v>4064.6333333333341</v>
      </c>
      <c r="L183" s="245">
        <v>4133.1666666666679</v>
      </c>
      <c r="M183" s="246">
        <v>3996.1</v>
      </c>
      <c r="N183" s="246">
        <v>3878.7</v>
      </c>
      <c r="O183" s="246">
        <v>17183075</v>
      </c>
      <c r="P183" s="247">
        <v>-1.2053890347832212E-2</v>
      </c>
    </row>
    <row r="184" spans="1:16" ht="12.75" customHeight="1">
      <c r="A184" s="239">
        <v>174</v>
      </c>
      <c r="B184" s="251" t="s">
        <v>85</v>
      </c>
      <c r="C184" s="243" t="s">
        <v>228</v>
      </c>
      <c r="D184" s="244">
        <v>45407</v>
      </c>
      <c r="E184" s="243">
        <v>1264.05</v>
      </c>
      <c r="F184" s="243">
        <v>1260.8333333333333</v>
      </c>
      <c r="G184" s="245">
        <v>1250.3166666666666</v>
      </c>
      <c r="H184" s="245">
        <v>1236.5833333333333</v>
      </c>
      <c r="I184" s="245">
        <v>1226.0666666666666</v>
      </c>
      <c r="J184" s="245">
        <v>1274.5666666666666</v>
      </c>
      <c r="K184" s="245">
        <v>1285.0833333333335</v>
      </c>
      <c r="L184" s="245">
        <v>1298.8166666666666</v>
      </c>
      <c r="M184" s="246">
        <v>1271.3499999999999</v>
      </c>
      <c r="N184" s="246">
        <v>1247.0999999999999</v>
      </c>
      <c r="O184" s="246">
        <v>14014200</v>
      </c>
      <c r="P184" s="247">
        <v>-5.7889584131443411E-3</v>
      </c>
    </row>
    <row r="185" spans="1:16" ht="12.75" customHeight="1">
      <c r="A185" s="239">
        <v>175</v>
      </c>
      <c r="B185" s="251" t="s">
        <v>57</v>
      </c>
      <c r="C185" s="243" t="s">
        <v>229</v>
      </c>
      <c r="D185" s="244">
        <v>45407</v>
      </c>
      <c r="E185" s="243">
        <v>3734.9</v>
      </c>
      <c r="F185" s="243">
        <v>3743.75</v>
      </c>
      <c r="G185" s="245">
        <v>3718.35</v>
      </c>
      <c r="H185" s="245">
        <v>3701.7999999999997</v>
      </c>
      <c r="I185" s="245">
        <v>3676.3999999999996</v>
      </c>
      <c r="J185" s="245">
        <v>3760.3</v>
      </c>
      <c r="K185" s="245">
        <v>3785.7</v>
      </c>
      <c r="L185" s="245">
        <v>3802.2500000000005</v>
      </c>
      <c r="M185" s="246">
        <v>3769.15</v>
      </c>
      <c r="N185" s="246">
        <v>3727.2</v>
      </c>
      <c r="O185" s="246">
        <v>5112275</v>
      </c>
      <c r="P185" s="247">
        <v>6.0265858530201806E-3</v>
      </c>
    </row>
    <row r="186" spans="1:16" ht="12.75" customHeight="1">
      <c r="A186" s="239">
        <v>176</v>
      </c>
      <c r="B186" s="251" t="s">
        <v>42</v>
      </c>
      <c r="C186" s="243" t="s">
        <v>230</v>
      </c>
      <c r="D186" s="244">
        <v>45407</v>
      </c>
      <c r="E186" s="243">
        <v>2600.0500000000002</v>
      </c>
      <c r="F186" s="243">
        <v>2626.1333333333337</v>
      </c>
      <c r="G186" s="245">
        <v>2570.7166666666672</v>
      </c>
      <c r="H186" s="245">
        <v>2541.3833333333337</v>
      </c>
      <c r="I186" s="245">
        <v>2485.9666666666672</v>
      </c>
      <c r="J186" s="245">
        <v>2655.4666666666672</v>
      </c>
      <c r="K186" s="245">
        <v>2710.8833333333341</v>
      </c>
      <c r="L186" s="245">
        <v>2740.2166666666672</v>
      </c>
      <c r="M186" s="246">
        <v>2681.55</v>
      </c>
      <c r="N186" s="246">
        <v>2596.8000000000002</v>
      </c>
      <c r="O186" s="246">
        <v>1600500</v>
      </c>
      <c r="P186" s="247">
        <v>4.5053868756121447E-2</v>
      </c>
    </row>
    <row r="187" spans="1:16" ht="12.75" customHeight="1">
      <c r="A187" s="239">
        <v>177</v>
      </c>
      <c r="B187" s="251" t="s">
        <v>45</v>
      </c>
      <c r="C187" s="243" t="s">
        <v>231</v>
      </c>
      <c r="D187" s="244">
        <v>45407</v>
      </c>
      <c r="E187" s="243">
        <v>3950.3</v>
      </c>
      <c r="F187" s="243">
        <v>3930.9333333333329</v>
      </c>
      <c r="G187" s="245">
        <v>3888.9166666666661</v>
      </c>
      <c r="H187" s="245">
        <v>3827.5333333333333</v>
      </c>
      <c r="I187" s="245">
        <v>3785.5166666666664</v>
      </c>
      <c r="J187" s="245">
        <v>3992.3166666666657</v>
      </c>
      <c r="K187" s="245">
        <v>4034.333333333333</v>
      </c>
      <c r="L187" s="245">
        <v>4095.7166666666653</v>
      </c>
      <c r="M187" s="246">
        <v>3972.95</v>
      </c>
      <c r="N187" s="246">
        <v>3869.55</v>
      </c>
      <c r="O187" s="246">
        <v>3209200</v>
      </c>
      <c r="P187" s="247">
        <v>4.4253546791617859E-2</v>
      </c>
    </row>
    <row r="188" spans="1:16" ht="12.75" customHeight="1">
      <c r="A188" s="239">
        <v>178</v>
      </c>
      <c r="B188" s="251" t="s">
        <v>54</v>
      </c>
      <c r="C188" s="243" t="s">
        <v>232</v>
      </c>
      <c r="D188" s="244">
        <v>45407</v>
      </c>
      <c r="E188" s="243">
        <v>2118.15</v>
      </c>
      <c r="F188" s="243">
        <v>2131.6666666666665</v>
      </c>
      <c r="G188" s="245">
        <v>2101.4833333333331</v>
      </c>
      <c r="H188" s="245">
        <v>2084.8166666666666</v>
      </c>
      <c r="I188" s="245">
        <v>2054.6333333333332</v>
      </c>
      <c r="J188" s="245">
        <v>2148.333333333333</v>
      </c>
      <c r="K188" s="245">
        <v>2178.5166666666664</v>
      </c>
      <c r="L188" s="245">
        <v>2195.1833333333329</v>
      </c>
      <c r="M188" s="246">
        <v>2161.85</v>
      </c>
      <c r="N188" s="246">
        <v>2115</v>
      </c>
      <c r="O188" s="246">
        <v>4957400</v>
      </c>
      <c r="P188" s="247">
        <v>4.2850831983507587E-2</v>
      </c>
    </row>
    <row r="189" spans="1:16" ht="12.75" customHeight="1">
      <c r="A189" s="239">
        <v>179</v>
      </c>
      <c r="B189" s="251" t="s">
        <v>57</v>
      </c>
      <c r="C189" s="243" t="s">
        <v>233</v>
      </c>
      <c r="D189" s="244">
        <v>45407</v>
      </c>
      <c r="E189" s="243">
        <v>1809.4</v>
      </c>
      <c r="F189" s="243">
        <v>1808.2333333333333</v>
      </c>
      <c r="G189" s="245">
        <v>1782.9666666666667</v>
      </c>
      <c r="H189" s="245">
        <v>1756.5333333333333</v>
      </c>
      <c r="I189" s="245">
        <v>1731.2666666666667</v>
      </c>
      <c r="J189" s="245">
        <v>1834.6666666666667</v>
      </c>
      <c r="K189" s="245">
        <v>1859.9333333333336</v>
      </c>
      <c r="L189" s="245">
        <v>1886.3666666666668</v>
      </c>
      <c r="M189" s="246">
        <v>1833.5</v>
      </c>
      <c r="N189" s="246">
        <v>1781.8</v>
      </c>
      <c r="O189" s="246">
        <v>2433600</v>
      </c>
      <c r="P189" s="247">
        <v>1.2987012987012988E-2</v>
      </c>
    </row>
    <row r="190" spans="1:16" ht="12.75" customHeight="1">
      <c r="A190" s="239">
        <v>180</v>
      </c>
      <c r="B190" s="251" t="s">
        <v>47</v>
      </c>
      <c r="C190" s="243" t="s">
        <v>234</v>
      </c>
      <c r="D190" s="244">
        <v>45407</v>
      </c>
      <c r="E190" s="243">
        <v>10059.049999999999</v>
      </c>
      <c r="F190" s="243">
        <v>10146.300000000001</v>
      </c>
      <c r="G190" s="245">
        <v>9952.7500000000018</v>
      </c>
      <c r="H190" s="245">
        <v>9846.4500000000007</v>
      </c>
      <c r="I190" s="245">
        <v>9652.9000000000015</v>
      </c>
      <c r="J190" s="245">
        <v>10252.600000000002</v>
      </c>
      <c r="K190" s="245">
        <v>10446.150000000001</v>
      </c>
      <c r="L190" s="245">
        <v>10552.450000000003</v>
      </c>
      <c r="M190" s="246">
        <v>10339.85</v>
      </c>
      <c r="N190" s="246">
        <v>10040</v>
      </c>
      <c r="O190" s="246">
        <v>2055700</v>
      </c>
      <c r="P190" s="247">
        <v>2.7541737478756372E-2</v>
      </c>
    </row>
    <row r="191" spans="1:16" ht="12.75" customHeight="1">
      <c r="A191" s="239">
        <v>181</v>
      </c>
      <c r="B191" s="251" t="s">
        <v>922</v>
      </c>
      <c r="C191" s="243" t="s">
        <v>235</v>
      </c>
      <c r="D191" s="244">
        <v>45407</v>
      </c>
      <c r="E191" s="243">
        <v>480</v>
      </c>
      <c r="F191" s="243">
        <v>479.91666666666669</v>
      </c>
      <c r="G191" s="245">
        <v>473.63333333333338</v>
      </c>
      <c r="H191" s="245">
        <v>467.26666666666671</v>
      </c>
      <c r="I191" s="245">
        <v>460.98333333333341</v>
      </c>
      <c r="J191" s="245">
        <v>486.28333333333336</v>
      </c>
      <c r="K191" s="245">
        <v>492.56666666666666</v>
      </c>
      <c r="L191" s="245">
        <v>498.93333333333334</v>
      </c>
      <c r="M191" s="246">
        <v>486.2</v>
      </c>
      <c r="N191" s="246">
        <v>473.55</v>
      </c>
      <c r="O191" s="246">
        <v>43257500</v>
      </c>
      <c r="P191" s="247">
        <v>2.1739797954985107E-2</v>
      </c>
    </row>
    <row r="192" spans="1:16" ht="12.75" customHeight="1">
      <c r="A192" s="239">
        <v>182</v>
      </c>
      <c r="B192" s="251" t="s">
        <v>130</v>
      </c>
      <c r="C192" s="243" t="s">
        <v>236</v>
      </c>
      <c r="D192" s="244">
        <v>45407</v>
      </c>
      <c r="E192" s="243">
        <v>300</v>
      </c>
      <c r="F192" s="243">
        <v>302.7</v>
      </c>
      <c r="G192" s="245">
        <v>296.2</v>
      </c>
      <c r="H192" s="245">
        <v>292.39999999999998</v>
      </c>
      <c r="I192" s="245">
        <v>285.89999999999998</v>
      </c>
      <c r="J192" s="245">
        <v>306.5</v>
      </c>
      <c r="K192" s="245">
        <v>313</v>
      </c>
      <c r="L192" s="245">
        <v>316.8</v>
      </c>
      <c r="M192" s="246">
        <v>309.2</v>
      </c>
      <c r="N192" s="246">
        <v>298.89999999999998</v>
      </c>
      <c r="O192" s="246">
        <v>123243200</v>
      </c>
      <c r="P192" s="247">
        <v>-3.3512499549078319E-2</v>
      </c>
    </row>
    <row r="193" spans="1:16" ht="12.75" customHeight="1">
      <c r="A193" s="239">
        <v>183</v>
      </c>
      <c r="B193" s="251" t="s">
        <v>40</v>
      </c>
      <c r="C193" s="243" t="s">
        <v>237</v>
      </c>
      <c r="D193" s="244">
        <v>45407</v>
      </c>
      <c r="E193" s="243">
        <v>1223.3</v>
      </c>
      <c r="F193" s="243">
        <v>1214.3</v>
      </c>
      <c r="G193" s="245">
        <v>1199.5999999999999</v>
      </c>
      <c r="H193" s="245">
        <v>1175.8999999999999</v>
      </c>
      <c r="I193" s="245">
        <v>1161.1999999999998</v>
      </c>
      <c r="J193" s="245">
        <v>1238</v>
      </c>
      <c r="K193" s="245">
        <v>1252.7000000000003</v>
      </c>
      <c r="L193" s="245">
        <v>1276.4000000000001</v>
      </c>
      <c r="M193" s="246">
        <v>1229</v>
      </c>
      <c r="N193" s="246">
        <v>1190.5999999999999</v>
      </c>
      <c r="O193" s="246">
        <v>7480800</v>
      </c>
      <c r="P193" s="247">
        <v>2.27216799278156E-2</v>
      </c>
    </row>
    <row r="194" spans="1:16" ht="12.75" customHeight="1">
      <c r="A194" s="239">
        <v>184</v>
      </c>
      <c r="B194" s="251" t="s">
        <v>85</v>
      </c>
      <c r="C194" s="243" t="s">
        <v>238</v>
      </c>
      <c r="D194" s="244">
        <v>45407</v>
      </c>
      <c r="E194" s="243">
        <v>486.15</v>
      </c>
      <c r="F194" s="243">
        <v>484.59999999999997</v>
      </c>
      <c r="G194" s="245">
        <v>479.74999999999994</v>
      </c>
      <c r="H194" s="245">
        <v>473.34999999999997</v>
      </c>
      <c r="I194" s="245">
        <v>468.49999999999994</v>
      </c>
      <c r="J194" s="245">
        <v>490.99999999999994</v>
      </c>
      <c r="K194" s="245">
        <v>495.84999999999997</v>
      </c>
      <c r="L194" s="245">
        <v>502.24999999999994</v>
      </c>
      <c r="M194" s="246">
        <v>489.45</v>
      </c>
      <c r="N194" s="246">
        <v>478.2</v>
      </c>
      <c r="O194" s="246">
        <v>54262500</v>
      </c>
      <c r="P194" s="247">
        <v>1.6894361050205205E-2</v>
      </c>
    </row>
    <row r="195" spans="1:16" ht="12.75" customHeight="1">
      <c r="A195" s="239">
        <v>185</v>
      </c>
      <c r="B195" s="251" t="s">
        <v>203</v>
      </c>
      <c r="C195" s="243" t="s">
        <v>239</v>
      </c>
      <c r="D195" s="244">
        <v>45407</v>
      </c>
      <c r="E195" s="243">
        <v>154</v>
      </c>
      <c r="F195" s="243">
        <v>155.06666666666669</v>
      </c>
      <c r="G195" s="245">
        <v>151.78333333333339</v>
      </c>
      <c r="H195" s="245">
        <v>149.56666666666669</v>
      </c>
      <c r="I195" s="245">
        <v>146.28333333333339</v>
      </c>
      <c r="J195" s="245">
        <v>157.28333333333339</v>
      </c>
      <c r="K195" s="245">
        <v>160.56666666666669</v>
      </c>
      <c r="L195" s="245">
        <v>162.78333333333339</v>
      </c>
      <c r="M195" s="246">
        <v>158.35</v>
      </c>
      <c r="N195" s="246">
        <v>152.85</v>
      </c>
      <c r="O195" s="246">
        <v>152610000</v>
      </c>
      <c r="P195" s="247">
        <v>5.6841317987285492E-2</v>
      </c>
    </row>
    <row r="196" spans="1:16" ht="12.75" customHeight="1">
      <c r="A196" s="239">
        <v>186</v>
      </c>
      <c r="B196" s="251" t="s">
        <v>42</v>
      </c>
      <c r="C196" s="243" t="s">
        <v>240</v>
      </c>
      <c r="D196" s="244">
        <v>45407</v>
      </c>
      <c r="E196" s="243">
        <v>993.15</v>
      </c>
      <c r="F196" s="243">
        <v>995.26666666666677</v>
      </c>
      <c r="G196" s="245">
        <v>986.58333333333348</v>
      </c>
      <c r="H196" s="245">
        <v>980.01666666666677</v>
      </c>
      <c r="I196" s="245">
        <v>971.33333333333348</v>
      </c>
      <c r="J196" s="245">
        <v>1001.8333333333335</v>
      </c>
      <c r="K196" s="245">
        <v>1010.5166666666667</v>
      </c>
      <c r="L196" s="245">
        <v>1017.0833333333335</v>
      </c>
      <c r="M196" s="246">
        <v>1003.95</v>
      </c>
      <c r="N196" s="246">
        <v>988.7</v>
      </c>
      <c r="O196" s="246">
        <v>8536500</v>
      </c>
      <c r="P196" s="247">
        <v>3.0194417291191485E-2</v>
      </c>
    </row>
    <row r="197" spans="1:16" ht="12.75" customHeight="1">
      <c r="A197" s="239"/>
      <c r="B197" s="251"/>
      <c r="C197" s="243"/>
      <c r="D197" s="244"/>
      <c r="E197" s="243"/>
      <c r="F197" s="243"/>
      <c r="G197" s="245"/>
      <c r="H197" s="245"/>
      <c r="I197" s="245"/>
      <c r="J197" s="245"/>
      <c r="K197" s="245"/>
      <c r="L197" s="245"/>
      <c r="M197" s="246"/>
      <c r="N197" s="246"/>
      <c r="O197" s="246"/>
      <c r="P197" s="247"/>
    </row>
    <row r="198" spans="1:16" ht="12.75" customHeight="1">
      <c r="A198" s="239"/>
      <c r="B198" s="251"/>
      <c r="C198" s="243"/>
      <c r="D198" s="244"/>
      <c r="E198" s="243"/>
      <c r="F198" s="243"/>
      <c r="G198" s="245"/>
      <c r="H198" s="245"/>
      <c r="I198" s="245"/>
      <c r="J198" s="245"/>
      <c r="K198" s="245"/>
      <c r="L198" s="245"/>
      <c r="M198" s="246"/>
      <c r="N198" s="246"/>
      <c r="O198" s="246"/>
      <c r="P198" s="247"/>
    </row>
    <row r="199" spans="1:16" ht="12.75" customHeight="1">
      <c r="A199" s="233"/>
      <c r="B199" s="43"/>
      <c r="C199" s="233"/>
      <c r="D199" s="234"/>
      <c r="E199" s="235"/>
      <c r="F199" s="235"/>
      <c r="G199" s="236"/>
      <c r="H199" s="236"/>
      <c r="I199" s="236"/>
      <c r="J199" s="236"/>
      <c r="K199" s="236"/>
      <c r="L199" s="236"/>
      <c r="M199" s="233"/>
      <c r="N199" s="233"/>
      <c r="O199" s="237"/>
      <c r="P199" s="238"/>
    </row>
    <row r="200" spans="1:16" ht="12.75" customHeight="1">
      <c r="A200" s="233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45386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0" t="s">
        <v>16</v>
      </c>
      <c r="B8" s="342"/>
      <c r="C8" s="345" t="s">
        <v>20</v>
      </c>
      <c r="D8" s="345" t="s">
        <v>21</v>
      </c>
      <c r="E8" s="337" t="s">
        <v>22</v>
      </c>
      <c r="F8" s="338"/>
      <c r="G8" s="339"/>
      <c r="H8" s="337" t="s">
        <v>23</v>
      </c>
      <c r="I8" s="338"/>
      <c r="J8" s="339"/>
      <c r="K8" s="26"/>
      <c r="L8" s="48"/>
      <c r="M8" s="48"/>
      <c r="N8" s="1"/>
      <c r="O8" s="1"/>
    </row>
    <row r="9" spans="1:15" ht="36" customHeight="1">
      <c r="A9" s="341"/>
      <c r="B9" s="344"/>
      <c r="C9" s="344"/>
      <c r="D9" s="34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256</v>
      </c>
      <c r="N9" s="1"/>
      <c r="O9" s="1"/>
    </row>
    <row r="10" spans="1:15" ht="12.75" customHeight="1">
      <c r="A10" s="51">
        <v>1</v>
      </c>
      <c r="B10" s="34" t="s">
        <v>257</v>
      </c>
      <c r="C10" s="34">
        <v>22434.65</v>
      </c>
      <c r="D10" s="34">
        <v>22434.083333333332</v>
      </c>
      <c r="E10" s="34">
        <v>22347.066666666666</v>
      </c>
      <c r="F10" s="34">
        <v>22259.483333333334</v>
      </c>
      <c r="G10" s="34">
        <v>22172.466666666667</v>
      </c>
      <c r="H10" s="34">
        <v>22521.666666666664</v>
      </c>
      <c r="I10" s="34">
        <v>22608.683333333334</v>
      </c>
      <c r="J10" s="34">
        <v>22696.266666666663</v>
      </c>
      <c r="K10" s="34">
        <v>22521.1</v>
      </c>
      <c r="L10" s="34">
        <v>22346.5</v>
      </c>
      <c r="M10" s="52"/>
      <c r="N10" s="1"/>
      <c r="O10" s="1"/>
    </row>
    <row r="11" spans="1:15" ht="12.75" customHeight="1">
      <c r="A11" s="51">
        <v>2</v>
      </c>
      <c r="B11" s="35" t="s">
        <v>258</v>
      </c>
      <c r="C11" s="34">
        <v>47624.25</v>
      </c>
      <c r="D11" s="34">
        <v>47527</v>
      </c>
      <c r="E11" s="34">
        <v>47377.05</v>
      </c>
      <c r="F11" s="34">
        <v>47129.850000000006</v>
      </c>
      <c r="G11" s="34">
        <v>46979.900000000009</v>
      </c>
      <c r="H11" s="34">
        <v>47774.2</v>
      </c>
      <c r="I11" s="34">
        <v>47924.149999999994</v>
      </c>
      <c r="J11" s="34">
        <v>48171.349999999991</v>
      </c>
      <c r="K11" s="34">
        <v>47676.95</v>
      </c>
      <c r="L11" s="34">
        <v>47279.8</v>
      </c>
      <c r="M11" s="52"/>
      <c r="N11" s="1"/>
      <c r="O11" s="1"/>
    </row>
    <row r="12" spans="1:15" ht="12.75" customHeight="1">
      <c r="A12" s="51">
        <v>3</v>
      </c>
      <c r="B12" s="31" t="s">
        <v>259</v>
      </c>
      <c r="C12" s="36">
        <v>6000.85</v>
      </c>
      <c r="D12" s="36">
        <v>5982.9833333333336</v>
      </c>
      <c r="E12" s="36">
        <v>5946.666666666667</v>
      </c>
      <c r="F12" s="36">
        <v>5892.4833333333336</v>
      </c>
      <c r="G12" s="36">
        <v>5856.166666666667</v>
      </c>
      <c r="H12" s="36">
        <v>6037.166666666667</v>
      </c>
      <c r="I12" s="36">
        <v>6073.4833333333327</v>
      </c>
      <c r="J12" s="36">
        <v>6127.666666666667</v>
      </c>
      <c r="K12" s="36">
        <v>6019.3</v>
      </c>
      <c r="L12" s="36">
        <v>5928.8</v>
      </c>
      <c r="M12" s="52"/>
      <c r="N12" s="1"/>
      <c r="O12" s="1"/>
    </row>
    <row r="13" spans="1:15" ht="12.75" customHeight="1">
      <c r="A13" s="51">
        <v>4</v>
      </c>
      <c r="B13" s="31" t="s">
        <v>260</v>
      </c>
      <c r="C13" s="36">
        <v>8448.2000000000007</v>
      </c>
      <c r="D13" s="36">
        <v>8444.0333333333347</v>
      </c>
      <c r="E13" s="36">
        <v>8408.1166666666686</v>
      </c>
      <c r="F13" s="36">
        <v>8368.0333333333347</v>
      </c>
      <c r="G13" s="36">
        <v>8332.1166666666686</v>
      </c>
      <c r="H13" s="36">
        <v>8484.1166666666686</v>
      </c>
      <c r="I13" s="36">
        <v>8520.0333333333365</v>
      </c>
      <c r="J13" s="36">
        <v>8560.1166666666686</v>
      </c>
      <c r="K13" s="36">
        <v>8479.9500000000007</v>
      </c>
      <c r="L13" s="36">
        <v>8403.9500000000007</v>
      </c>
      <c r="M13" s="52"/>
      <c r="N13" s="1"/>
      <c r="O13" s="1"/>
    </row>
    <row r="14" spans="1:15" ht="12.75" customHeight="1">
      <c r="A14" s="51">
        <v>5</v>
      </c>
      <c r="B14" s="31" t="s">
        <v>261</v>
      </c>
      <c r="C14" s="36">
        <v>35047.4</v>
      </c>
      <c r="D14" s="36">
        <v>34987.76666666667</v>
      </c>
      <c r="E14" s="36">
        <v>34685.833333333343</v>
      </c>
      <c r="F14" s="36">
        <v>34324.26666666667</v>
      </c>
      <c r="G14" s="36">
        <v>34022.333333333343</v>
      </c>
      <c r="H14" s="36">
        <v>35349.333333333343</v>
      </c>
      <c r="I14" s="36">
        <v>35651.266666666677</v>
      </c>
      <c r="J14" s="36">
        <v>36012.833333333343</v>
      </c>
      <c r="K14" s="36">
        <v>35289.699999999997</v>
      </c>
      <c r="L14" s="36">
        <v>34626.199999999997</v>
      </c>
      <c r="M14" s="52"/>
      <c r="N14" s="1"/>
      <c r="O14" s="1"/>
    </row>
    <row r="15" spans="1:15" ht="12.75" customHeight="1">
      <c r="A15" s="51">
        <v>6</v>
      </c>
      <c r="B15" s="31" t="s">
        <v>262</v>
      </c>
      <c r="C15" s="36">
        <v>9528.35</v>
      </c>
      <c r="D15" s="36">
        <v>9497.2166666666672</v>
      </c>
      <c r="E15" s="36">
        <v>9431.883333333335</v>
      </c>
      <c r="F15" s="36">
        <v>9335.4166666666679</v>
      </c>
      <c r="G15" s="36">
        <v>9270.0833333333358</v>
      </c>
      <c r="H15" s="36">
        <v>9593.6833333333343</v>
      </c>
      <c r="I15" s="36">
        <v>9659.0166666666664</v>
      </c>
      <c r="J15" s="36">
        <v>9755.4833333333336</v>
      </c>
      <c r="K15" s="36">
        <v>9562.5499999999993</v>
      </c>
      <c r="L15" s="36">
        <v>9400.75</v>
      </c>
      <c r="M15" s="52"/>
      <c r="N15" s="1"/>
      <c r="O15" s="1"/>
    </row>
    <row r="16" spans="1:15" ht="12.75" customHeight="1">
      <c r="A16" s="51">
        <v>7</v>
      </c>
      <c r="B16" s="31" t="s">
        <v>263</v>
      </c>
      <c r="C16" s="36">
        <v>13955.85</v>
      </c>
      <c r="D16" s="36">
        <v>13927.933333333334</v>
      </c>
      <c r="E16" s="36">
        <v>13867.616666666669</v>
      </c>
      <c r="F16" s="36">
        <v>13779.383333333335</v>
      </c>
      <c r="G16" s="36">
        <v>13719.066666666669</v>
      </c>
      <c r="H16" s="36">
        <v>14016.166666666668</v>
      </c>
      <c r="I16" s="36">
        <v>14076.483333333334</v>
      </c>
      <c r="J16" s="36">
        <v>14164.716666666667</v>
      </c>
      <c r="K16" s="36">
        <v>13988.25</v>
      </c>
      <c r="L16" s="36">
        <v>13839.7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6504.05</v>
      </c>
      <c r="D17" s="36">
        <v>6485.3</v>
      </c>
      <c r="E17" s="36">
        <v>6450.6</v>
      </c>
      <c r="F17" s="36">
        <v>6397.1500000000005</v>
      </c>
      <c r="G17" s="36">
        <v>6362.4500000000007</v>
      </c>
      <c r="H17" s="36">
        <v>6538.75</v>
      </c>
      <c r="I17" s="36">
        <v>6573.4499999999989</v>
      </c>
      <c r="J17" s="36">
        <v>6626.9</v>
      </c>
      <c r="K17" s="31">
        <v>6520</v>
      </c>
      <c r="L17" s="31">
        <v>6431.85</v>
      </c>
      <c r="M17" s="31">
        <v>2.1776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2633.95</v>
      </c>
      <c r="D18" s="36">
        <v>2632.3166666666666</v>
      </c>
      <c r="E18" s="36">
        <v>2607.6333333333332</v>
      </c>
      <c r="F18" s="36">
        <v>2581.3166666666666</v>
      </c>
      <c r="G18" s="36">
        <v>2556.6333333333332</v>
      </c>
      <c r="H18" s="36">
        <v>2658.6333333333332</v>
      </c>
      <c r="I18" s="36">
        <v>2683.3166666666666</v>
      </c>
      <c r="J18" s="36">
        <v>2709.6333333333332</v>
      </c>
      <c r="K18" s="31">
        <v>2657</v>
      </c>
      <c r="L18" s="31">
        <v>2606</v>
      </c>
      <c r="M18" s="31">
        <v>3.3170299999999999</v>
      </c>
      <c r="N18" s="1"/>
      <c r="O18" s="1"/>
    </row>
    <row r="19" spans="1:15" ht="12.75" customHeight="1">
      <c r="A19" s="51">
        <v>10</v>
      </c>
      <c r="B19" s="53" t="s">
        <v>313</v>
      </c>
      <c r="C19" s="31">
        <v>1600.45</v>
      </c>
      <c r="D19" s="36">
        <v>1595.1499999999999</v>
      </c>
      <c r="E19" s="36">
        <v>1575.2999999999997</v>
      </c>
      <c r="F19" s="36">
        <v>1550.1499999999999</v>
      </c>
      <c r="G19" s="36">
        <v>1530.2999999999997</v>
      </c>
      <c r="H19" s="36">
        <v>1620.2999999999997</v>
      </c>
      <c r="I19" s="36">
        <v>1640.1499999999996</v>
      </c>
      <c r="J19" s="36">
        <v>1665.2999999999997</v>
      </c>
      <c r="K19" s="31">
        <v>1615</v>
      </c>
      <c r="L19" s="31">
        <v>1570</v>
      </c>
      <c r="M19" s="31">
        <v>5.6607500000000002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605.04999999999995</v>
      </c>
      <c r="D20" s="36">
        <v>596.5333333333333</v>
      </c>
      <c r="E20" s="36">
        <v>585.16666666666663</v>
      </c>
      <c r="F20" s="36">
        <v>565.2833333333333</v>
      </c>
      <c r="G20" s="36">
        <v>553.91666666666663</v>
      </c>
      <c r="H20" s="36">
        <v>616.41666666666663</v>
      </c>
      <c r="I20" s="36">
        <v>627.78333333333342</v>
      </c>
      <c r="J20" s="36">
        <v>647.66666666666663</v>
      </c>
      <c r="K20" s="31">
        <v>607.9</v>
      </c>
      <c r="L20" s="31">
        <v>576.65</v>
      </c>
      <c r="M20" s="31">
        <v>111.24597</v>
      </c>
      <c r="N20" s="1"/>
      <c r="O20" s="1"/>
    </row>
    <row r="21" spans="1:15" ht="12.75" customHeight="1">
      <c r="A21" s="51">
        <v>12</v>
      </c>
      <c r="B21" s="53" t="s">
        <v>867</v>
      </c>
      <c r="C21" s="31">
        <v>1094.75</v>
      </c>
      <c r="D21" s="36">
        <v>1096.5833333333333</v>
      </c>
      <c r="E21" s="36">
        <v>1088.1666666666665</v>
      </c>
      <c r="F21" s="36">
        <v>1081.5833333333333</v>
      </c>
      <c r="G21" s="36">
        <v>1073.1666666666665</v>
      </c>
      <c r="H21" s="36">
        <v>1103.1666666666665</v>
      </c>
      <c r="I21" s="36">
        <v>1111.583333333333</v>
      </c>
      <c r="J21" s="36">
        <v>1118.1666666666665</v>
      </c>
      <c r="K21" s="31">
        <v>1105</v>
      </c>
      <c r="L21" s="31">
        <v>1090</v>
      </c>
      <c r="M21" s="31">
        <v>8.8731899999999992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3233.45</v>
      </c>
      <c r="D22" s="36">
        <v>3238.5333333333333</v>
      </c>
      <c r="E22" s="36">
        <v>3216.9166666666665</v>
      </c>
      <c r="F22" s="36">
        <v>3200.3833333333332</v>
      </c>
      <c r="G22" s="36">
        <v>3178.7666666666664</v>
      </c>
      <c r="H22" s="36">
        <v>3255.0666666666666</v>
      </c>
      <c r="I22" s="36">
        <v>3276.6833333333334</v>
      </c>
      <c r="J22" s="36">
        <v>3293.2166666666667</v>
      </c>
      <c r="K22" s="31">
        <v>3260.15</v>
      </c>
      <c r="L22" s="31">
        <v>3222</v>
      </c>
      <c r="M22" s="31">
        <v>11.531090000000001</v>
      </c>
      <c r="N22" s="1"/>
      <c r="O22" s="1"/>
    </row>
    <row r="23" spans="1:15" ht="12.75" customHeight="1">
      <c r="A23" s="51">
        <v>14</v>
      </c>
      <c r="B23" s="53" t="s">
        <v>264</v>
      </c>
      <c r="C23" s="31">
        <v>1878.95</v>
      </c>
      <c r="D23" s="36">
        <v>1886.6499999999999</v>
      </c>
      <c r="E23" s="36">
        <v>1869.2999999999997</v>
      </c>
      <c r="F23" s="36">
        <v>1859.6499999999999</v>
      </c>
      <c r="G23" s="36">
        <v>1842.2999999999997</v>
      </c>
      <c r="H23" s="36">
        <v>1896.2999999999997</v>
      </c>
      <c r="I23" s="36">
        <v>1913.6499999999996</v>
      </c>
      <c r="J23" s="36">
        <v>1923.2999999999997</v>
      </c>
      <c r="K23" s="31">
        <v>1904</v>
      </c>
      <c r="L23" s="31">
        <v>1877</v>
      </c>
      <c r="M23" s="31">
        <v>6.1112299999999999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1397.2</v>
      </c>
      <c r="D24" s="36">
        <v>1396.1333333333332</v>
      </c>
      <c r="E24" s="36">
        <v>1390.2666666666664</v>
      </c>
      <c r="F24" s="36">
        <v>1383.3333333333333</v>
      </c>
      <c r="G24" s="36">
        <v>1377.4666666666665</v>
      </c>
      <c r="H24" s="36">
        <v>1403.0666666666664</v>
      </c>
      <c r="I24" s="36">
        <v>1408.9333333333332</v>
      </c>
      <c r="J24" s="36">
        <v>1415.8666666666663</v>
      </c>
      <c r="K24" s="31">
        <v>1402</v>
      </c>
      <c r="L24" s="31">
        <v>1389.2</v>
      </c>
      <c r="M24" s="31">
        <v>27.27582</v>
      </c>
      <c r="N24" s="1"/>
      <c r="O24" s="1"/>
    </row>
    <row r="25" spans="1:15" ht="12.75" customHeight="1">
      <c r="A25" s="51">
        <v>16</v>
      </c>
      <c r="B25" s="53" t="s">
        <v>824</v>
      </c>
      <c r="C25" s="31">
        <v>617.85</v>
      </c>
      <c r="D25" s="36">
        <v>608.05000000000007</v>
      </c>
      <c r="E25" s="36">
        <v>598.25000000000011</v>
      </c>
      <c r="F25" s="36">
        <v>578.65000000000009</v>
      </c>
      <c r="G25" s="36">
        <v>568.85000000000014</v>
      </c>
      <c r="H25" s="36">
        <v>627.65000000000009</v>
      </c>
      <c r="I25" s="36">
        <v>637.45000000000005</v>
      </c>
      <c r="J25" s="36">
        <v>657.05000000000007</v>
      </c>
      <c r="K25" s="31">
        <v>617.85</v>
      </c>
      <c r="L25" s="31">
        <v>588.45000000000005</v>
      </c>
      <c r="M25" s="31">
        <v>90.257959999999997</v>
      </c>
      <c r="N25" s="1"/>
      <c r="O25" s="1"/>
    </row>
    <row r="26" spans="1:15" ht="12.75" customHeight="1">
      <c r="A26" s="51">
        <v>17</v>
      </c>
      <c r="B26" s="53" t="s">
        <v>265</v>
      </c>
      <c r="C26" s="31">
        <v>975.9</v>
      </c>
      <c r="D26" s="36">
        <v>976.29999999999984</v>
      </c>
      <c r="E26" s="36">
        <v>964.89999999999964</v>
      </c>
      <c r="F26" s="36">
        <v>953.89999999999975</v>
      </c>
      <c r="G26" s="36">
        <v>942.49999999999955</v>
      </c>
      <c r="H26" s="36">
        <v>987.29999999999973</v>
      </c>
      <c r="I26" s="36">
        <v>998.7</v>
      </c>
      <c r="J26" s="36">
        <v>1009.6999999999998</v>
      </c>
      <c r="K26" s="31">
        <v>987.7</v>
      </c>
      <c r="L26" s="31">
        <v>965.3</v>
      </c>
      <c r="M26" s="31">
        <v>31.380790000000001</v>
      </c>
      <c r="N26" s="1"/>
      <c r="O26" s="1"/>
    </row>
    <row r="27" spans="1:15" ht="12.75" customHeight="1">
      <c r="A27" s="51">
        <v>18</v>
      </c>
      <c r="B27" s="53" t="s">
        <v>266</v>
      </c>
      <c r="C27" s="31">
        <v>353.7</v>
      </c>
      <c r="D27" s="36">
        <v>355.18333333333334</v>
      </c>
      <c r="E27" s="36">
        <v>349.66666666666669</v>
      </c>
      <c r="F27" s="36">
        <v>345.63333333333333</v>
      </c>
      <c r="G27" s="36">
        <v>340.11666666666667</v>
      </c>
      <c r="H27" s="36">
        <v>359.2166666666667</v>
      </c>
      <c r="I27" s="36">
        <v>364.73333333333335</v>
      </c>
      <c r="J27" s="36">
        <v>368.76666666666671</v>
      </c>
      <c r="K27" s="31">
        <v>360.7</v>
      </c>
      <c r="L27" s="31">
        <v>351.15</v>
      </c>
      <c r="M27" s="31">
        <v>23.815149999999999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204.2</v>
      </c>
      <c r="D28" s="36">
        <v>203.20000000000002</v>
      </c>
      <c r="E28" s="36">
        <v>199.60000000000002</v>
      </c>
      <c r="F28" s="36">
        <v>195</v>
      </c>
      <c r="G28" s="36">
        <v>191.4</v>
      </c>
      <c r="H28" s="36">
        <v>207.80000000000004</v>
      </c>
      <c r="I28" s="36">
        <v>211.4</v>
      </c>
      <c r="J28" s="36">
        <v>216.00000000000006</v>
      </c>
      <c r="K28" s="31">
        <v>206.8</v>
      </c>
      <c r="L28" s="31">
        <v>198.6</v>
      </c>
      <c r="M28" s="31">
        <v>157.70069000000001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236.3</v>
      </c>
      <c r="D29" s="36">
        <v>236.51666666666665</v>
      </c>
      <c r="E29" s="36">
        <v>233.33333333333331</v>
      </c>
      <c r="F29" s="36">
        <v>230.36666666666667</v>
      </c>
      <c r="G29" s="36">
        <v>227.18333333333334</v>
      </c>
      <c r="H29" s="36">
        <v>239.48333333333329</v>
      </c>
      <c r="I29" s="36">
        <v>242.66666666666663</v>
      </c>
      <c r="J29" s="36">
        <v>245.63333333333327</v>
      </c>
      <c r="K29" s="31">
        <v>239.7</v>
      </c>
      <c r="L29" s="31">
        <v>233.55</v>
      </c>
      <c r="M29" s="31">
        <v>119.18047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4894.6499999999996</v>
      </c>
      <c r="D30" s="36">
        <v>4900.083333333333</v>
      </c>
      <c r="E30" s="36">
        <v>4860.2166666666662</v>
      </c>
      <c r="F30" s="36">
        <v>4825.7833333333328</v>
      </c>
      <c r="G30" s="36">
        <v>4785.9166666666661</v>
      </c>
      <c r="H30" s="36">
        <v>4934.5166666666664</v>
      </c>
      <c r="I30" s="36">
        <v>4974.3833333333332</v>
      </c>
      <c r="J30" s="36">
        <v>5008.8166666666666</v>
      </c>
      <c r="K30" s="31">
        <v>4939.95</v>
      </c>
      <c r="L30" s="31">
        <v>4865.6499999999996</v>
      </c>
      <c r="M30" s="31">
        <v>1.0631999999999999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634.95000000000005</v>
      </c>
      <c r="D31" s="36">
        <v>633.91666666666663</v>
      </c>
      <c r="E31" s="36">
        <v>627.5333333333333</v>
      </c>
      <c r="F31" s="36">
        <v>620.11666666666667</v>
      </c>
      <c r="G31" s="36">
        <v>613.73333333333335</v>
      </c>
      <c r="H31" s="36">
        <v>641.33333333333326</v>
      </c>
      <c r="I31" s="36">
        <v>647.7166666666667</v>
      </c>
      <c r="J31" s="36">
        <v>655.13333333333321</v>
      </c>
      <c r="K31" s="31">
        <v>640.29999999999995</v>
      </c>
      <c r="L31" s="31">
        <v>626.5</v>
      </c>
      <c r="M31" s="31">
        <v>43.890470000000001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6375.05</v>
      </c>
      <c r="D32" s="36">
        <v>6365.0166666666664</v>
      </c>
      <c r="E32" s="36">
        <v>6321.0333333333328</v>
      </c>
      <c r="F32" s="36">
        <v>6267.0166666666664</v>
      </c>
      <c r="G32" s="36">
        <v>6223.0333333333328</v>
      </c>
      <c r="H32" s="36">
        <v>6419.0333333333328</v>
      </c>
      <c r="I32" s="36">
        <v>6463.0166666666664</v>
      </c>
      <c r="J32" s="36">
        <v>6517.0333333333328</v>
      </c>
      <c r="K32" s="31">
        <v>6409</v>
      </c>
      <c r="L32" s="31">
        <v>6311</v>
      </c>
      <c r="M32" s="31">
        <v>2.89202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468.65</v>
      </c>
      <c r="D33" s="36">
        <v>469.5</v>
      </c>
      <c r="E33" s="36">
        <v>466.15</v>
      </c>
      <c r="F33" s="36">
        <v>463.65</v>
      </c>
      <c r="G33" s="36">
        <v>460.29999999999995</v>
      </c>
      <c r="H33" s="36">
        <v>472</v>
      </c>
      <c r="I33" s="36">
        <v>475.35</v>
      </c>
      <c r="J33" s="36">
        <v>477.85</v>
      </c>
      <c r="K33" s="31">
        <v>472.85</v>
      </c>
      <c r="L33" s="31">
        <v>467</v>
      </c>
      <c r="M33" s="31">
        <v>13.047800000000001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174.25</v>
      </c>
      <c r="D34" s="36">
        <v>173.56666666666669</v>
      </c>
      <c r="E34" s="36">
        <v>171.68333333333339</v>
      </c>
      <c r="F34" s="36">
        <v>169.1166666666667</v>
      </c>
      <c r="G34" s="36">
        <v>167.23333333333341</v>
      </c>
      <c r="H34" s="36">
        <v>176.13333333333338</v>
      </c>
      <c r="I34" s="36">
        <v>178.01666666666665</v>
      </c>
      <c r="J34" s="36">
        <v>180.58333333333337</v>
      </c>
      <c r="K34" s="31">
        <v>175.45</v>
      </c>
      <c r="L34" s="31">
        <v>171</v>
      </c>
      <c r="M34" s="31">
        <v>142.48922999999999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2869.35</v>
      </c>
      <c r="D35" s="36">
        <v>2866.2999999999997</v>
      </c>
      <c r="E35" s="36">
        <v>2848.0499999999993</v>
      </c>
      <c r="F35" s="36">
        <v>2826.7499999999995</v>
      </c>
      <c r="G35" s="36">
        <v>2808.4999999999991</v>
      </c>
      <c r="H35" s="36">
        <v>2887.5999999999995</v>
      </c>
      <c r="I35" s="36">
        <v>2905.8500000000004</v>
      </c>
      <c r="J35" s="36">
        <v>2927.1499999999996</v>
      </c>
      <c r="K35" s="31">
        <v>2884.55</v>
      </c>
      <c r="L35" s="31">
        <v>2845</v>
      </c>
      <c r="M35" s="31">
        <v>8.16676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2057.75</v>
      </c>
      <c r="D36" s="36">
        <v>2050.4333333333329</v>
      </c>
      <c r="E36" s="36">
        <v>2035.7166666666658</v>
      </c>
      <c r="F36" s="36">
        <v>2013.6833333333329</v>
      </c>
      <c r="G36" s="36">
        <v>1998.9666666666658</v>
      </c>
      <c r="H36" s="36">
        <v>2072.4666666666658</v>
      </c>
      <c r="I36" s="36">
        <v>2087.1833333333329</v>
      </c>
      <c r="J36" s="36">
        <v>2109.2166666666658</v>
      </c>
      <c r="K36" s="31">
        <v>2065.15</v>
      </c>
      <c r="L36" s="31">
        <v>2028.4</v>
      </c>
      <c r="M36" s="31">
        <v>2.9045700000000001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1137.6500000000001</v>
      </c>
      <c r="D37" s="36">
        <v>1130.45</v>
      </c>
      <c r="E37" s="36">
        <v>1110.2</v>
      </c>
      <c r="F37" s="36">
        <v>1082.75</v>
      </c>
      <c r="G37" s="36">
        <v>1062.5</v>
      </c>
      <c r="H37" s="36">
        <v>1157.9000000000001</v>
      </c>
      <c r="I37" s="36">
        <v>1178.1500000000001</v>
      </c>
      <c r="J37" s="36">
        <v>1205.6000000000001</v>
      </c>
      <c r="K37" s="31">
        <v>1150.7</v>
      </c>
      <c r="L37" s="31">
        <v>1103</v>
      </c>
      <c r="M37" s="31">
        <v>25.89939</v>
      </c>
      <c r="N37" s="1"/>
      <c r="O37" s="1"/>
    </row>
    <row r="38" spans="1:15" ht="12.75" customHeight="1">
      <c r="A38" s="51">
        <v>29</v>
      </c>
      <c r="B38" s="53" t="s">
        <v>267</v>
      </c>
      <c r="C38" s="31">
        <v>4460.8999999999996</v>
      </c>
      <c r="D38" s="36">
        <v>4456.7833333333328</v>
      </c>
      <c r="E38" s="36">
        <v>4419.1166666666659</v>
      </c>
      <c r="F38" s="36">
        <v>4377.333333333333</v>
      </c>
      <c r="G38" s="36">
        <v>4339.6666666666661</v>
      </c>
      <c r="H38" s="36">
        <v>4498.5666666666657</v>
      </c>
      <c r="I38" s="36">
        <v>4536.2333333333336</v>
      </c>
      <c r="J38" s="36">
        <v>4578.0166666666655</v>
      </c>
      <c r="K38" s="31">
        <v>4494.45</v>
      </c>
      <c r="L38" s="31">
        <v>4415</v>
      </c>
      <c r="M38" s="31">
        <v>2.5733299999999999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1063.25</v>
      </c>
      <c r="D39" s="36">
        <v>1059.1000000000001</v>
      </c>
      <c r="E39" s="36">
        <v>1047.9000000000003</v>
      </c>
      <c r="F39" s="36">
        <v>1032.5500000000002</v>
      </c>
      <c r="G39" s="36">
        <v>1021.3500000000004</v>
      </c>
      <c r="H39" s="36">
        <v>1074.4500000000003</v>
      </c>
      <c r="I39" s="36">
        <v>1085.6500000000001</v>
      </c>
      <c r="J39" s="36">
        <v>1101.0000000000002</v>
      </c>
      <c r="K39" s="31">
        <v>1070.3</v>
      </c>
      <c r="L39" s="31">
        <v>1043.75</v>
      </c>
      <c r="M39" s="31">
        <v>115.7359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9080.4500000000007</v>
      </c>
      <c r="D40" s="36">
        <v>9131.5333333333347</v>
      </c>
      <c r="E40" s="36">
        <v>9014.1166666666686</v>
      </c>
      <c r="F40" s="36">
        <v>8947.7833333333347</v>
      </c>
      <c r="G40" s="36">
        <v>8830.3666666666686</v>
      </c>
      <c r="H40" s="36">
        <v>9197.8666666666686</v>
      </c>
      <c r="I40" s="36">
        <v>9315.2833333333365</v>
      </c>
      <c r="J40" s="36">
        <v>9381.6166666666686</v>
      </c>
      <c r="K40" s="31">
        <v>9248.9500000000007</v>
      </c>
      <c r="L40" s="31">
        <v>9065.2000000000007</v>
      </c>
      <c r="M40" s="31">
        <v>4.5320999999999998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7309.25</v>
      </c>
      <c r="D41" s="36">
        <v>7272.916666666667</v>
      </c>
      <c r="E41" s="36">
        <v>7222.4833333333336</v>
      </c>
      <c r="F41" s="36">
        <v>7135.7166666666662</v>
      </c>
      <c r="G41" s="36">
        <v>7085.2833333333328</v>
      </c>
      <c r="H41" s="36">
        <v>7359.6833333333343</v>
      </c>
      <c r="I41" s="36">
        <v>7410.1166666666668</v>
      </c>
      <c r="J41" s="36">
        <v>7496.883333333335</v>
      </c>
      <c r="K41" s="31">
        <v>7323.35</v>
      </c>
      <c r="L41" s="31">
        <v>7186.15</v>
      </c>
      <c r="M41" s="31">
        <v>9.5894300000000001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1640.35</v>
      </c>
      <c r="D42" s="36">
        <v>1643.3999999999999</v>
      </c>
      <c r="E42" s="36">
        <v>1631.9499999999998</v>
      </c>
      <c r="F42" s="36">
        <v>1623.55</v>
      </c>
      <c r="G42" s="36">
        <v>1612.1</v>
      </c>
      <c r="H42" s="36">
        <v>1651.7999999999997</v>
      </c>
      <c r="I42" s="36">
        <v>1663.25</v>
      </c>
      <c r="J42" s="36">
        <v>1671.6499999999996</v>
      </c>
      <c r="K42" s="31">
        <v>1654.85</v>
      </c>
      <c r="L42" s="31">
        <v>1635</v>
      </c>
      <c r="M42" s="31">
        <v>10.55536</v>
      </c>
      <c r="N42" s="1"/>
      <c r="O42" s="1"/>
    </row>
    <row r="43" spans="1:15" ht="12.75" customHeight="1">
      <c r="A43" s="51">
        <v>34</v>
      </c>
      <c r="B43" s="53" t="s">
        <v>268</v>
      </c>
      <c r="C43" s="31">
        <v>8358.15</v>
      </c>
      <c r="D43" s="36">
        <v>8380.5333333333328</v>
      </c>
      <c r="E43" s="36">
        <v>8281.7166666666653</v>
      </c>
      <c r="F43" s="36">
        <v>8205.2833333333328</v>
      </c>
      <c r="G43" s="36">
        <v>8106.4666666666653</v>
      </c>
      <c r="H43" s="36">
        <v>8456.9666666666653</v>
      </c>
      <c r="I43" s="36">
        <v>8555.783333333331</v>
      </c>
      <c r="J43" s="36">
        <v>8632.2166666666653</v>
      </c>
      <c r="K43" s="31">
        <v>8479.35</v>
      </c>
      <c r="L43" s="31">
        <v>8304.1</v>
      </c>
      <c r="M43" s="31">
        <v>0.21126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2318.1</v>
      </c>
      <c r="D44" s="36">
        <v>2327.6666666666665</v>
      </c>
      <c r="E44" s="36">
        <v>2300.9833333333331</v>
      </c>
      <c r="F44" s="36">
        <v>2283.8666666666668</v>
      </c>
      <c r="G44" s="36">
        <v>2257.1833333333334</v>
      </c>
      <c r="H44" s="36">
        <v>2344.7833333333328</v>
      </c>
      <c r="I44" s="36">
        <v>2371.4666666666662</v>
      </c>
      <c r="J44" s="36">
        <v>2388.5833333333326</v>
      </c>
      <c r="K44" s="31">
        <v>2354.35</v>
      </c>
      <c r="L44" s="31">
        <v>2310.5500000000002</v>
      </c>
      <c r="M44" s="31">
        <v>2.24993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190.5</v>
      </c>
      <c r="D45" s="36">
        <v>190.65</v>
      </c>
      <c r="E45" s="36">
        <v>189.15</v>
      </c>
      <c r="F45" s="36">
        <v>187.8</v>
      </c>
      <c r="G45" s="36">
        <v>186.3</v>
      </c>
      <c r="H45" s="36">
        <v>192</v>
      </c>
      <c r="I45" s="36">
        <v>193.5</v>
      </c>
      <c r="J45" s="36">
        <v>194.85</v>
      </c>
      <c r="K45" s="31">
        <v>192.15</v>
      </c>
      <c r="L45" s="31">
        <v>189.3</v>
      </c>
      <c r="M45" s="31">
        <v>142.92769999999999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274.25</v>
      </c>
      <c r="D46" s="36">
        <v>272.56666666666666</v>
      </c>
      <c r="E46" s="36">
        <v>269.43333333333334</v>
      </c>
      <c r="F46" s="36">
        <v>264.61666666666667</v>
      </c>
      <c r="G46" s="36">
        <v>261.48333333333335</v>
      </c>
      <c r="H46" s="36">
        <v>277.38333333333333</v>
      </c>
      <c r="I46" s="36">
        <v>280.51666666666665</v>
      </c>
      <c r="J46" s="36">
        <v>285.33333333333331</v>
      </c>
      <c r="K46" s="31">
        <v>275.7</v>
      </c>
      <c r="L46" s="31">
        <v>267.75</v>
      </c>
      <c r="M46" s="31">
        <v>183.29459</v>
      </c>
      <c r="N46" s="1"/>
      <c r="O46" s="1"/>
    </row>
    <row r="47" spans="1:15" ht="12.75" customHeight="1">
      <c r="A47" s="51">
        <v>38</v>
      </c>
      <c r="B47" s="53" t="s">
        <v>269</v>
      </c>
      <c r="C47" s="31">
        <v>145.30000000000001</v>
      </c>
      <c r="D47" s="36">
        <v>143.28333333333333</v>
      </c>
      <c r="E47" s="36">
        <v>140.31666666666666</v>
      </c>
      <c r="F47" s="36">
        <v>135.33333333333334</v>
      </c>
      <c r="G47" s="36">
        <v>132.36666666666667</v>
      </c>
      <c r="H47" s="36">
        <v>148.26666666666665</v>
      </c>
      <c r="I47" s="36">
        <v>151.23333333333329</v>
      </c>
      <c r="J47" s="36">
        <v>156.21666666666664</v>
      </c>
      <c r="K47" s="31">
        <v>146.25</v>
      </c>
      <c r="L47" s="31">
        <v>138.30000000000001</v>
      </c>
      <c r="M47" s="31">
        <v>278.89661999999998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1369.55</v>
      </c>
      <c r="D48" s="36">
        <v>1371.9833333333333</v>
      </c>
      <c r="E48" s="36">
        <v>1363.1166666666668</v>
      </c>
      <c r="F48" s="36">
        <v>1356.6833333333334</v>
      </c>
      <c r="G48" s="36">
        <v>1347.8166666666668</v>
      </c>
      <c r="H48" s="36">
        <v>1378.4166666666667</v>
      </c>
      <c r="I48" s="36">
        <v>1387.2833333333331</v>
      </c>
      <c r="J48" s="36">
        <v>1393.7166666666667</v>
      </c>
      <c r="K48" s="31">
        <v>1380.85</v>
      </c>
      <c r="L48" s="31">
        <v>1365.55</v>
      </c>
      <c r="M48" s="31">
        <v>2.1426400000000001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561.04999999999995</v>
      </c>
      <c r="D49" s="36">
        <v>563.83333333333326</v>
      </c>
      <c r="E49" s="36">
        <v>557.26666666666654</v>
      </c>
      <c r="F49" s="36">
        <v>553.48333333333323</v>
      </c>
      <c r="G49" s="36">
        <v>546.91666666666652</v>
      </c>
      <c r="H49" s="36">
        <v>567.61666666666656</v>
      </c>
      <c r="I49" s="36">
        <v>574.18333333333317</v>
      </c>
      <c r="J49" s="36">
        <v>577.96666666666658</v>
      </c>
      <c r="K49" s="31">
        <v>570.4</v>
      </c>
      <c r="L49" s="31">
        <v>560.04999999999995</v>
      </c>
      <c r="M49" s="31">
        <v>6.0296599999999998</v>
      </c>
      <c r="N49" s="1"/>
      <c r="O49" s="1"/>
    </row>
    <row r="50" spans="1:15" ht="12.75" customHeight="1">
      <c r="A50" s="51">
        <v>41</v>
      </c>
      <c r="B50" s="53" t="s">
        <v>334</v>
      </c>
      <c r="C50" s="31">
        <v>1757.7</v>
      </c>
      <c r="D50" s="36">
        <v>1768.7333333333333</v>
      </c>
      <c r="E50" s="36">
        <v>1723.9666666666667</v>
      </c>
      <c r="F50" s="36">
        <v>1690.2333333333333</v>
      </c>
      <c r="G50" s="36">
        <v>1645.4666666666667</v>
      </c>
      <c r="H50" s="36">
        <v>1802.4666666666667</v>
      </c>
      <c r="I50" s="36">
        <v>1847.2333333333336</v>
      </c>
      <c r="J50" s="36">
        <v>1880.9666666666667</v>
      </c>
      <c r="K50" s="31">
        <v>1813.5</v>
      </c>
      <c r="L50" s="31">
        <v>1735</v>
      </c>
      <c r="M50" s="31">
        <v>12.72438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221.5</v>
      </c>
      <c r="D51" s="36">
        <v>221.93333333333331</v>
      </c>
      <c r="E51" s="36">
        <v>218.41666666666663</v>
      </c>
      <c r="F51" s="36">
        <v>215.33333333333331</v>
      </c>
      <c r="G51" s="36">
        <v>211.81666666666663</v>
      </c>
      <c r="H51" s="36">
        <v>225.01666666666662</v>
      </c>
      <c r="I51" s="36">
        <v>228.53333333333333</v>
      </c>
      <c r="J51" s="36">
        <v>231.61666666666662</v>
      </c>
      <c r="K51" s="31">
        <v>225.45</v>
      </c>
      <c r="L51" s="31">
        <v>218.85</v>
      </c>
      <c r="M51" s="31">
        <v>476.58753999999999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1141.75</v>
      </c>
      <c r="D52" s="36">
        <v>1130.3833333333332</v>
      </c>
      <c r="E52" s="36">
        <v>1116.6666666666665</v>
      </c>
      <c r="F52" s="36">
        <v>1091.5833333333333</v>
      </c>
      <c r="G52" s="36">
        <v>1077.8666666666666</v>
      </c>
      <c r="H52" s="36">
        <v>1155.4666666666665</v>
      </c>
      <c r="I52" s="36">
        <v>1169.1833333333332</v>
      </c>
      <c r="J52" s="36">
        <v>1194.2666666666664</v>
      </c>
      <c r="K52" s="31">
        <v>1144.0999999999999</v>
      </c>
      <c r="L52" s="31">
        <v>1105.3</v>
      </c>
      <c r="M52" s="31">
        <v>15.860139999999999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251.8</v>
      </c>
      <c r="D53" s="36">
        <v>251.70000000000002</v>
      </c>
      <c r="E53" s="36">
        <v>248.75000000000003</v>
      </c>
      <c r="F53" s="36">
        <v>245.70000000000002</v>
      </c>
      <c r="G53" s="36">
        <v>242.75000000000003</v>
      </c>
      <c r="H53" s="36">
        <v>254.75000000000003</v>
      </c>
      <c r="I53" s="36">
        <v>257.70000000000005</v>
      </c>
      <c r="J53" s="36">
        <v>260.75</v>
      </c>
      <c r="K53" s="31">
        <v>254.65</v>
      </c>
      <c r="L53" s="31">
        <v>248.65</v>
      </c>
      <c r="M53" s="31">
        <v>194.12822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610.95000000000005</v>
      </c>
      <c r="D54" s="36">
        <v>613.03333333333342</v>
      </c>
      <c r="E54" s="36">
        <v>606.71666666666681</v>
      </c>
      <c r="F54" s="36">
        <v>602.48333333333335</v>
      </c>
      <c r="G54" s="36">
        <v>596.16666666666674</v>
      </c>
      <c r="H54" s="36">
        <v>617.26666666666688</v>
      </c>
      <c r="I54" s="36">
        <v>623.58333333333348</v>
      </c>
      <c r="J54" s="36">
        <v>627.81666666666695</v>
      </c>
      <c r="K54" s="31">
        <v>619.35</v>
      </c>
      <c r="L54" s="31">
        <v>608.79999999999995</v>
      </c>
      <c r="M54" s="31">
        <v>62.282580000000003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1225.7</v>
      </c>
      <c r="D55" s="36">
        <v>1218.5833333333333</v>
      </c>
      <c r="E55" s="36">
        <v>1196.5666666666666</v>
      </c>
      <c r="F55" s="36">
        <v>1167.4333333333334</v>
      </c>
      <c r="G55" s="36">
        <v>1145.4166666666667</v>
      </c>
      <c r="H55" s="36">
        <v>1247.7166666666665</v>
      </c>
      <c r="I55" s="36">
        <v>1269.7333333333333</v>
      </c>
      <c r="J55" s="36">
        <v>1298.8666666666663</v>
      </c>
      <c r="K55" s="31">
        <v>1240.5999999999999</v>
      </c>
      <c r="L55" s="31">
        <v>1189.45</v>
      </c>
      <c r="M55" s="31">
        <v>95.322909999999993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272.60000000000002</v>
      </c>
      <c r="D56" s="36">
        <v>272.43333333333334</v>
      </c>
      <c r="E56" s="36">
        <v>269.91666666666669</v>
      </c>
      <c r="F56" s="36">
        <v>267.23333333333335</v>
      </c>
      <c r="G56" s="36">
        <v>264.7166666666667</v>
      </c>
      <c r="H56" s="36">
        <v>275.11666666666667</v>
      </c>
      <c r="I56" s="36">
        <v>277.63333333333333</v>
      </c>
      <c r="J56" s="36">
        <v>280.31666666666666</v>
      </c>
      <c r="K56" s="31">
        <v>274.95</v>
      </c>
      <c r="L56" s="31">
        <v>269.75</v>
      </c>
      <c r="M56" s="31">
        <v>31.644549999999999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30815.65</v>
      </c>
      <c r="D57" s="36">
        <v>30769.333333333332</v>
      </c>
      <c r="E57" s="36">
        <v>30638.666666666664</v>
      </c>
      <c r="F57" s="36">
        <v>30461.683333333331</v>
      </c>
      <c r="G57" s="36">
        <v>30331.016666666663</v>
      </c>
      <c r="H57" s="36">
        <v>30946.316666666666</v>
      </c>
      <c r="I57" s="36">
        <v>31076.98333333333</v>
      </c>
      <c r="J57" s="36">
        <v>31253.966666666667</v>
      </c>
      <c r="K57" s="31">
        <v>30900</v>
      </c>
      <c r="L57" s="31">
        <v>30592.35</v>
      </c>
      <c r="M57" s="31">
        <v>0.18468999999999999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4834.6000000000004</v>
      </c>
      <c r="D58" s="36">
        <v>4845.8499999999995</v>
      </c>
      <c r="E58" s="36">
        <v>4794.7499999999991</v>
      </c>
      <c r="F58" s="36">
        <v>4754.8999999999996</v>
      </c>
      <c r="G58" s="36">
        <v>4703.7999999999993</v>
      </c>
      <c r="H58" s="36">
        <v>4885.6999999999989</v>
      </c>
      <c r="I58" s="36">
        <v>4936.7999999999993</v>
      </c>
      <c r="J58" s="36">
        <v>4976.6499999999987</v>
      </c>
      <c r="K58" s="31">
        <v>4896.95</v>
      </c>
      <c r="L58" s="31">
        <v>4806</v>
      </c>
      <c r="M58" s="31">
        <v>2.4624600000000001</v>
      </c>
      <c r="N58" s="1"/>
      <c r="O58" s="1"/>
    </row>
    <row r="59" spans="1:15" ht="12.75" customHeight="1">
      <c r="A59" s="51">
        <v>50</v>
      </c>
      <c r="B59" s="53" t="s">
        <v>345</v>
      </c>
      <c r="C59" s="31">
        <v>510.35</v>
      </c>
      <c r="D59" s="36">
        <v>512.94999999999993</v>
      </c>
      <c r="E59" s="36">
        <v>506.89999999999986</v>
      </c>
      <c r="F59" s="36">
        <v>503.44999999999993</v>
      </c>
      <c r="G59" s="36">
        <v>497.39999999999986</v>
      </c>
      <c r="H59" s="36">
        <v>516.39999999999986</v>
      </c>
      <c r="I59" s="36">
        <v>522.44999999999982</v>
      </c>
      <c r="J59" s="36">
        <v>525.89999999999986</v>
      </c>
      <c r="K59" s="31">
        <v>519</v>
      </c>
      <c r="L59" s="31">
        <v>509.5</v>
      </c>
      <c r="M59" s="31">
        <v>28.776219999999999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606.95000000000005</v>
      </c>
      <c r="D60" s="36">
        <v>602.91666666666663</v>
      </c>
      <c r="E60" s="36">
        <v>594.0333333333333</v>
      </c>
      <c r="F60" s="36">
        <v>581.11666666666667</v>
      </c>
      <c r="G60" s="36">
        <v>572.23333333333335</v>
      </c>
      <c r="H60" s="36">
        <v>615.83333333333326</v>
      </c>
      <c r="I60" s="36">
        <v>624.7166666666667</v>
      </c>
      <c r="J60" s="36">
        <v>637.63333333333321</v>
      </c>
      <c r="K60" s="31">
        <v>611.79999999999995</v>
      </c>
      <c r="L60" s="31">
        <v>590</v>
      </c>
      <c r="M60" s="31">
        <v>87.448310000000006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1194.75</v>
      </c>
      <c r="D61" s="36">
        <v>1192.0666666666666</v>
      </c>
      <c r="E61" s="36">
        <v>1179.6333333333332</v>
      </c>
      <c r="F61" s="36">
        <v>1164.5166666666667</v>
      </c>
      <c r="G61" s="36">
        <v>1152.0833333333333</v>
      </c>
      <c r="H61" s="36">
        <v>1207.1833333333332</v>
      </c>
      <c r="I61" s="36">
        <v>1219.6166666666666</v>
      </c>
      <c r="J61" s="36">
        <v>1234.7333333333331</v>
      </c>
      <c r="K61" s="31">
        <v>1204.5</v>
      </c>
      <c r="L61" s="31">
        <v>1176.95</v>
      </c>
      <c r="M61" s="31">
        <v>16.45617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1471.5</v>
      </c>
      <c r="D62" s="36">
        <v>1480.0166666666667</v>
      </c>
      <c r="E62" s="36">
        <v>1458.4833333333333</v>
      </c>
      <c r="F62" s="36">
        <v>1445.4666666666667</v>
      </c>
      <c r="G62" s="36">
        <v>1423.9333333333334</v>
      </c>
      <c r="H62" s="36">
        <v>1493.0333333333333</v>
      </c>
      <c r="I62" s="36">
        <v>1514.5666666666666</v>
      </c>
      <c r="J62" s="36">
        <v>1527.5833333333333</v>
      </c>
      <c r="K62" s="31">
        <v>1501.55</v>
      </c>
      <c r="L62" s="31">
        <v>1467</v>
      </c>
      <c r="M62" s="31">
        <v>14.6554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445.5</v>
      </c>
      <c r="D63" s="36">
        <v>444.4666666666667</v>
      </c>
      <c r="E63" s="36">
        <v>441.93333333333339</v>
      </c>
      <c r="F63" s="36">
        <v>438.36666666666667</v>
      </c>
      <c r="G63" s="36">
        <v>435.83333333333337</v>
      </c>
      <c r="H63" s="36">
        <v>448.03333333333342</v>
      </c>
      <c r="I63" s="36">
        <v>450.56666666666672</v>
      </c>
      <c r="J63" s="36">
        <v>454.13333333333344</v>
      </c>
      <c r="K63" s="31">
        <v>447</v>
      </c>
      <c r="L63" s="31">
        <v>440.9</v>
      </c>
      <c r="M63" s="31">
        <v>69.726479999999995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5662.6</v>
      </c>
      <c r="D64" s="36">
        <v>5627.45</v>
      </c>
      <c r="E64" s="36">
        <v>5550.4</v>
      </c>
      <c r="F64" s="36">
        <v>5438.2</v>
      </c>
      <c r="G64" s="36">
        <v>5361.15</v>
      </c>
      <c r="H64" s="36">
        <v>5739.65</v>
      </c>
      <c r="I64" s="36">
        <v>5816.7000000000007</v>
      </c>
      <c r="J64" s="36">
        <v>5928.9</v>
      </c>
      <c r="K64" s="31">
        <v>5704.5</v>
      </c>
      <c r="L64" s="31">
        <v>5515.25</v>
      </c>
      <c r="M64" s="31">
        <v>7.00786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2800.25</v>
      </c>
      <c r="D65" s="36">
        <v>2789.7166666666667</v>
      </c>
      <c r="E65" s="36">
        <v>2764.5333333333333</v>
      </c>
      <c r="F65" s="36">
        <v>2728.8166666666666</v>
      </c>
      <c r="G65" s="36">
        <v>2703.6333333333332</v>
      </c>
      <c r="H65" s="36">
        <v>2825.4333333333334</v>
      </c>
      <c r="I65" s="36">
        <v>2850.6166666666668</v>
      </c>
      <c r="J65" s="36">
        <v>2886.3333333333335</v>
      </c>
      <c r="K65" s="31">
        <v>2814.9</v>
      </c>
      <c r="L65" s="31">
        <v>2754</v>
      </c>
      <c r="M65" s="31">
        <v>2.5314199999999998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913.95</v>
      </c>
      <c r="D66" s="36">
        <v>916.26666666666677</v>
      </c>
      <c r="E66" s="36">
        <v>907.33333333333348</v>
      </c>
      <c r="F66" s="36">
        <v>900.7166666666667</v>
      </c>
      <c r="G66" s="36">
        <v>891.78333333333342</v>
      </c>
      <c r="H66" s="36">
        <v>922.88333333333355</v>
      </c>
      <c r="I66" s="36">
        <v>931.81666666666672</v>
      </c>
      <c r="J66" s="36">
        <v>938.43333333333362</v>
      </c>
      <c r="K66" s="31">
        <v>925.2</v>
      </c>
      <c r="L66" s="31">
        <v>909.65</v>
      </c>
      <c r="M66" s="31">
        <v>6.8963299999999998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1144.8</v>
      </c>
      <c r="D67" s="36">
        <v>1137.2166666666665</v>
      </c>
      <c r="E67" s="36">
        <v>1126.133333333333</v>
      </c>
      <c r="F67" s="36">
        <v>1107.4666666666665</v>
      </c>
      <c r="G67" s="36">
        <v>1096.383333333333</v>
      </c>
      <c r="H67" s="36">
        <v>1155.883333333333</v>
      </c>
      <c r="I67" s="36">
        <v>1166.9666666666665</v>
      </c>
      <c r="J67" s="36">
        <v>1185.633333333333</v>
      </c>
      <c r="K67" s="31">
        <v>1148.3</v>
      </c>
      <c r="L67" s="31">
        <v>1118.55</v>
      </c>
      <c r="M67" s="31">
        <v>4.2075199999999997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280.8</v>
      </c>
      <c r="D68" s="36">
        <v>281.18333333333334</v>
      </c>
      <c r="E68" s="36">
        <v>277.11666666666667</v>
      </c>
      <c r="F68" s="36">
        <v>273.43333333333334</v>
      </c>
      <c r="G68" s="36">
        <v>269.36666666666667</v>
      </c>
      <c r="H68" s="36">
        <v>284.86666666666667</v>
      </c>
      <c r="I68" s="36">
        <v>288.93333333333339</v>
      </c>
      <c r="J68" s="36">
        <v>292.61666666666667</v>
      </c>
      <c r="K68" s="31">
        <v>285.25</v>
      </c>
      <c r="L68" s="31">
        <v>277.5</v>
      </c>
      <c r="M68" s="31">
        <v>54.818150000000003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3049.2</v>
      </c>
      <c r="D69" s="36">
        <v>3027.9333333333329</v>
      </c>
      <c r="E69" s="36">
        <v>2993.1166666666659</v>
      </c>
      <c r="F69" s="36">
        <v>2937.0333333333328</v>
      </c>
      <c r="G69" s="36">
        <v>2902.2166666666658</v>
      </c>
      <c r="H69" s="36">
        <v>3084.016666666666</v>
      </c>
      <c r="I69" s="36">
        <v>3118.8333333333326</v>
      </c>
      <c r="J69" s="36">
        <v>3174.9166666666661</v>
      </c>
      <c r="K69" s="31">
        <v>3062.75</v>
      </c>
      <c r="L69" s="31">
        <v>2971.85</v>
      </c>
      <c r="M69" s="31">
        <v>7.3957499999999996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904.55</v>
      </c>
      <c r="D70" s="36">
        <v>913.33333333333337</v>
      </c>
      <c r="E70" s="36">
        <v>892.66666666666674</v>
      </c>
      <c r="F70" s="36">
        <v>880.78333333333342</v>
      </c>
      <c r="G70" s="36">
        <v>860.11666666666679</v>
      </c>
      <c r="H70" s="36">
        <v>925.2166666666667</v>
      </c>
      <c r="I70" s="36">
        <v>945.88333333333344</v>
      </c>
      <c r="J70" s="36">
        <v>957.76666666666665</v>
      </c>
      <c r="K70" s="31">
        <v>934</v>
      </c>
      <c r="L70" s="31">
        <v>901.45</v>
      </c>
      <c r="M70" s="31">
        <v>66.835059999999999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531</v>
      </c>
      <c r="D71" s="36">
        <v>530.66666666666663</v>
      </c>
      <c r="E71" s="36">
        <v>528.93333333333328</v>
      </c>
      <c r="F71" s="36">
        <v>526.86666666666667</v>
      </c>
      <c r="G71" s="36">
        <v>525.13333333333333</v>
      </c>
      <c r="H71" s="36">
        <v>532.73333333333323</v>
      </c>
      <c r="I71" s="36">
        <v>534.46666666666658</v>
      </c>
      <c r="J71" s="36">
        <v>536.53333333333319</v>
      </c>
      <c r="K71" s="31">
        <v>532.4</v>
      </c>
      <c r="L71" s="31">
        <v>528.6</v>
      </c>
      <c r="M71" s="31">
        <v>11.76084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2042.45</v>
      </c>
      <c r="D72" s="36">
        <v>2031.3</v>
      </c>
      <c r="E72" s="36">
        <v>2013.9</v>
      </c>
      <c r="F72" s="36">
        <v>1985.3500000000001</v>
      </c>
      <c r="G72" s="36">
        <v>1967.9500000000003</v>
      </c>
      <c r="H72" s="36">
        <v>2059.85</v>
      </c>
      <c r="I72" s="36">
        <v>2077.25</v>
      </c>
      <c r="J72" s="36">
        <v>2105.7999999999997</v>
      </c>
      <c r="K72" s="31">
        <v>2048.6999999999998</v>
      </c>
      <c r="L72" s="31">
        <v>2002.75</v>
      </c>
      <c r="M72" s="31">
        <v>7.4482299999999997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2183.6</v>
      </c>
      <c r="D73" s="36">
        <v>2189.7666666666664</v>
      </c>
      <c r="E73" s="36">
        <v>2171.833333333333</v>
      </c>
      <c r="F73" s="36">
        <v>2160.0666666666666</v>
      </c>
      <c r="G73" s="36">
        <v>2142.1333333333332</v>
      </c>
      <c r="H73" s="36">
        <v>2201.5333333333328</v>
      </c>
      <c r="I73" s="36">
        <v>2219.4666666666662</v>
      </c>
      <c r="J73" s="36">
        <v>2231.2333333333327</v>
      </c>
      <c r="K73" s="31">
        <v>2207.6999999999998</v>
      </c>
      <c r="L73" s="31">
        <v>2178</v>
      </c>
      <c r="M73" s="31">
        <v>4.1257999999999999</v>
      </c>
      <c r="N73" s="1"/>
      <c r="O73" s="1"/>
    </row>
    <row r="74" spans="1:15" ht="12.75" customHeight="1">
      <c r="A74" s="51">
        <v>65</v>
      </c>
      <c r="B74" s="53" t="s">
        <v>271</v>
      </c>
      <c r="C74" s="31">
        <v>450.1</v>
      </c>
      <c r="D74" s="36">
        <v>450.59999999999997</v>
      </c>
      <c r="E74" s="36">
        <v>444.49999999999994</v>
      </c>
      <c r="F74" s="36">
        <v>438.9</v>
      </c>
      <c r="G74" s="36">
        <v>432.79999999999995</v>
      </c>
      <c r="H74" s="36">
        <v>456.19999999999993</v>
      </c>
      <c r="I74" s="36">
        <v>462.29999999999995</v>
      </c>
      <c r="J74" s="36">
        <v>467.89999999999992</v>
      </c>
      <c r="K74" s="31">
        <v>456.7</v>
      </c>
      <c r="L74" s="31">
        <v>445</v>
      </c>
      <c r="M74" s="31">
        <v>15.139989999999999</v>
      </c>
      <c r="N74" s="1"/>
      <c r="O74" s="1"/>
    </row>
    <row r="75" spans="1:15" ht="12.75" customHeight="1">
      <c r="A75" s="51">
        <v>66</v>
      </c>
      <c r="B75" s="53" t="s">
        <v>367</v>
      </c>
      <c r="C75" s="31">
        <v>154.15</v>
      </c>
      <c r="D75" s="36">
        <v>154.26666666666668</v>
      </c>
      <c r="E75" s="36">
        <v>152.68333333333337</v>
      </c>
      <c r="F75" s="36">
        <v>151.2166666666667</v>
      </c>
      <c r="G75" s="36">
        <v>149.63333333333338</v>
      </c>
      <c r="H75" s="36">
        <v>155.73333333333335</v>
      </c>
      <c r="I75" s="36">
        <v>157.31666666666666</v>
      </c>
      <c r="J75" s="36">
        <v>158.78333333333333</v>
      </c>
      <c r="K75" s="31">
        <v>155.85</v>
      </c>
      <c r="L75" s="31">
        <v>152.80000000000001</v>
      </c>
      <c r="M75" s="31">
        <v>36.712910000000001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3684.9</v>
      </c>
      <c r="D76" s="36">
        <v>3673.9833333333336</v>
      </c>
      <c r="E76" s="36">
        <v>3621.9666666666672</v>
      </c>
      <c r="F76" s="36">
        <v>3559.0333333333338</v>
      </c>
      <c r="G76" s="36">
        <v>3507.0166666666673</v>
      </c>
      <c r="H76" s="36">
        <v>3736.916666666667</v>
      </c>
      <c r="I76" s="36">
        <v>3788.9333333333334</v>
      </c>
      <c r="J76" s="36">
        <v>3851.8666666666668</v>
      </c>
      <c r="K76" s="31">
        <v>3726</v>
      </c>
      <c r="L76" s="31">
        <v>3611.05</v>
      </c>
      <c r="M76" s="31">
        <v>7.9946000000000002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7699.45</v>
      </c>
      <c r="D77" s="36">
        <v>7767.4333333333343</v>
      </c>
      <c r="E77" s="36">
        <v>7612.3666666666686</v>
      </c>
      <c r="F77" s="36">
        <v>7525.2833333333347</v>
      </c>
      <c r="G77" s="36">
        <v>7370.216666666669</v>
      </c>
      <c r="H77" s="36">
        <v>7854.5166666666682</v>
      </c>
      <c r="I77" s="36">
        <v>8009.5833333333339</v>
      </c>
      <c r="J77" s="36">
        <v>8096.6666666666679</v>
      </c>
      <c r="K77" s="31">
        <v>7922.5</v>
      </c>
      <c r="L77" s="31">
        <v>7680.35</v>
      </c>
      <c r="M77" s="31">
        <v>4.1295000000000002</v>
      </c>
      <c r="N77" s="1"/>
      <c r="O77" s="1"/>
    </row>
    <row r="78" spans="1:15" ht="12.75" customHeight="1">
      <c r="A78" s="51">
        <v>69</v>
      </c>
      <c r="B78" s="53" t="s">
        <v>162</v>
      </c>
      <c r="C78" s="31">
        <v>2291.6</v>
      </c>
      <c r="D78" s="36">
        <v>2282.2166666666667</v>
      </c>
      <c r="E78" s="36">
        <v>2266.4333333333334</v>
      </c>
      <c r="F78" s="36">
        <v>2241.2666666666669</v>
      </c>
      <c r="G78" s="36">
        <v>2225.4833333333336</v>
      </c>
      <c r="H78" s="36">
        <v>2307.3833333333332</v>
      </c>
      <c r="I78" s="36">
        <v>2323.166666666667</v>
      </c>
      <c r="J78" s="36">
        <v>2348.333333333333</v>
      </c>
      <c r="K78" s="31">
        <v>2298</v>
      </c>
      <c r="L78" s="31">
        <v>2257.0500000000002</v>
      </c>
      <c r="M78" s="31">
        <v>1.1186799999999999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6124.4</v>
      </c>
      <c r="D79" s="36">
        <v>6168.1333333333341</v>
      </c>
      <c r="E79" s="36">
        <v>6068.2666666666682</v>
      </c>
      <c r="F79" s="36">
        <v>6012.1333333333341</v>
      </c>
      <c r="G79" s="36">
        <v>5912.2666666666682</v>
      </c>
      <c r="H79" s="36">
        <v>6224.2666666666682</v>
      </c>
      <c r="I79" s="36">
        <v>6324.133333333335</v>
      </c>
      <c r="J79" s="36">
        <v>6380.2666666666682</v>
      </c>
      <c r="K79" s="31">
        <v>6268</v>
      </c>
      <c r="L79" s="31">
        <v>6112</v>
      </c>
      <c r="M79" s="31">
        <v>2.69225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3934.2</v>
      </c>
      <c r="D80" s="36">
        <v>3921.1333333333332</v>
      </c>
      <c r="E80" s="36">
        <v>3899.1666666666665</v>
      </c>
      <c r="F80" s="36">
        <v>3864.1333333333332</v>
      </c>
      <c r="G80" s="36">
        <v>3842.1666666666665</v>
      </c>
      <c r="H80" s="36">
        <v>3956.1666666666665</v>
      </c>
      <c r="I80" s="36">
        <v>3978.1333333333337</v>
      </c>
      <c r="J80" s="36">
        <v>4013.1666666666665</v>
      </c>
      <c r="K80" s="31">
        <v>3943.1</v>
      </c>
      <c r="L80" s="31">
        <v>3886.1</v>
      </c>
      <c r="M80" s="31">
        <v>3.9245999999999999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3006.3</v>
      </c>
      <c r="D81" s="36">
        <v>2958.5833333333335</v>
      </c>
      <c r="E81" s="36">
        <v>2899.7166666666672</v>
      </c>
      <c r="F81" s="36">
        <v>2793.1333333333337</v>
      </c>
      <c r="G81" s="36">
        <v>2734.2666666666673</v>
      </c>
      <c r="H81" s="36">
        <v>3065.166666666667</v>
      </c>
      <c r="I81" s="36">
        <v>3124.0333333333328</v>
      </c>
      <c r="J81" s="36">
        <v>3230.6166666666668</v>
      </c>
      <c r="K81" s="31">
        <v>3017.45</v>
      </c>
      <c r="L81" s="31">
        <v>2852</v>
      </c>
      <c r="M81" s="31">
        <v>7.4335100000000001</v>
      </c>
      <c r="N81" s="1"/>
      <c r="O81" s="1"/>
    </row>
    <row r="82" spans="1:15" ht="12.75" customHeight="1">
      <c r="A82" s="51">
        <v>73</v>
      </c>
      <c r="B82" s="53" t="s">
        <v>273</v>
      </c>
      <c r="C82" s="31">
        <v>164.75</v>
      </c>
      <c r="D82" s="36">
        <v>163.9</v>
      </c>
      <c r="E82" s="36">
        <v>162.05000000000001</v>
      </c>
      <c r="F82" s="36">
        <v>159.35</v>
      </c>
      <c r="G82" s="36">
        <v>157.5</v>
      </c>
      <c r="H82" s="36">
        <v>166.60000000000002</v>
      </c>
      <c r="I82" s="36">
        <v>168.45</v>
      </c>
      <c r="J82" s="36">
        <v>171.15000000000003</v>
      </c>
      <c r="K82" s="31">
        <v>165.75</v>
      </c>
      <c r="L82" s="31">
        <v>161.19999999999999</v>
      </c>
      <c r="M82" s="31">
        <v>32.44135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154.5</v>
      </c>
      <c r="D83" s="36">
        <v>153.93333333333334</v>
      </c>
      <c r="E83" s="36">
        <v>152.81666666666666</v>
      </c>
      <c r="F83" s="36">
        <v>151.13333333333333</v>
      </c>
      <c r="G83" s="36">
        <v>150.01666666666665</v>
      </c>
      <c r="H83" s="36">
        <v>155.61666666666667</v>
      </c>
      <c r="I83" s="36">
        <v>156.73333333333335</v>
      </c>
      <c r="J83" s="36">
        <v>158.41666666666669</v>
      </c>
      <c r="K83" s="31">
        <v>155.05000000000001</v>
      </c>
      <c r="L83" s="31">
        <v>152.25</v>
      </c>
      <c r="M83" s="31">
        <v>121.29473</v>
      </c>
      <c r="N83" s="1"/>
      <c r="O83" s="1"/>
    </row>
    <row r="84" spans="1:15" ht="12.75" customHeight="1">
      <c r="A84" s="51">
        <v>75</v>
      </c>
      <c r="B84" s="53" t="s">
        <v>377</v>
      </c>
      <c r="C84" s="31">
        <v>695.7</v>
      </c>
      <c r="D84" s="36">
        <v>692.56666666666661</v>
      </c>
      <c r="E84" s="36">
        <v>670.13333333333321</v>
      </c>
      <c r="F84" s="36">
        <v>644.56666666666661</v>
      </c>
      <c r="G84" s="36">
        <v>622.13333333333321</v>
      </c>
      <c r="H84" s="36">
        <v>718.13333333333321</v>
      </c>
      <c r="I84" s="36">
        <v>740.56666666666661</v>
      </c>
      <c r="J84" s="36">
        <v>766.13333333333321</v>
      </c>
      <c r="K84" s="31">
        <v>715</v>
      </c>
      <c r="L84" s="31">
        <v>667</v>
      </c>
      <c r="M84" s="31">
        <v>13.437580000000001</v>
      </c>
      <c r="N84" s="1"/>
      <c r="O84" s="1"/>
    </row>
    <row r="85" spans="1:15" ht="12.75" customHeight="1">
      <c r="A85" s="51">
        <v>76</v>
      </c>
      <c r="B85" s="53" t="s">
        <v>274</v>
      </c>
      <c r="C85" s="31">
        <v>423.65</v>
      </c>
      <c r="D85" s="36">
        <v>423.7</v>
      </c>
      <c r="E85" s="36">
        <v>421.45</v>
      </c>
      <c r="F85" s="36">
        <v>419.25</v>
      </c>
      <c r="G85" s="36">
        <v>417</v>
      </c>
      <c r="H85" s="36">
        <v>425.9</v>
      </c>
      <c r="I85" s="36">
        <v>428.15</v>
      </c>
      <c r="J85" s="36">
        <v>430.34999999999997</v>
      </c>
      <c r="K85" s="31">
        <v>425.95</v>
      </c>
      <c r="L85" s="31">
        <v>421.5</v>
      </c>
      <c r="M85" s="31">
        <v>3.7111800000000001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189.1</v>
      </c>
      <c r="D86" s="36">
        <v>187.75</v>
      </c>
      <c r="E86" s="36">
        <v>183.75</v>
      </c>
      <c r="F86" s="36">
        <v>178.4</v>
      </c>
      <c r="G86" s="36">
        <v>174.4</v>
      </c>
      <c r="H86" s="36">
        <v>193.1</v>
      </c>
      <c r="I86" s="36">
        <v>197.1</v>
      </c>
      <c r="J86" s="36">
        <v>202.45</v>
      </c>
      <c r="K86" s="31">
        <v>191.75</v>
      </c>
      <c r="L86" s="31">
        <v>182.4</v>
      </c>
      <c r="M86" s="31">
        <v>408.68454000000003</v>
      </c>
      <c r="N86" s="1"/>
      <c r="O86" s="1"/>
    </row>
    <row r="87" spans="1:15" ht="12.75" customHeight="1">
      <c r="A87" s="51">
        <v>78</v>
      </c>
      <c r="B87" s="53" t="s">
        <v>275</v>
      </c>
      <c r="C87" s="31">
        <v>1787.6</v>
      </c>
      <c r="D87" s="36">
        <v>1796.5666666666666</v>
      </c>
      <c r="E87" s="36">
        <v>1773.3333333333333</v>
      </c>
      <c r="F87" s="36">
        <v>1759.0666666666666</v>
      </c>
      <c r="G87" s="36">
        <v>1735.8333333333333</v>
      </c>
      <c r="H87" s="36">
        <v>1810.8333333333333</v>
      </c>
      <c r="I87" s="36">
        <v>1834.0666666666668</v>
      </c>
      <c r="J87" s="36">
        <v>1848.3333333333333</v>
      </c>
      <c r="K87" s="31">
        <v>1819.8</v>
      </c>
      <c r="L87" s="31">
        <v>1782.3</v>
      </c>
      <c r="M87" s="31">
        <v>1.31873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1189.4000000000001</v>
      </c>
      <c r="D88" s="36">
        <v>1192.8999999999999</v>
      </c>
      <c r="E88" s="36">
        <v>1176.6999999999998</v>
      </c>
      <c r="F88" s="36">
        <v>1164</v>
      </c>
      <c r="G88" s="36">
        <v>1147.8</v>
      </c>
      <c r="H88" s="36">
        <v>1205.5999999999997</v>
      </c>
      <c r="I88" s="36">
        <v>1221.8</v>
      </c>
      <c r="J88" s="36">
        <v>1234.4999999999995</v>
      </c>
      <c r="K88" s="31">
        <v>1209.0999999999999</v>
      </c>
      <c r="L88" s="31">
        <v>1180.2</v>
      </c>
      <c r="M88" s="31">
        <v>11.699299999999999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2401.75</v>
      </c>
      <c r="D89" s="36">
        <v>2424.15</v>
      </c>
      <c r="E89" s="36">
        <v>2374.5500000000002</v>
      </c>
      <c r="F89" s="36">
        <v>2347.35</v>
      </c>
      <c r="G89" s="36">
        <v>2297.75</v>
      </c>
      <c r="H89" s="36">
        <v>2451.3500000000004</v>
      </c>
      <c r="I89" s="36">
        <v>2500.9499999999998</v>
      </c>
      <c r="J89" s="36">
        <v>2528.1500000000005</v>
      </c>
      <c r="K89" s="31">
        <v>2473.75</v>
      </c>
      <c r="L89" s="31">
        <v>2396.9499999999998</v>
      </c>
      <c r="M89" s="31">
        <v>10.04964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2305.4499999999998</v>
      </c>
      <c r="D90" s="36">
        <v>2303.2166666666667</v>
      </c>
      <c r="E90" s="36">
        <v>2290.2833333333333</v>
      </c>
      <c r="F90" s="36">
        <v>2275.1166666666668</v>
      </c>
      <c r="G90" s="36">
        <v>2262.1833333333334</v>
      </c>
      <c r="H90" s="36">
        <v>2318.3833333333332</v>
      </c>
      <c r="I90" s="36">
        <v>2331.3166666666666</v>
      </c>
      <c r="J90" s="36">
        <v>2346.4833333333331</v>
      </c>
      <c r="K90" s="31">
        <v>2316.15</v>
      </c>
      <c r="L90" s="31">
        <v>2288.0500000000002</v>
      </c>
      <c r="M90" s="31">
        <v>3.0352899999999998</v>
      </c>
      <c r="N90" s="1"/>
      <c r="O90" s="1"/>
    </row>
    <row r="91" spans="1:15" ht="12.75" customHeight="1">
      <c r="A91" s="51">
        <v>82</v>
      </c>
      <c r="B91" s="53" t="s">
        <v>395</v>
      </c>
      <c r="C91" s="31">
        <v>3175.9</v>
      </c>
      <c r="D91" s="36">
        <v>3178.15</v>
      </c>
      <c r="E91" s="36">
        <v>3148.3500000000004</v>
      </c>
      <c r="F91" s="36">
        <v>3120.8</v>
      </c>
      <c r="G91" s="36">
        <v>3091.0000000000005</v>
      </c>
      <c r="H91" s="36">
        <v>3205.7000000000003</v>
      </c>
      <c r="I91" s="36">
        <v>3235.5000000000005</v>
      </c>
      <c r="J91" s="36">
        <v>3263.05</v>
      </c>
      <c r="K91" s="31">
        <v>3207.95</v>
      </c>
      <c r="L91" s="31">
        <v>3150.6</v>
      </c>
      <c r="M91" s="31">
        <v>0.48959000000000003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544.35</v>
      </c>
      <c r="D92" s="36">
        <v>546.11666666666667</v>
      </c>
      <c r="E92" s="36">
        <v>538.23333333333335</v>
      </c>
      <c r="F92" s="36">
        <v>532.11666666666667</v>
      </c>
      <c r="G92" s="36">
        <v>524.23333333333335</v>
      </c>
      <c r="H92" s="36">
        <v>552.23333333333335</v>
      </c>
      <c r="I92" s="36">
        <v>560.11666666666679</v>
      </c>
      <c r="J92" s="36">
        <v>566.23333333333335</v>
      </c>
      <c r="K92" s="31">
        <v>554</v>
      </c>
      <c r="L92" s="31">
        <v>540</v>
      </c>
      <c r="M92" s="31">
        <v>9.5343599999999995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1535.85</v>
      </c>
      <c r="D93" s="36">
        <v>1537.4333333333334</v>
      </c>
      <c r="E93" s="36">
        <v>1516.4166666666667</v>
      </c>
      <c r="F93" s="36">
        <v>1496.9833333333333</v>
      </c>
      <c r="G93" s="36">
        <v>1475.9666666666667</v>
      </c>
      <c r="H93" s="36">
        <v>1556.8666666666668</v>
      </c>
      <c r="I93" s="36">
        <v>1577.8833333333332</v>
      </c>
      <c r="J93" s="36">
        <v>1597.3166666666668</v>
      </c>
      <c r="K93" s="31">
        <v>1558.45</v>
      </c>
      <c r="L93" s="31">
        <v>1518</v>
      </c>
      <c r="M93" s="31">
        <v>33.438839999999999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3743.8</v>
      </c>
      <c r="D94" s="36">
        <v>3748.9500000000003</v>
      </c>
      <c r="E94" s="36">
        <v>3716.9000000000005</v>
      </c>
      <c r="F94" s="36">
        <v>3690.0000000000005</v>
      </c>
      <c r="G94" s="36">
        <v>3657.9500000000007</v>
      </c>
      <c r="H94" s="36">
        <v>3775.8500000000004</v>
      </c>
      <c r="I94" s="36">
        <v>3807.9000000000005</v>
      </c>
      <c r="J94" s="36">
        <v>3834.8</v>
      </c>
      <c r="K94" s="31">
        <v>3781</v>
      </c>
      <c r="L94" s="31">
        <v>3722.05</v>
      </c>
      <c r="M94" s="31">
        <v>1.8027899999999999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1482.3</v>
      </c>
      <c r="D95" s="36">
        <v>1483.1166666666668</v>
      </c>
      <c r="E95" s="36">
        <v>1470.5833333333335</v>
      </c>
      <c r="F95" s="36">
        <v>1458.8666666666668</v>
      </c>
      <c r="G95" s="36">
        <v>1446.3333333333335</v>
      </c>
      <c r="H95" s="36">
        <v>1494.8333333333335</v>
      </c>
      <c r="I95" s="36">
        <v>1507.3666666666668</v>
      </c>
      <c r="J95" s="36">
        <v>1519.0833333333335</v>
      </c>
      <c r="K95" s="31">
        <v>1495.65</v>
      </c>
      <c r="L95" s="31">
        <v>1471.4</v>
      </c>
      <c r="M95" s="31">
        <v>227.92193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624.1</v>
      </c>
      <c r="D96" s="36">
        <v>624.83333333333337</v>
      </c>
      <c r="E96" s="36">
        <v>619.66666666666674</v>
      </c>
      <c r="F96" s="36">
        <v>615.23333333333335</v>
      </c>
      <c r="G96" s="36">
        <v>610.06666666666672</v>
      </c>
      <c r="H96" s="36">
        <v>629.26666666666677</v>
      </c>
      <c r="I96" s="36">
        <v>634.43333333333351</v>
      </c>
      <c r="J96" s="36">
        <v>638.86666666666679</v>
      </c>
      <c r="K96" s="31">
        <v>630</v>
      </c>
      <c r="L96" s="31">
        <v>620.4</v>
      </c>
      <c r="M96" s="31">
        <v>38.224649999999997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1550.55</v>
      </c>
      <c r="D97" s="36">
        <v>1544.8166666666666</v>
      </c>
      <c r="E97" s="36">
        <v>1527.7333333333331</v>
      </c>
      <c r="F97" s="36">
        <v>1504.9166666666665</v>
      </c>
      <c r="G97" s="36">
        <v>1487.833333333333</v>
      </c>
      <c r="H97" s="36">
        <v>1567.6333333333332</v>
      </c>
      <c r="I97" s="36">
        <v>1584.7166666666667</v>
      </c>
      <c r="J97" s="36">
        <v>1607.5333333333333</v>
      </c>
      <c r="K97" s="31">
        <v>1561.9</v>
      </c>
      <c r="L97" s="31">
        <v>1522</v>
      </c>
      <c r="M97" s="31">
        <v>11.32164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4557.2</v>
      </c>
      <c r="D98" s="36">
        <v>4562.3166666666666</v>
      </c>
      <c r="E98" s="36">
        <v>4521.3833333333332</v>
      </c>
      <c r="F98" s="36">
        <v>4485.5666666666666</v>
      </c>
      <c r="G98" s="36">
        <v>4444.6333333333332</v>
      </c>
      <c r="H98" s="36">
        <v>4598.1333333333332</v>
      </c>
      <c r="I98" s="36">
        <v>4639.0666666666657</v>
      </c>
      <c r="J98" s="36">
        <v>4674.8833333333332</v>
      </c>
      <c r="K98" s="31">
        <v>4603.25</v>
      </c>
      <c r="L98" s="31">
        <v>4526.5</v>
      </c>
      <c r="M98" s="31">
        <v>6.8146899999999997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576.6</v>
      </c>
      <c r="D99" s="36">
        <v>575.94999999999993</v>
      </c>
      <c r="E99" s="36">
        <v>567.79999999999984</v>
      </c>
      <c r="F99" s="36">
        <v>558.99999999999989</v>
      </c>
      <c r="G99" s="36">
        <v>550.8499999999998</v>
      </c>
      <c r="H99" s="36">
        <v>584.74999999999989</v>
      </c>
      <c r="I99" s="36">
        <v>592.9</v>
      </c>
      <c r="J99" s="36">
        <v>601.69999999999993</v>
      </c>
      <c r="K99" s="31">
        <v>584.1</v>
      </c>
      <c r="L99" s="31">
        <v>567.15</v>
      </c>
      <c r="M99" s="31">
        <v>75.142910000000001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3589.3</v>
      </c>
      <c r="D100" s="36">
        <v>3569.4666666666672</v>
      </c>
      <c r="E100" s="36">
        <v>3528.1333333333341</v>
      </c>
      <c r="F100" s="36">
        <v>3466.9666666666672</v>
      </c>
      <c r="G100" s="36">
        <v>3425.6333333333341</v>
      </c>
      <c r="H100" s="36">
        <v>3630.6333333333341</v>
      </c>
      <c r="I100" s="36">
        <v>3671.9666666666672</v>
      </c>
      <c r="J100" s="36">
        <v>3733.1333333333341</v>
      </c>
      <c r="K100" s="31">
        <v>3610.8</v>
      </c>
      <c r="L100" s="31">
        <v>3508.3</v>
      </c>
      <c r="M100" s="31">
        <v>20.776630000000001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474.55</v>
      </c>
      <c r="D101" s="36">
        <v>476.7</v>
      </c>
      <c r="E101" s="36">
        <v>470.4</v>
      </c>
      <c r="F101" s="36">
        <v>466.25</v>
      </c>
      <c r="G101" s="36">
        <v>459.95</v>
      </c>
      <c r="H101" s="36">
        <v>480.84999999999997</v>
      </c>
      <c r="I101" s="36">
        <v>487.15000000000003</v>
      </c>
      <c r="J101" s="36">
        <v>491.29999999999995</v>
      </c>
      <c r="K101" s="31">
        <v>483</v>
      </c>
      <c r="L101" s="31">
        <v>472.55</v>
      </c>
      <c r="M101" s="31">
        <v>47.157290000000003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2265.1999999999998</v>
      </c>
      <c r="D102" s="36">
        <v>2269.3666666666663</v>
      </c>
      <c r="E102" s="36">
        <v>2256.8833333333328</v>
      </c>
      <c r="F102" s="36">
        <v>2248.5666666666666</v>
      </c>
      <c r="G102" s="36">
        <v>2236.083333333333</v>
      </c>
      <c r="H102" s="36">
        <v>2277.6833333333325</v>
      </c>
      <c r="I102" s="36">
        <v>2290.1666666666661</v>
      </c>
      <c r="J102" s="36">
        <v>2298.4833333333322</v>
      </c>
      <c r="K102" s="31">
        <v>2281.85</v>
      </c>
      <c r="L102" s="31">
        <v>2261.0500000000002</v>
      </c>
      <c r="M102" s="31">
        <v>11.75309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1077.2</v>
      </c>
      <c r="D103" s="36">
        <v>1077.7</v>
      </c>
      <c r="E103" s="36">
        <v>1071.75</v>
      </c>
      <c r="F103" s="36">
        <v>1066.3</v>
      </c>
      <c r="G103" s="36">
        <v>1060.3499999999999</v>
      </c>
      <c r="H103" s="36">
        <v>1083.1500000000001</v>
      </c>
      <c r="I103" s="36">
        <v>1089.1000000000004</v>
      </c>
      <c r="J103" s="36">
        <v>1094.5500000000002</v>
      </c>
      <c r="K103" s="31">
        <v>1083.6500000000001</v>
      </c>
      <c r="L103" s="31">
        <v>1072.25</v>
      </c>
      <c r="M103" s="31">
        <v>154.77184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1692.7</v>
      </c>
      <c r="D104" s="36">
        <v>1697.55</v>
      </c>
      <c r="E104" s="36">
        <v>1685.1499999999999</v>
      </c>
      <c r="F104" s="36">
        <v>1677.6</v>
      </c>
      <c r="G104" s="36">
        <v>1665.1999999999998</v>
      </c>
      <c r="H104" s="36">
        <v>1705.1</v>
      </c>
      <c r="I104" s="36">
        <v>1717.5</v>
      </c>
      <c r="J104" s="36">
        <v>1725.05</v>
      </c>
      <c r="K104" s="31">
        <v>1709.95</v>
      </c>
      <c r="L104" s="31">
        <v>1690</v>
      </c>
      <c r="M104" s="31">
        <v>6.3574799999999998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620.75</v>
      </c>
      <c r="D105" s="36">
        <v>620.94999999999993</v>
      </c>
      <c r="E105" s="36">
        <v>616.79999999999984</v>
      </c>
      <c r="F105" s="36">
        <v>612.84999999999991</v>
      </c>
      <c r="G105" s="36">
        <v>608.69999999999982</v>
      </c>
      <c r="H105" s="36">
        <v>624.89999999999986</v>
      </c>
      <c r="I105" s="36">
        <v>629.04999999999995</v>
      </c>
      <c r="J105" s="36">
        <v>632.99999999999989</v>
      </c>
      <c r="K105" s="31">
        <v>625.1</v>
      </c>
      <c r="L105" s="31">
        <v>617</v>
      </c>
      <c r="M105" s="31">
        <v>15.780889999999999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78.400000000000006</v>
      </c>
      <c r="D106" s="36">
        <v>78.500000000000014</v>
      </c>
      <c r="E106" s="36">
        <v>78.050000000000026</v>
      </c>
      <c r="F106" s="36">
        <v>77.700000000000017</v>
      </c>
      <c r="G106" s="36">
        <v>77.250000000000028</v>
      </c>
      <c r="H106" s="36">
        <v>78.850000000000023</v>
      </c>
      <c r="I106" s="36">
        <v>79.300000000000011</v>
      </c>
      <c r="J106" s="36">
        <v>79.65000000000002</v>
      </c>
      <c r="K106" s="31">
        <v>78.95</v>
      </c>
      <c r="L106" s="31">
        <v>78.150000000000006</v>
      </c>
      <c r="M106" s="31">
        <v>418.84726999999998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425.2</v>
      </c>
      <c r="D107" s="36">
        <v>425</v>
      </c>
      <c r="E107" s="36">
        <v>421.2</v>
      </c>
      <c r="F107" s="36">
        <v>417.2</v>
      </c>
      <c r="G107" s="36">
        <v>413.4</v>
      </c>
      <c r="H107" s="36">
        <v>429</v>
      </c>
      <c r="I107" s="36">
        <v>432.79999999999995</v>
      </c>
      <c r="J107" s="36">
        <v>436.8</v>
      </c>
      <c r="K107" s="31">
        <v>428.8</v>
      </c>
      <c r="L107" s="31">
        <v>421</v>
      </c>
      <c r="M107" s="31">
        <v>126.6452</v>
      </c>
      <c r="N107" s="1"/>
      <c r="O107" s="1"/>
    </row>
    <row r="108" spans="1:15" ht="12.75" customHeight="1">
      <c r="A108" s="51">
        <v>99</v>
      </c>
      <c r="B108" s="53" t="s">
        <v>280</v>
      </c>
      <c r="C108" s="31">
        <v>528.79999999999995</v>
      </c>
      <c r="D108" s="36">
        <v>530.36666666666667</v>
      </c>
      <c r="E108" s="36">
        <v>525.58333333333337</v>
      </c>
      <c r="F108" s="36">
        <v>522.36666666666667</v>
      </c>
      <c r="G108" s="36">
        <v>517.58333333333337</v>
      </c>
      <c r="H108" s="36">
        <v>533.58333333333337</v>
      </c>
      <c r="I108" s="36">
        <v>538.36666666666667</v>
      </c>
      <c r="J108" s="36">
        <v>541.58333333333337</v>
      </c>
      <c r="K108" s="31">
        <v>535.15</v>
      </c>
      <c r="L108" s="31">
        <v>527.15</v>
      </c>
      <c r="M108" s="31">
        <v>17.384260000000001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614.15</v>
      </c>
      <c r="D109" s="36">
        <v>610.85</v>
      </c>
      <c r="E109" s="36">
        <v>603.25</v>
      </c>
      <c r="F109" s="36">
        <v>592.35</v>
      </c>
      <c r="G109" s="36">
        <v>584.75</v>
      </c>
      <c r="H109" s="36">
        <v>621.75</v>
      </c>
      <c r="I109" s="36">
        <v>629.35000000000014</v>
      </c>
      <c r="J109" s="36">
        <v>640.25</v>
      </c>
      <c r="K109" s="31">
        <v>618.45000000000005</v>
      </c>
      <c r="L109" s="31">
        <v>599.95000000000005</v>
      </c>
      <c r="M109" s="31">
        <v>41.149990000000003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173.7</v>
      </c>
      <c r="D110" s="36">
        <v>174.01666666666665</v>
      </c>
      <c r="E110" s="36">
        <v>172.83333333333331</v>
      </c>
      <c r="F110" s="36">
        <v>171.96666666666667</v>
      </c>
      <c r="G110" s="36">
        <v>170.78333333333333</v>
      </c>
      <c r="H110" s="36">
        <v>174.8833333333333</v>
      </c>
      <c r="I110" s="36">
        <v>176.06666666666663</v>
      </c>
      <c r="J110" s="36">
        <v>176.93333333333328</v>
      </c>
      <c r="K110" s="31">
        <v>175.2</v>
      </c>
      <c r="L110" s="31">
        <v>173.15</v>
      </c>
      <c r="M110" s="31">
        <v>189.96700999999999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1014.65</v>
      </c>
      <c r="D111" s="36">
        <v>1014.9</v>
      </c>
      <c r="E111" s="36">
        <v>991.84999999999991</v>
      </c>
      <c r="F111" s="36">
        <v>969.05</v>
      </c>
      <c r="G111" s="36">
        <v>945.99999999999989</v>
      </c>
      <c r="H111" s="36">
        <v>1037.6999999999998</v>
      </c>
      <c r="I111" s="36">
        <v>1060.75</v>
      </c>
      <c r="J111" s="36">
        <v>1083.55</v>
      </c>
      <c r="K111" s="31">
        <v>1037.95</v>
      </c>
      <c r="L111" s="31">
        <v>992.1</v>
      </c>
      <c r="M111" s="31">
        <v>73.461680000000001</v>
      </c>
      <c r="N111" s="1"/>
      <c r="O111" s="1"/>
    </row>
    <row r="112" spans="1:15" ht="12.75" customHeight="1">
      <c r="A112" s="51">
        <v>103</v>
      </c>
      <c r="B112" s="53" t="s">
        <v>412</v>
      </c>
      <c r="C112" s="31">
        <v>145.30000000000001</v>
      </c>
      <c r="D112" s="36">
        <v>145.86666666666667</v>
      </c>
      <c r="E112" s="36">
        <v>143.93333333333334</v>
      </c>
      <c r="F112" s="36">
        <v>142.56666666666666</v>
      </c>
      <c r="G112" s="36">
        <v>140.63333333333333</v>
      </c>
      <c r="H112" s="36">
        <v>147.23333333333335</v>
      </c>
      <c r="I112" s="36">
        <v>149.16666666666669</v>
      </c>
      <c r="J112" s="36">
        <v>150.53333333333336</v>
      </c>
      <c r="K112" s="31">
        <v>147.80000000000001</v>
      </c>
      <c r="L112" s="31">
        <v>144.5</v>
      </c>
      <c r="M112" s="31">
        <v>426.70071999999999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441.35</v>
      </c>
      <c r="D113" s="36">
        <v>441.86666666666662</v>
      </c>
      <c r="E113" s="36">
        <v>435.83333333333326</v>
      </c>
      <c r="F113" s="36">
        <v>430.31666666666666</v>
      </c>
      <c r="G113" s="36">
        <v>424.2833333333333</v>
      </c>
      <c r="H113" s="36">
        <v>447.38333333333321</v>
      </c>
      <c r="I113" s="36">
        <v>453.41666666666663</v>
      </c>
      <c r="J113" s="36">
        <v>458.93333333333317</v>
      </c>
      <c r="K113" s="31">
        <v>447.9</v>
      </c>
      <c r="L113" s="31">
        <v>436.35</v>
      </c>
      <c r="M113" s="31">
        <v>16.292539999999999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300.55</v>
      </c>
      <c r="D114" s="36">
        <v>302.11666666666667</v>
      </c>
      <c r="E114" s="36">
        <v>296.83333333333337</v>
      </c>
      <c r="F114" s="36">
        <v>293.11666666666667</v>
      </c>
      <c r="G114" s="36">
        <v>287.83333333333337</v>
      </c>
      <c r="H114" s="36">
        <v>305.83333333333337</v>
      </c>
      <c r="I114" s="36">
        <v>311.11666666666667</v>
      </c>
      <c r="J114" s="36">
        <v>314.83333333333337</v>
      </c>
      <c r="K114" s="31">
        <v>307.39999999999998</v>
      </c>
      <c r="L114" s="31">
        <v>298.39999999999998</v>
      </c>
      <c r="M114" s="31">
        <v>211.97899000000001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1542.65</v>
      </c>
      <c r="D115" s="36">
        <v>1545.8666666666668</v>
      </c>
      <c r="E115" s="36">
        <v>1534.8333333333335</v>
      </c>
      <c r="F115" s="36">
        <v>1527.0166666666667</v>
      </c>
      <c r="G115" s="36">
        <v>1515.9833333333333</v>
      </c>
      <c r="H115" s="36">
        <v>1553.6833333333336</v>
      </c>
      <c r="I115" s="36">
        <v>1564.7166666666669</v>
      </c>
      <c r="J115" s="36">
        <v>1572.5333333333338</v>
      </c>
      <c r="K115" s="31">
        <v>1556.9</v>
      </c>
      <c r="L115" s="31">
        <v>1538.05</v>
      </c>
      <c r="M115" s="31">
        <v>37.117809999999999</v>
      </c>
      <c r="N115" s="1"/>
      <c r="O115" s="1"/>
    </row>
    <row r="116" spans="1:15" ht="12.75" customHeight="1">
      <c r="A116" s="51">
        <v>107</v>
      </c>
      <c r="B116" s="53" t="s">
        <v>184</v>
      </c>
      <c r="C116" s="31">
        <v>5614</v>
      </c>
      <c r="D116" s="36">
        <v>5616.7833333333328</v>
      </c>
      <c r="E116" s="36">
        <v>5576.7166666666653</v>
      </c>
      <c r="F116" s="36">
        <v>5539.4333333333325</v>
      </c>
      <c r="G116" s="36">
        <v>5499.366666666665</v>
      </c>
      <c r="H116" s="36">
        <v>5654.0666666666657</v>
      </c>
      <c r="I116" s="36">
        <v>5694.1333333333332</v>
      </c>
      <c r="J116" s="36">
        <v>5731.4166666666661</v>
      </c>
      <c r="K116" s="31">
        <v>5656.85</v>
      </c>
      <c r="L116" s="31">
        <v>5579.5</v>
      </c>
      <c r="M116" s="31">
        <v>1.3462000000000001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1480.65</v>
      </c>
      <c r="D117" s="36">
        <v>1483.5833333333333</v>
      </c>
      <c r="E117" s="36">
        <v>1472.0666666666666</v>
      </c>
      <c r="F117" s="36">
        <v>1463.4833333333333</v>
      </c>
      <c r="G117" s="36">
        <v>1451.9666666666667</v>
      </c>
      <c r="H117" s="36">
        <v>1492.1666666666665</v>
      </c>
      <c r="I117" s="36">
        <v>1503.6833333333334</v>
      </c>
      <c r="J117" s="36">
        <v>1512.2666666666664</v>
      </c>
      <c r="K117" s="31">
        <v>1495.1</v>
      </c>
      <c r="L117" s="31">
        <v>1475</v>
      </c>
      <c r="M117" s="31">
        <v>87.362480000000005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3490.85</v>
      </c>
      <c r="D118" s="36">
        <v>3511.5166666666664</v>
      </c>
      <c r="E118" s="36">
        <v>3459.333333333333</v>
      </c>
      <c r="F118" s="36">
        <v>3427.8166666666666</v>
      </c>
      <c r="G118" s="36">
        <v>3375.6333333333332</v>
      </c>
      <c r="H118" s="36">
        <v>3543.0333333333328</v>
      </c>
      <c r="I118" s="36">
        <v>3595.2166666666662</v>
      </c>
      <c r="J118" s="36">
        <v>3626.7333333333327</v>
      </c>
      <c r="K118" s="31">
        <v>3563.7</v>
      </c>
      <c r="L118" s="31">
        <v>3480</v>
      </c>
      <c r="M118" s="31">
        <v>9.9228000000000005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1224.3499999999999</v>
      </c>
      <c r="D119" s="36">
        <v>1226.7333333333333</v>
      </c>
      <c r="E119" s="36">
        <v>1213.4666666666667</v>
      </c>
      <c r="F119" s="36">
        <v>1202.5833333333333</v>
      </c>
      <c r="G119" s="36">
        <v>1189.3166666666666</v>
      </c>
      <c r="H119" s="36">
        <v>1237.6166666666668</v>
      </c>
      <c r="I119" s="36">
        <v>1250.8833333333337</v>
      </c>
      <c r="J119" s="36">
        <v>1261.7666666666669</v>
      </c>
      <c r="K119" s="31">
        <v>1240</v>
      </c>
      <c r="L119" s="31">
        <v>1215.8499999999999</v>
      </c>
      <c r="M119" s="31">
        <v>16.535419999999998</v>
      </c>
      <c r="N119" s="1"/>
      <c r="O119" s="1"/>
    </row>
    <row r="120" spans="1:15" ht="12.75" customHeight="1">
      <c r="A120" s="51">
        <v>111</v>
      </c>
      <c r="B120" s="53" t="s">
        <v>281</v>
      </c>
      <c r="C120" s="31">
        <v>581.35</v>
      </c>
      <c r="D120" s="36">
        <v>569.30000000000007</v>
      </c>
      <c r="E120" s="36">
        <v>554.70000000000016</v>
      </c>
      <c r="F120" s="36">
        <v>528.05000000000007</v>
      </c>
      <c r="G120" s="36">
        <v>513.45000000000016</v>
      </c>
      <c r="H120" s="36">
        <v>595.95000000000016</v>
      </c>
      <c r="I120" s="36">
        <v>610.55000000000007</v>
      </c>
      <c r="J120" s="36">
        <v>637.20000000000016</v>
      </c>
      <c r="K120" s="31">
        <v>583.9</v>
      </c>
      <c r="L120" s="31">
        <v>542.65</v>
      </c>
      <c r="M120" s="31">
        <v>175.70174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869</v>
      </c>
      <c r="D121" s="36">
        <v>871.88333333333333</v>
      </c>
      <c r="E121" s="36">
        <v>864.2166666666667</v>
      </c>
      <c r="F121" s="36">
        <v>859.43333333333339</v>
      </c>
      <c r="G121" s="36">
        <v>851.76666666666677</v>
      </c>
      <c r="H121" s="36">
        <v>876.66666666666663</v>
      </c>
      <c r="I121" s="36">
        <v>884.33333333333337</v>
      </c>
      <c r="J121" s="36">
        <v>889.11666666666656</v>
      </c>
      <c r="K121" s="31">
        <v>879.55</v>
      </c>
      <c r="L121" s="31">
        <v>867.1</v>
      </c>
      <c r="M121" s="31">
        <v>19.80049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902.4</v>
      </c>
      <c r="D122" s="36">
        <v>902.86666666666667</v>
      </c>
      <c r="E122" s="36">
        <v>888.83333333333337</v>
      </c>
      <c r="F122" s="36">
        <v>875.26666666666665</v>
      </c>
      <c r="G122" s="36">
        <v>861.23333333333335</v>
      </c>
      <c r="H122" s="36">
        <v>916.43333333333339</v>
      </c>
      <c r="I122" s="36">
        <v>930.4666666666667</v>
      </c>
      <c r="J122" s="36">
        <v>944.03333333333342</v>
      </c>
      <c r="K122" s="31">
        <v>916.9</v>
      </c>
      <c r="L122" s="31">
        <v>889.3</v>
      </c>
      <c r="M122" s="31">
        <v>31.710540000000002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460.25</v>
      </c>
      <c r="D123" s="36">
        <v>459.13333333333338</v>
      </c>
      <c r="E123" s="36">
        <v>455.51666666666677</v>
      </c>
      <c r="F123" s="36">
        <v>450.78333333333336</v>
      </c>
      <c r="G123" s="36">
        <v>447.16666666666674</v>
      </c>
      <c r="H123" s="36">
        <v>463.86666666666679</v>
      </c>
      <c r="I123" s="36">
        <v>467.48333333333346</v>
      </c>
      <c r="J123" s="36">
        <v>472.21666666666681</v>
      </c>
      <c r="K123" s="31">
        <v>462.75</v>
      </c>
      <c r="L123" s="31">
        <v>454.4</v>
      </c>
      <c r="M123" s="31">
        <v>50.112349999999999</v>
      </c>
      <c r="N123" s="1"/>
      <c r="O123" s="1"/>
    </row>
    <row r="124" spans="1:15" ht="12.75" customHeight="1">
      <c r="A124" s="51">
        <v>115</v>
      </c>
      <c r="B124" s="53" t="s">
        <v>429</v>
      </c>
      <c r="C124" s="31">
        <v>1505.65</v>
      </c>
      <c r="D124" s="36">
        <v>1509.7333333333333</v>
      </c>
      <c r="E124" s="36">
        <v>1489.9666666666667</v>
      </c>
      <c r="F124" s="36">
        <v>1474.2833333333333</v>
      </c>
      <c r="G124" s="36">
        <v>1454.5166666666667</v>
      </c>
      <c r="H124" s="36">
        <v>1525.4166666666667</v>
      </c>
      <c r="I124" s="36">
        <v>1545.1833333333336</v>
      </c>
      <c r="J124" s="36">
        <v>1560.8666666666668</v>
      </c>
      <c r="K124" s="31">
        <v>1529.5</v>
      </c>
      <c r="L124" s="31">
        <v>1494.05</v>
      </c>
      <c r="M124" s="31">
        <v>9.47682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1731.15</v>
      </c>
      <c r="D125" s="36">
        <v>1738.95</v>
      </c>
      <c r="E125" s="36">
        <v>1721.2</v>
      </c>
      <c r="F125" s="36">
        <v>1711.25</v>
      </c>
      <c r="G125" s="36">
        <v>1693.5</v>
      </c>
      <c r="H125" s="36">
        <v>1748.9</v>
      </c>
      <c r="I125" s="36">
        <v>1766.65</v>
      </c>
      <c r="J125" s="36">
        <v>1776.6000000000001</v>
      </c>
      <c r="K125" s="31">
        <v>1756.7</v>
      </c>
      <c r="L125" s="31">
        <v>1729</v>
      </c>
      <c r="M125" s="31">
        <v>126.83551</v>
      </c>
      <c r="N125" s="1"/>
      <c r="O125" s="1"/>
    </row>
    <row r="126" spans="1:15" ht="12.75" customHeight="1">
      <c r="A126" s="51">
        <v>117</v>
      </c>
      <c r="B126" s="53" t="s">
        <v>161</v>
      </c>
      <c r="C126" s="31">
        <v>170.15</v>
      </c>
      <c r="D126" s="36">
        <v>169.15</v>
      </c>
      <c r="E126" s="36">
        <v>167.35000000000002</v>
      </c>
      <c r="F126" s="36">
        <v>164.55</v>
      </c>
      <c r="G126" s="36">
        <v>162.75000000000003</v>
      </c>
      <c r="H126" s="36">
        <v>171.95000000000002</v>
      </c>
      <c r="I126" s="36">
        <v>173.75000000000003</v>
      </c>
      <c r="J126" s="36">
        <v>176.55</v>
      </c>
      <c r="K126" s="31">
        <v>170.95</v>
      </c>
      <c r="L126" s="31">
        <v>166.35</v>
      </c>
      <c r="M126" s="31">
        <v>64.289410000000004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5756.7</v>
      </c>
      <c r="D127" s="36">
        <v>5705.0666666666666</v>
      </c>
      <c r="E127" s="36">
        <v>5592.1833333333334</v>
      </c>
      <c r="F127" s="36">
        <v>5427.666666666667</v>
      </c>
      <c r="G127" s="36">
        <v>5314.7833333333338</v>
      </c>
      <c r="H127" s="36">
        <v>5869.583333333333</v>
      </c>
      <c r="I127" s="36">
        <v>5982.4666666666662</v>
      </c>
      <c r="J127" s="36">
        <v>6146.9833333333327</v>
      </c>
      <c r="K127" s="31">
        <v>5817.95</v>
      </c>
      <c r="L127" s="31">
        <v>5540.55</v>
      </c>
      <c r="M127" s="31">
        <v>3.64195</v>
      </c>
      <c r="N127" s="1"/>
      <c r="O127" s="1"/>
    </row>
    <row r="128" spans="1:15" ht="12.75" customHeight="1">
      <c r="A128" s="51">
        <v>119</v>
      </c>
      <c r="B128" s="53" t="s">
        <v>164</v>
      </c>
      <c r="C128" s="31">
        <v>641.4</v>
      </c>
      <c r="D128" s="36">
        <v>639.13333333333333</v>
      </c>
      <c r="E128" s="36">
        <v>634.26666666666665</v>
      </c>
      <c r="F128" s="36">
        <v>627.13333333333333</v>
      </c>
      <c r="G128" s="36">
        <v>622.26666666666665</v>
      </c>
      <c r="H128" s="36">
        <v>646.26666666666665</v>
      </c>
      <c r="I128" s="36">
        <v>651.13333333333321</v>
      </c>
      <c r="J128" s="36">
        <v>658.26666666666665</v>
      </c>
      <c r="K128" s="31">
        <v>644</v>
      </c>
      <c r="L128" s="31">
        <v>632</v>
      </c>
      <c r="M128" s="31">
        <v>11.871040000000001</v>
      </c>
      <c r="N128" s="1"/>
      <c r="O128" s="1"/>
    </row>
    <row r="129" spans="1:15" ht="12.75" customHeight="1">
      <c r="A129" s="51">
        <v>120</v>
      </c>
      <c r="B129" s="53" t="s">
        <v>166</v>
      </c>
      <c r="C129" s="31">
        <v>4869.3</v>
      </c>
      <c r="D129" s="36">
        <v>4888.7833333333328</v>
      </c>
      <c r="E129" s="36">
        <v>4844.5666666666657</v>
      </c>
      <c r="F129" s="36">
        <v>4819.833333333333</v>
      </c>
      <c r="G129" s="36">
        <v>4775.6166666666659</v>
      </c>
      <c r="H129" s="36">
        <v>4913.5166666666655</v>
      </c>
      <c r="I129" s="36">
        <v>4957.7333333333327</v>
      </c>
      <c r="J129" s="36">
        <v>4982.4666666666653</v>
      </c>
      <c r="K129" s="31">
        <v>4933</v>
      </c>
      <c r="L129" s="31">
        <v>4864.05</v>
      </c>
      <c r="M129" s="31">
        <v>5.4502199999999998</v>
      </c>
      <c r="N129" s="1"/>
      <c r="O129" s="1"/>
    </row>
    <row r="130" spans="1:15" ht="12.75" customHeight="1">
      <c r="A130" s="51">
        <v>121</v>
      </c>
      <c r="B130" s="53" t="s">
        <v>165</v>
      </c>
      <c r="C130" s="31">
        <v>3782.45</v>
      </c>
      <c r="D130" s="36">
        <v>3784.1</v>
      </c>
      <c r="E130" s="36">
        <v>3768.5</v>
      </c>
      <c r="F130" s="36">
        <v>3754.55</v>
      </c>
      <c r="G130" s="36">
        <v>3738.9500000000003</v>
      </c>
      <c r="H130" s="36">
        <v>3798.0499999999997</v>
      </c>
      <c r="I130" s="36">
        <v>3813.6499999999992</v>
      </c>
      <c r="J130" s="36">
        <v>3827.5999999999995</v>
      </c>
      <c r="K130" s="31">
        <v>3799.7</v>
      </c>
      <c r="L130" s="31">
        <v>3770.15</v>
      </c>
      <c r="M130" s="31">
        <v>16.84618</v>
      </c>
      <c r="N130" s="1"/>
      <c r="O130" s="1"/>
    </row>
    <row r="131" spans="1:15" ht="12.75" customHeight="1">
      <c r="A131" s="51">
        <v>122</v>
      </c>
      <c r="B131" s="53" t="s">
        <v>163</v>
      </c>
      <c r="C131" s="31">
        <v>439.85</v>
      </c>
      <c r="D131" s="36">
        <v>433.31666666666666</v>
      </c>
      <c r="E131" s="36">
        <v>418.63333333333333</v>
      </c>
      <c r="F131" s="36">
        <v>397.41666666666669</v>
      </c>
      <c r="G131" s="36">
        <v>382.73333333333335</v>
      </c>
      <c r="H131" s="36">
        <v>454.5333333333333</v>
      </c>
      <c r="I131" s="36">
        <v>469.21666666666658</v>
      </c>
      <c r="J131" s="36">
        <v>490.43333333333328</v>
      </c>
      <c r="K131" s="31">
        <v>448</v>
      </c>
      <c r="L131" s="31">
        <v>412.1</v>
      </c>
      <c r="M131" s="31">
        <v>85.620999999999995</v>
      </c>
      <c r="N131" s="1"/>
      <c r="O131" s="1"/>
    </row>
    <row r="132" spans="1:15" ht="12.75" customHeight="1">
      <c r="A132" s="51">
        <v>123</v>
      </c>
      <c r="B132" s="53" t="s">
        <v>282</v>
      </c>
      <c r="C132" s="31">
        <v>997.75</v>
      </c>
      <c r="D132" s="36">
        <v>1001.25</v>
      </c>
      <c r="E132" s="36">
        <v>986.5</v>
      </c>
      <c r="F132" s="36">
        <v>975.25</v>
      </c>
      <c r="G132" s="36">
        <v>960.5</v>
      </c>
      <c r="H132" s="36">
        <v>1012.5</v>
      </c>
      <c r="I132" s="36">
        <v>1027.25</v>
      </c>
      <c r="J132" s="36">
        <v>1038.5</v>
      </c>
      <c r="K132" s="31">
        <v>1016</v>
      </c>
      <c r="L132" s="31">
        <v>990</v>
      </c>
      <c r="M132" s="31">
        <v>41.124229999999997</v>
      </c>
      <c r="N132" s="1"/>
      <c r="O132" s="1"/>
    </row>
    <row r="133" spans="1:15" ht="12.75" customHeight="1">
      <c r="A133" s="51">
        <v>124</v>
      </c>
      <c r="B133" s="53" t="s">
        <v>168</v>
      </c>
      <c r="C133" s="31">
        <v>1605.4</v>
      </c>
      <c r="D133" s="36">
        <v>1608.4666666666665</v>
      </c>
      <c r="E133" s="36">
        <v>1595.9333333333329</v>
      </c>
      <c r="F133" s="36">
        <v>1586.4666666666665</v>
      </c>
      <c r="G133" s="36">
        <v>1573.9333333333329</v>
      </c>
      <c r="H133" s="36">
        <v>1617.9333333333329</v>
      </c>
      <c r="I133" s="36">
        <v>1630.4666666666662</v>
      </c>
      <c r="J133" s="36">
        <v>1639.9333333333329</v>
      </c>
      <c r="K133" s="31">
        <v>1621</v>
      </c>
      <c r="L133" s="31">
        <v>1599</v>
      </c>
      <c r="M133" s="31">
        <v>5.2065599999999996</v>
      </c>
      <c r="N133" s="1"/>
      <c r="O133" s="1"/>
    </row>
    <row r="134" spans="1:15" ht="12.75" customHeight="1">
      <c r="A134" s="51">
        <v>125</v>
      </c>
      <c r="B134" s="53" t="s">
        <v>181</v>
      </c>
      <c r="C134" s="31">
        <v>136190.70000000001</v>
      </c>
      <c r="D134" s="36">
        <v>136581.88333333333</v>
      </c>
      <c r="E134" s="36">
        <v>135608.81666666665</v>
      </c>
      <c r="F134" s="36">
        <v>135026.93333333332</v>
      </c>
      <c r="G134" s="36">
        <v>134053.86666666664</v>
      </c>
      <c r="H134" s="36">
        <v>137163.76666666666</v>
      </c>
      <c r="I134" s="36">
        <v>138136.83333333337</v>
      </c>
      <c r="J134" s="36">
        <v>138718.71666666667</v>
      </c>
      <c r="K134" s="31">
        <v>137554.95000000001</v>
      </c>
      <c r="L134" s="31">
        <v>136000</v>
      </c>
      <c r="M134" s="31">
        <v>6.9279999999999994E-2</v>
      </c>
      <c r="N134" s="1"/>
      <c r="O134" s="1"/>
    </row>
    <row r="135" spans="1:15" ht="12.75" customHeight="1">
      <c r="A135" s="51">
        <v>126</v>
      </c>
      <c r="B135" s="53" t="s">
        <v>444</v>
      </c>
      <c r="C135" s="31">
        <v>1115.45</v>
      </c>
      <c r="D135" s="36">
        <v>1127.2166666666667</v>
      </c>
      <c r="E135" s="36">
        <v>1098.2333333333333</v>
      </c>
      <c r="F135" s="36">
        <v>1081.0166666666667</v>
      </c>
      <c r="G135" s="36">
        <v>1052.0333333333333</v>
      </c>
      <c r="H135" s="36">
        <v>1144.4333333333334</v>
      </c>
      <c r="I135" s="36">
        <v>1173.416666666667</v>
      </c>
      <c r="J135" s="36">
        <v>1190.6333333333334</v>
      </c>
      <c r="K135" s="31">
        <v>1156.2</v>
      </c>
      <c r="L135" s="31">
        <v>1110</v>
      </c>
      <c r="M135" s="31">
        <v>12.424609999999999</v>
      </c>
      <c r="N135" s="1"/>
      <c r="O135" s="1"/>
    </row>
    <row r="136" spans="1:15" ht="12.75" customHeight="1">
      <c r="A136" s="51">
        <v>127</v>
      </c>
      <c r="B136" s="53" t="s">
        <v>170</v>
      </c>
      <c r="C136" s="31">
        <v>295.39999999999998</v>
      </c>
      <c r="D136" s="36">
        <v>294.83333333333331</v>
      </c>
      <c r="E136" s="36">
        <v>292.71666666666664</v>
      </c>
      <c r="F136" s="36">
        <v>290.0333333333333</v>
      </c>
      <c r="G136" s="36">
        <v>287.91666666666663</v>
      </c>
      <c r="H136" s="36">
        <v>297.51666666666665</v>
      </c>
      <c r="I136" s="36">
        <v>299.63333333333333</v>
      </c>
      <c r="J136" s="36">
        <v>302.31666666666666</v>
      </c>
      <c r="K136" s="31">
        <v>296.95</v>
      </c>
      <c r="L136" s="31">
        <v>292.14999999999998</v>
      </c>
      <c r="M136" s="31">
        <v>20.135000000000002</v>
      </c>
      <c r="N136" s="1"/>
      <c r="O136" s="1"/>
    </row>
    <row r="137" spans="1:15" ht="12.75" customHeight="1">
      <c r="A137" s="51">
        <v>128</v>
      </c>
      <c r="B137" s="53" t="s">
        <v>169</v>
      </c>
      <c r="C137" s="31">
        <v>1989.3</v>
      </c>
      <c r="D137" s="36">
        <v>1982.9333333333334</v>
      </c>
      <c r="E137" s="36">
        <v>1962.5666666666668</v>
      </c>
      <c r="F137" s="36">
        <v>1935.8333333333335</v>
      </c>
      <c r="G137" s="36">
        <v>1915.4666666666669</v>
      </c>
      <c r="H137" s="36">
        <v>2009.6666666666667</v>
      </c>
      <c r="I137" s="36">
        <v>2030.0333333333335</v>
      </c>
      <c r="J137" s="36">
        <v>2056.7666666666664</v>
      </c>
      <c r="K137" s="31">
        <v>2003.3</v>
      </c>
      <c r="L137" s="31">
        <v>1956.2</v>
      </c>
      <c r="M137" s="31">
        <v>36.153700000000001</v>
      </c>
      <c r="N137" s="1"/>
      <c r="O137" s="1"/>
    </row>
    <row r="138" spans="1:15" ht="12.75" customHeight="1">
      <c r="A138" s="51">
        <v>129</v>
      </c>
      <c r="B138" s="53" t="s">
        <v>840</v>
      </c>
      <c r="C138" s="31">
        <v>2363.75</v>
      </c>
      <c r="D138" s="36">
        <v>2363.75</v>
      </c>
      <c r="E138" s="36">
        <v>2334.15</v>
      </c>
      <c r="F138" s="36">
        <v>2304.5500000000002</v>
      </c>
      <c r="G138" s="36">
        <v>2274.9500000000003</v>
      </c>
      <c r="H138" s="36">
        <v>2393.35</v>
      </c>
      <c r="I138" s="36">
        <v>2422.9500000000003</v>
      </c>
      <c r="J138" s="36">
        <v>2452.5499999999997</v>
      </c>
      <c r="K138" s="31">
        <v>2393.35</v>
      </c>
      <c r="L138" s="31">
        <v>2334.15</v>
      </c>
      <c r="M138" s="31">
        <v>3.0582799999999999</v>
      </c>
      <c r="N138" s="1"/>
      <c r="O138" s="1"/>
    </row>
    <row r="139" spans="1:15" ht="12.75" customHeight="1">
      <c r="A139" s="51">
        <v>130</v>
      </c>
      <c r="B139" s="53" t="s">
        <v>172</v>
      </c>
      <c r="C139" s="31">
        <v>496.05</v>
      </c>
      <c r="D139" s="36">
        <v>497.68333333333334</v>
      </c>
      <c r="E139" s="36">
        <v>493.56666666666666</v>
      </c>
      <c r="F139" s="36">
        <v>491.08333333333331</v>
      </c>
      <c r="G139" s="36">
        <v>486.96666666666664</v>
      </c>
      <c r="H139" s="36">
        <v>500.16666666666669</v>
      </c>
      <c r="I139" s="36">
        <v>504.28333333333336</v>
      </c>
      <c r="J139" s="36">
        <v>506.76666666666671</v>
      </c>
      <c r="K139" s="31">
        <v>501.8</v>
      </c>
      <c r="L139" s="31">
        <v>495.2</v>
      </c>
      <c r="M139" s="31">
        <v>7.5392299999999999</v>
      </c>
      <c r="N139" s="1"/>
      <c r="O139" s="1"/>
    </row>
    <row r="140" spans="1:15" ht="12.75" customHeight="1">
      <c r="A140" s="51">
        <v>131</v>
      </c>
      <c r="B140" s="53" t="s">
        <v>173</v>
      </c>
      <c r="C140" s="31">
        <v>12427.85</v>
      </c>
      <c r="D140" s="36">
        <v>12455.299999999997</v>
      </c>
      <c r="E140" s="36">
        <v>12385.099999999995</v>
      </c>
      <c r="F140" s="36">
        <v>12342.349999999997</v>
      </c>
      <c r="G140" s="36">
        <v>12272.149999999994</v>
      </c>
      <c r="H140" s="36">
        <v>12498.049999999996</v>
      </c>
      <c r="I140" s="36">
        <v>12568.249999999996</v>
      </c>
      <c r="J140" s="36">
        <v>12610.999999999996</v>
      </c>
      <c r="K140" s="31">
        <v>12525.5</v>
      </c>
      <c r="L140" s="31">
        <v>12412.55</v>
      </c>
      <c r="M140" s="31">
        <v>2.7193499999999999</v>
      </c>
      <c r="N140" s="1"/>
      <c r="O140" s="1"/>
    </row>
    <row r="141" spans="1:15" ht="12.75" customHeight="1">
      <c r="A141" s="51">
        <v>132</v>
      </c>
      <c r="B141" s="53" t="s">
        <v>177</v>
      </c>
      <c r="C141" s="31">
        <v>1007</v>
      </c>
      <c r="D141" s="36">
        <v>1004.6666666666666</v>
      </c>
      <c r="E141" s="36">
        <v>994.33333333333326</v>
      </c>
      <c r="F141" s="36">
        <v>981.66666666666663</v>
      </c>
      <c r="G141" s="36">
        <v>971.33333333333326</v>
      </c>
      <c r="H141" s="36">
        <v>1017.3333333333333</v>
      </c>
      <c r="I141" s="36">
        <v>1027.6666666666665</v>
      </c>
      <c r="J141" s="36">
        <v>1040.3333333333333</v>
      </c>
      <c r="K141" s="31">
        <v>1015</v>
      </c>
      <c r="L141" s="31">
        <v>992</v>
      </c>
      <c r="M141" s="31">
        <v>5.9210000000000003</v>
      </c>
      <c r="N141" s="1"/>
      <c r="O141" s="1"/>
    </row>
    <row r="142" spans="1:15" ht="12.75" customHeight="1">
      <c r="A142" s="51">
        <v>133</v>
      </c>
      <c r="B142" s="53" t="s">
        <v>284</v>
      </c>
      <c r="C142" s="31">
        <v>819.2</v>
      </c>
      <c r="D142" s="36">
        <v>820.51666666666677</v>
      </c>
      <c r="E142" s="36">
        <v>812.63333333333355</v>
      </c>
      <c r="F142" s="36">
        <v>806.06666666666683</v>
      </c>
      <c r="G142" s="36">
        <v>798.18333333333362</v>
      </c>
      <c r="H142" s="36">
        <v>827.08333333333348</v>
      </c>
      <c r="I142" s="36">
        <v>834.9666666666667</v>
      </c>
      <c r="J142" s="36">
        <v>841.53333333333342</v>
      </c>
      <c r="K142" s="31">
        <v>828.4</v>
      </c>
      <c r="L142" s="31">
        <v>813.95</v>
      </c>
      <c r="M142" s="31">
        <v>11.59122</v>
      </c>
      <c r="N142" s="1"/>
      <c r="O142" s="1"/>
    </row>
    <row r="143" spans="1:15" ht="12.75" customHeight="1">
      <c r="A143" s="51">
        <v>134</v>
      </c>
      <c r="B143" s="53" t="s">
        <v>449</v>
      </c>
      <c r="C143" s="31">
        <v>2236.6999999999998</v>
      </c>
      <c r="D143" s="36">
        <v>2157.6333333333332</v>
      </c>
      <c r="E143" s="36">
        <v>2070.2666666666664</v>
      </c>
      <c r="F143" s="36">
        <v>1903.8333333333333</v>
      </c>
      <c r="G143" s="36">
        <v>1816.4666666666665</v>
      </c>
      <c r="H143" s="36">
        <v>2324.0666666666666</v>
      </c>
      <c r="I143" s="36">
        <v>2411.4333333333334</v>
      </c>
      <c r="J143" s="36">
        <v>2577.8666666666663</v>
      </c>
      <c r="K143" s="31">
        <v>2245</v>
      </c>
      <c r="L143" s="31">
        <v>1991.2</v>
      </c>
      <c r="M143" s="31">
        <v>96.446669999999997</v>
      </c>
      <c r="N143" s="1"/>
      <c r="O143" s="1"/>
    </row>
    <row r="144" spans="1:15" ht="12.75" customHeight="1">
      <c r="A144" s="51">
        <v>135</v>
      </c>
      <c r="B144" s="53" t="s">
        <v>285</v>
      </c>
      <c r="C144" s="31">
        <v>70.650000000000006</v>
      </c>
      <c r="D144" s="36">
        <v>69.850000000000009</v>
      </c>
      <c r="E144" s="36">
        <v>68.800000000000011</v>
      </c>
      <c r="F144" s="36">
        <v>66.95</v>
      </c>
      <c r="G144" s="36">
        <v>65.900000000000006</v>
      </c>
      <c r="H144" s="36">
        <v>71.700000000000017</v>
      </c>
      <c r="I144" s="36">
        <v>72.75</v>
      </c>
      <c r="J144" s="36">
        <v>74.600000000000023</v>
      </c>
      <c r="K144" s="31">
        <v>70.900000000000006</v>
      </c>
      <c r="L144" s="31">
        <v>68</v>
      </c>
      <c r="M144" s="31">
        <v>93.200429999999997</v>
      </c>
      <c r="N144" s="1"/>
      <c r="O144" s="1"/>
    </row>
    <row r="145" spans="1:15" ht="12.75" customHeight="1">
      <c r="A145" s="51">
        <v>136</v>
      </c>
      <c r="B145" s="53" t="s">
        <v>180</v>
      </c>
      <c r="C145" s="31">
        <v>2484.1999999999998</v>
      </c>
      <c r="D145" s="36">
        <v>2480.9666666666667</v>
      </c>
      <c r="E145" s="36">
        <v>2444.9333333333334</v>
      </c>
      <c r="F145" s="36">
        <v>2405.6666666666665</v>
      </c>
      <c r="G145" s="36">
        <v>2369.6333333333332</v>
      </c>
      <c r="H145" s="36">
        <v>2520.2333333333336</v>
      </c>
      <c r="I145" s="36">
        <v>2556.2666666666673</v>
      </c>
      <c r="J145" s="36">
        <v>2595.5333333333338</v>
      </c>
      <c r="K145" s="31">
        <v>2517</v>
      </c>
      <c r="L145" s="31">
        <v>2441.6999999999998</v>
      </c>
      <c r="M145" s="31">
        <v>2.8368600000000002</v>
      </c>
      <c r="N145" s="1"/>
      <c r="O145" s="1"/>
    </row>
    <row r="146" spans="1:15" ht="12.75" customHeight="1">
      <c r="A146" s="51">
        <v>137</v>
      </c>
      <c r="B146" s="53" t="s">
        <v>182</v>
      </c>
      <c r="C146" s="31">
        <v>1630.2</v>
      </c>
      <c r="D146" s="36">
        <v>1609.3999999999999</v>
      </c>
      <c r="E146" s="36">
        <v>1556.7999999999997</v>
      </c>
      <c r="F146" s="36">
        <v>1483.3999999999999</v>
      </c>
      <c r="G146" s="36">
        <v>1430.7999999999997</v>
      </c>
      <c r="H146" s="36">
        <v>1682.7999999999997</v>
      </c>
      <c r="I146" s="36">
        <v>1735.3999999999996</v>
      </c>
      <c r="J146" s="36">
        <v>1808.7999999999997</v>
      </c>
      <c r="K146" s="31">
        <v>1662</v>
      </c>
      <c r="L146" s="31">
        <v>1536</v>
      </c>
      <c r="M146" s="31">
        <v>15.50553</v>
      </c>
      <c r="N146" s="1"/>
      <c r="O146" s="1"/>
    </row>
    <row r="147" spans="1:15" ht="12.75" customHeight="1">
      <c r="A147" s="51">
        <v>138</v>
      </c>
      <c r="B147" s="53" t="s">
        <v>456</v>
      </c>
      <c r="C147" s="31">
        <v>93.2</v>
      </c>
      <c r="D147" s="36">
        <v>92.65000000000002</v>
      </c>
      <c r="E147" s="36">
        <v>91.700000000000045</v>
      </c>
      <c r="F147" s="36">
        <v>90.200000000000031</v>
      </c>
      <c r="G147" s="36">
        <v>89.250000000000057</v>
      </c>
      <c r="H147" s="36">
        <v>94.150000000000034</v>
      </c>
      <c r="I147" s="36">
        <v>95.1</v>
      </c>
      <c r="J147" s="36">
        <v>96.600000000000023</v>
      </c>
      <c r="K147" s="31">
        <v>93.6</v>
      </c>
      <c r="L147" s="31">
        <v>91.15</v>
      </c>
      <c r="M147" s="31">
        <v>754.80237999999997</v>
      </c>
      <c r="N147" s="1"/>
      <c r="O147" s="1"/>
    </row>
    <row r="148" spans="1:15" ht="12.75" customHeight="1">
      <c r="A148" s="51">
        <v>139</v>
      </c>
      <c r="B148" s="53" t="s">
        <v>187</v>
      </c>
      <c r="C148" s="31">
        <v>217.7</v>
      </c>
      <c r="D148" s="36">
        <v>217.51666666666665</v>
      </c>
      <c r="E148" s="36">
        <v>214.2833333333333</v>
      </c>
      <c r="F148" s="36">
        <v>210.86666666666665</v>
      </c>
      <c r="G148" s="36">
        <v>207.6333333333333</v>
      </c>
      <c r="H148" s="36">
        <v>220.93333333333331</v>
      </c>
      <c r="I148" s="36">
        <v>224.16666666666666</v>
      </c>
      <c r="J148" s="36">
        <v>227.58333333333331</v>
      </c>
      <c r="K148" s="31">
        <v>220.75</v>
      </c>
      <c r="L148" s="31">
        <v>214.1</v>
      </c>
      <c r="M148" s="31">
        <v>166.90309999999999</v>
      </c>
      <c r="N148" s="1"/>
      <c r="O148" s="1"/>
    </row>
    <row r="149" spans="1:15" ht="12.75" customHeight="1">
      <c r="A149" s="51">
        <v>140</v>
      </c>
      <c r="B149" s="53" t="s">
        <v>189</v>
      </c>
      <c r="C149" s="31">
        <v>351.25</v>
      </c>
      <c r="D149" s="36">
        <v>349.11666666666662</v>
      </c>
      <c r="E149" s="36">
        <v>344.13333333333321</v>
      </c>
      <c r="F149" s="36">
        <v>337.01666666666659</v>
      </c>
      <c r="G149" s="36">
        <v>332.03333333333319</v>
      </c>
      <c r="H149" s="36">
        <v>356.23333333333323</v>
      </c>
      <c r="I149" s="36">
        <v>361.2166666666667</v>
      </c>
      <c r="J149" s="36">
        <v>368.33333333333326</v>
      </c>
      <c r="K149" s="31">
        <v>354.1</v>
      </c>
      <c r="L149" s="31">
        <v>342</v>
      </c>
      <c r="M149" s="31">
        <v>216.79943</v>
      </c>
      <c r="N149" s="1"/>
      <c r="O149" s="1"/>
    </row>
    <row r="150" spans="1:15" ht="12.75" customHeight="1">
      <c r="A150" s="51">
        <v>141</v>
      </c>
      <c r="B150" s="53" t="s">
        <v>185</v>
      </c>
      <c r="C150" s="31">
        <v>3145.55</v>
      </c>
      <c r="D150" s="36">
        <v>3140.4333333333338</v>
      </c>
      <c r="E150" s="36">
        <v>3124.9666666666676</v>
      </c>
      <c r="F150" s="36">
        <v>3104.3833333333337</v>
      </c>
      <c r="G150" s="36">
        <v>3088.9166666666674</v>
      </c>
      <c r="H150" s="36">
        <v>3161.0166666666678</v>
      </c>
      <c r="I150" s="36">
        <v>3176.483333333334</v>
      </c>
      <c r="J150" s="36">
        <v>3197.066666666668</v>
      </c>
      <c r="K150" s="31">
        <v>3155.9</v>
      </c>
      <c r="L150" s="31">
        <v>3119.85</v>
      </c>
      <c r="M150" s="31">
        <v>0.98214999999999997</v>
      </c>
      <c r="N150" s="1"/>
      <c r="O150" s="1"/>
    </row>
    <row r="151" spans="1:15" ht="12.75" customHeight="1">
      <c r="A151" s="51">
        <v>142</v>
      </c>
      <c r="B151" s="53" t="s">
        <v>186</v>
      </c>
      <c r="C151" s="31">
        <v>2553.9499999999998</v>
      </c>
      <c r="D151" s="36">
        <v>2574.2999999999997</v>
      </c>
      <c r="E151" s="36">
        <v>2524.6499999999996</v>
      </c>
      <c r="F151" s="36">
        <v>2495.35</v>
      </c>
      <c r="G151" s="36">
        <v>2445.6999999999998</v>
      </c>
      <c r="H151" s="36">
        <v>2603.5999999999995</v>
      </c>
      <c r="I151" s="36">
        <v>2653.25</v>
      </c>
      <c r="J151" s="36">
        <v>2682.5499999999993</v>
      </c>
      <c r="K151" s="31">
        <v>2623.95</v>
      </c>
      <c r="L151" s="31">
        <v>2545</v>
      </c>
      <c r="M151" s="31">
        <v>19.251390000000001</v>
      </c>
      <c r="N151" s="1"/>
      <c r="O151" s="1"/>
    </row>
    <row r="152" spans="1:15" ht="12.75" customHeight="1">
      <c r="A152" s="51">
        <v>143</v>
      </c>
      <c r="B152" s="53" t="s">
        <v>190</v>
      </c>
      <c r="C152" s="31">
        <v>1525.95</v>
      </c>
      <c r="D152" s="36">
        <v>1527.6166666666668</v>
      </c>
      <c r="E152" s="36">
        <v>1507.5333333333335</v>
      </c>
      <c r="F152" s="36">
        <v>1489.1166666666668</v>
      </c>
      <c r="G152" s="36">
        <v>1469.0333333333335</v>
      </c>
      <c r="H152" s="36">
        <v>1546.0333333333335</v>
      </c>
      <c r="I152" s="36">
        <v>1566.1166666666666</v>
      </c>
      <c r="J152" s="36">
        <v>1584.5333333333335</v>
      </c>
      <c r="K152" s="31">
        <v>1547.7</v>
      </c>
      <c r="L152" s="31">
        <v>1509.2</v>
      </c>
      <c r="M152" s="31">
        <v>6.3632799999999996</v>
      </c>
      <c r="N152" s="1"/>
      <c r="O152" s="1"/>
    </row>
    <row r="153" spans="1:15" ht="12.75" customHeight="1">
      <c r="A153" s="51">
        <v>144</v>
      </c>
      <c r="B153" s="53" t="s">
        <v>192</v>
      </c>
      <c r="C153" s="31">
        <v>275.35000000000002</v>
      </c>
      <c r="D153" s="36">
        <v>276.06666666666666</v>
      </c>
      <c r="E153" s="36">
        <v>273.13333333333333</v>
      </c>
      <c r="F153" s="36">
        <v>270.91666666666669</v>
      </c>
      <c r="G153" s="36">
        <v>267.98333333333335</v>
      </c>
      <c r="H153" s="36">
        <v>278.2833333333333</v>
      </c>
      <c r="I153" s="36">
        <v>281.21666666666658</v>
      </c>
      <c r="J153" s="36">
        <v>283.43333333333328</v>
      </c>
      <c r="K153" s="31">
        <v>279</v>
      </c>
      <c r="L153" s="31">
        <v>273.85000000000002</v>
      </c>
      <c r="M153" s="31">
        <v>226.00928999999999</v>
      </c>
      <c r="N153" s="1"/>
      <c r="O153" s="1"/>
    </row>
    <row r="154" spans="1:15" ht="12.75" customHeight="1">
      <c r="A154" s="51">
        <v>145</v>
      </c>
      <c r="B154" s="53" t="s">
        <v>287</v>
      </c>
      <c r="C154" s="31">
        <v>635.65</v>
      </c>
      <c r="D154" s="36">
        <v>643.41666666666663</v>
      </c>
      <c r="E154" s="36">
        <v>617.33333333333326</v>
      </c>
      <c r="F154" s="36">
        <v>599.01666666666665</v>
      </c>
      <c r="G154" s="36">
        <v>572.93333333333328</v>
      </c>
      <c r="H154" s="36">
        <v>661.73333333333323</v>
      </c>
      <c r="I154" s="36">
        <v>687.81666666666649</v>
      </c>
      <c r="J154" s="36">
        <v>706.13333333333321</v>
      </c>
      <c r="K154" s="31">
        <v>669.5</v>
      </c>
      <c r="L154" s="31">
        <v>625.1</v>
      </c>
      <c r="M154" s="31">
        <v>134.22782000000001</v>
      </c>
      <c r="N154" s="1"/>
      <c r="O154" s="1"/>
    </row>
    <row r="155" spans="1:15" ht="12.75" customHeight="1">
      <c r="A155" s="51">
        <v>146</v>
      </c>
      <c r="B155" s="53" t="s">
        <v>288</v>
      </c>
      <c r="C155" s="31">
        <v>410.9</v>
      </c>
      <c r="D155" s="36">
        <v>413.41666666666669</v>
      </c>
      <c r="E155" s="36">
        <v>407.43333333333339</v>
      </c>
      <c r="F155" s="36">
        <v>403.9666666666667</v>
      </c>
      <c r="G155" s="36">
        <v>397.98333333333341</v>
      </c>
      <c r="H155" s="36">
        <v>416.88333333333338</v>
      </c>
      <c r="I155" s="36">
        <v>422.86666666666662</v>
      </c>
      <c r="J155" s="36">
        <v>426.33333333333337</v>
      </c>
      <c r="K155" s="31">
        <v>419.4</v>
      </c>
      <c r="L155" s="31">
        <v>409.95</v>
      </c>
      <c r="M155" s="31">
        <v>12.5677</v>
      </c>
      <c r="N155" s="1"/>
      <c r="O155" s="1"/>
    </row>
    <row r="156" spans="1:15" ht="12.75" customHeight="1">
      <c r="A156" s="51">
        <v>147</v>
      </c>
      <c r="B156" s="53" t="s">
        <v>289</v>
      </c>
      <c r="C156" s="31">
        <v>1190.7</v>
      </c>
      <c r="D156" s="36">
        <v>1179.0999999999999</v>
      </c>
      <c r="E156" s="36">
        <v>1162.1999999999998</v>
      </c>
      <c r="F156" s="36">
        <v>1133.6999999999998</v>
      </c>
      <c r="G156" s="36">
        <v>1116.7999999999997</v>
      </c>
      <c r="H156" s="36">
        <v>1207.5999999999999</v>
      </c>
      <c r="I156" s="36">
        <v>1224.5</v>
      </c>
      <c r="J156" s="36">
        <v>1253</v>
      </c>
      <c r="K156" s="31">
        <v>1196</v>
      </c>
      <c r="L156" s="31">
        <v>1150.5999999999999</v>
      </c>
      <c r="M156" s="31">
        <v>11.46968</v>
      </c>
      <c r="N156" s="1"/>
      <c r="O156" s="1"/>
    </row>
    <row r="157" spans="1:15" ht="12.75" customHeight="1">
      <c r="A157" s="51">
        <v>148</v>
      </c>
      <c r="B157" s="53" t="s">
        <v>199</v>
      </c>
      <c r="C157" s="31">
        <v>3896.6</v>
      </c>
      <c r="D157" s="36">
        <v>3883.85</v>
      </c>
      <c r="E157" s="36">
        <v>3839.7</v>
      </c>
      <c r="F157" s="36">
        <v>3782.7999999999997</v>
      </c>
      <c r="G157" s="36">
        <v>3738.6499999999996</v>
      </c>
      <c r="H157" s="36">
        <v>3940.75</v>
      </c>
      <c r="I157" s="36">
        <v>3984.9000000000005</v>
      </c>
      <c r="J157" s="36">
        <v>4041.8</v>
      </c>
      <c r="K157" s="31">
        <v>3928</v>
      </c>
      <c r="L157" s="31">
        <v>3826.95</v>
      </c>
      <c r="M157" s="31">
        <v>4.7576599999999996</v>
      </c>
      <c r="N157" s="1"/>
      <c r="O157" s="1"/>
    </row>
    <row r="158" spans="1:15" ht="12.75" customHeight="1">
      <c r="A158" s="51">
        <v>149</v>
      </c>
      <c r="B158" s="53" t="s">
        <v>193</v>
      </c>
      <c r="C158" s="31">
        <v>34795.4</v>
      </c>
      <c r="D158" s="36">
        <v>34866.699999999997</v>
      </c>
      <c r="E158" s="36">
        <v>34633.399999999994</v>
      </c>
      <c r="F158" s="36">
        <v>34471.399999999994</v>
      </c>
      <c r="G158" s="36">
        <v>34238.099999999991</v>
      </c>
      <c r="H158" s="36">
        <v>35028.699999999997</v>
      </c>
      <c r="I158" s="36">
        <v>35262</v>
      </c>
      <c r="J158" s="36">
        <v>35424</v>
      </c>
      <c r="K158" s="31">
        <v>35100</v>
      </c>
      <c r="L158" s="31">
        <v>34704.699999999997</v>
      </c>
      <c r="M158" s="31">
        <v>0.1525</v>
      </c>
      <c r="N158" s="1"/>
      <c r="O158" s="1"/>
    </row>
    <row r="159" spans="1:15" ht="12.75" customHeight="1">
      <c r="A159" s="51">
        <v>150</v>
      </c>
      <c r="B159" s="53" t="s">
        <v>290</v>
      </c>
      <c r="C159" s="31">
        <v>1404.55</v>
      </c>
      <c r="D159" s="36">
        <v>1396.5166666666667</v>
      </c>
      <c r="E159" s="36">
        <v>1375.0333333333333</v>
      </c>
      <c r="F159" s="36">
        <v>1345.5166666666667</v>
      </c>
      <c r="G159" s="36">
        <v>1324.0333333333333</v>
      </c>
      <c r="H159" s="36">
        <v>1426.0333333333333</v>
      </c>
      <c r="I159" s="36">
        <v>1447.5166666666664</v>
      </c>
      <c r="J159" s="36">
        <v>1477.0333333333333</v>
      </c>
      <c r="K159" s="31">
        <v>1418</v>
      </c>
      <c r="L159" s="31">
        <v>1367</v>
      </c>
      <c r="M159" s="31">
        <v>4.3125400000000003</v>
      </c>
      <c r="N159" s="1"/>
      <c r="O159" s="1"/>
    </row>
    <row r="160" spans="1:15" ht="12.75" customHeight="1">
      <c r="A160" s="51">
        <v>151</v>
      </c>
      <c r="B160" s="53" t="s">
        <v>195</v>
      </c>
      <c r="C160" s="31">
        <v>3972.9</v>
      </c>
      <c r="D160" s="36">
        <v>3966.3333333333335</v>
      </c>
      <c r="E160" s="36">
        <v>3937.8166666666671</v>
      </c>
      <c r="F160" s="36">
        <v>3902.7333333333336</v>
      </c>
      <c r="G160" s="36">
        <v>3874.2166666666672</v>
      </c>
      <c r="H160" s="36">
        <v>4001.416666666667</v>
      </c>
      <c r="I160" s="36">
        <v>4029.9333333333334</v>
      </c>
      <c r="J160" s="36">
        <v>4065.0166666666669</v>
      </c>
      <c r="K160" s="31">
        <v>3994.85</v>
      </c>
      <c r="L160" s="31">
        <v>3931.25</v>
      </c>
      <c r="M160" s="31">
        <v>6.1032400000000004</v>
      </c>
      <c r="N160" s="1"/>
      <c r="O160" s="1"/>
    </row>
    <row r="161" spans="1:15" ht="12.75" customHeight="1">
      <c r="A161" s="51">
        <v>152</v>
      </c>
      <c r="B161" s="53" t="s">
        <v>196</v>
      </c>
      <c r="C161" s="31">
        <v>282.85000000000002</v>
      </c>
      <c r="D161" s="36">
        <v>281.03333333333336</v>
      </c>
      <c r="E161" s="36">
        <v>274.41666666666674</v>
      </c>
      <c r="F161" s="36">
        <v>265.98333333333341</v>
      </c>
      <c r="G161" s="36">
        <v>259.36666666666679</v>
      </c>
      <c r="H161" s="36">
        <v>289.4666666666667</v>
      </c>
      <c r="I161" s="36">
        <v>296.08333333333337</v>
      </c>
      <c r="J161" s="36">
        <v>304.51666666666665</v>
      </c>
      <c r="K161" s="31">
        <v>287.64999999999998</v>
      </c>
      <c r="L161" s="31">
        <v>272.60000000000002</v>
      </c>
      <c r="M161" s="31">
        <v>112.48412999999999</v>
      </c>
      <c r="N161" s="1"/>
      <c r="O161" s="1"/>
    </row>
    <row r="162" spans="1:15" ht="12.75" customHeight="1">
      <c r="A162" s="51">
        <v>153</v>
      </c>
      <c r="B162" s="53" t="s">
        <v>198</v>
      </c>
      <c r="C162" s="31">
        <v>3002.9</v>
      </c>
      <c r="D162" s="36">
        <v>2999.6333333333332</v>
      </c>
      <c r="E162" s="36">
        <v>2980.1166666666663</v>
      </c>
      <c r="F162" s="36">
        <v>2957.333333333333</v>
      </c>
      <c r="G162" s="36">
        <v>2937.8166666666662</v>
      </c>
      <c r="H162" s="36">
        <v>3022.4166666666665</v>
      </c>
      <c r="I162" s="36">
        <v>3041.9333333333329</v>
      </c>
      <c r="J162" s="36">
        <v>3064.7166666666667</v>
      </c>
      <c r="K162" s="31">
        <v>3019.15</v>
      </c>
      <c r="L162" s="31">
        <v>2976.85</v>
      </c>
      <c r="M162" s="31">
        <v>3.1991900000000002</v>
      </c>
      <c r="N162" s="1"/>
      <c r="O162" s="1"/>
    </row>
    <row r="163" spans="1:15" ht="12.75" customHeight="1">
      <c r="A163" s="51">
        <v>154</v>
      </c>
      <c r="B163" s="53" t="s">
        <v>194</v>
      </c>
      <c r="C163" s="31">
        <v>858.95</v>
      </c>
      <c r="D163" s="36">
        <v>858.69999999999993</v>
      </c>
      <c r="E163" s="36">
        <v>855.24999999999989</v>
      </c>
      <c r="F163" s="36">
        <v>851.55</v>
      </c>
      <c r="G163" s="36">
        <v>848.09999999999991</v>
      </c>
      <c r="H163" s="36">
        <v>862.39999999999986</v>
      </c>
      <c r="I163" s="36">
        <v>865.84999999999991</v>
      </c>
      <c r="J163" s="36">
        <v>869.54999999999984</v>
      </c>
      <c r="K163" s="31">
        <v>862.15</v>
      </c>
      <c r="L163" s="31">
        <v>855</v>
      </c>
      <c r="M163" s="31">
        <v>8.1631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5261.55</v>
      </c>
      <c r="D164" s="36">
        <v>5236.8499999999995</v>
      </c>
      <c r="E164" s="36">
        <v>5184.6999999999989</v>
      </c>
      <c r="F164" s="36">
        <v>5107.8499999999995</v>
      </c>
      <c r="G164" s="36">
        <v>5055.6999999999989</v>
      </c>
      <c r="H164" s="36">
        <v>5313.6999999999989</v>
      </c>
      <c r="I164" s="36">
        <v>5365.8499999999985</v>
      </c>
      <c r="J164" s="36">
        <v>5442.6999999999989</v>
      </c>
      <c r="K164" s="31">
        <v>5289</v>
      </c>
      <c r="L164" s="31">
        <v>5160</v>
      </c>
      <c r="M164" s="31">
        <v>3.3886599999999998</v>
      </c>
      <c r="N164" s="1"/>
      <c r="O164" s="1"/>
    </row>
    <row r="165" spans="1:15" ht="12.75" customHeight="1">
      <c r="A165" s="51">
        <v>156</v>
      </c>
      <c r="B165" s="53" t="s">
        <v>291</v>
      </c>
      <c r="C165" s="31">
        <v>494.6</v>
      </c>
      <c r="D165" s="36">
        <v>488.8</v>
      </c>
      <c r="E165" s="36">
        <v>480.6</v>
      </c>
      <c r="F165" s="36">
        <v>466.6</v>
      </c>
      <c r="G165" s="36">
        <v>458.40000000000003</v>
      </c>
      <c r="H165" s="36">
        <v>502.8</v>
      </c>
      <c r="I165" s="36">
        <v>510.99999999999994</v>
      </c>
      <c r="J165" s="36">
        <v>525</v>
      </c>
      <c r="K165" s="31">
        <v>497</v>
      </c>
      <c r="L165" s="31">
        <v>474.8</v>
      </c>
      <c r="M165" s="31">
        <v>47.622079999999997</v>
      </c>
      <c r="N165" s="1"/>
      <c r="O165" s="1"/>
    </row>
    <row r="166" spans="1:15" ht="12.75" customHeight="1">
      <c r="A166" s="51">
        <v>157</v>
      </c>
      <c r="B166" s="53" t="s">
        <v>197</v>
      </c>
      <c r="C166" s="31">
        <v>417.25</v>
      </c>
      <c r="D166" s="36">
        <v>412.76666666666671</v>
      </c>
      <c r="E166" s="36">
        <v>407.33333333333343</v>
      </c>
      <c r="F166" s="36">
        <v>397.41666666666674</v>
      </c>
      <c r="G166" s="36">
        <v>391.98333333333346</v>
      </c>
      <c r="H166" s="36">
        <v>422.68333333333339</v>
      </c>
      <c r="I166" s="36">
        <v>428.11666666666667</v>
      </c>
      <c r="J166" s="36">
        <v>438.03333333333336</v>
      </c>
      <c r="K166" s="31">
        <v>418.2</v>
      </c>
      <c r="L166" s="31">
        <v>402.85</v>
      </c>
      <c r="M166" s="31">
        <v>103.4679</v>
      </c>
      <c r="N166" s="1"/>
      <c r="O166" s="1"/>
    </row>
    <row r="167" spans="1:15" ht="12.75" customHeight="1">
      <c r="A167" s="51">
        <v>158</v>
      </c>
      <c r="B167" s="53" t="s">
        <v>202</v>
      </c>
      <c r="C167" s="31">
        <v>280.10000000000002</v>
      </c>
      <c r="D167" s="36">
        <v>280.58333333333331</v>
      </c>
      <c r="E167" s="36">
        <v>278.06666666666661</v>
      </c>
      <c r="F167" s="36">
        <v>276.0333333333333</v>
      </c>
      <c r="G167" s="36">
        <v>273.51666666666659</v>
      </c>
      <c r="H167" s="36">
        <v>282.61666666666662</v>
      </c>
      <c r="I167" s="36">
        <v>285.13333333333338</v>
      </c>
      <c r="J167" s="36">
        <v>287.16666666666663</v>
      </c>
      <c r="K167" s="31">
        <v>283.10000000000002</v>
      </c>
      <c r="L167" s="31">
        <v>278.55</v>
      </c>
      <c r="M167" s="31">
        <v>144.99307999999999</v>
      </c>
      <c r="N167" s="1"/>
      <c r="O167" s="1"/>
    </row>
    <row r="168" spans="1:15" ht="12.75" customHeight="1">
      <c r="A168" s="51">
        <v>159</v>
      </c>
      <c r="B168" s="53" t="s">
        <v>292</v>
      </c>
      <c r="C168" s="31">
        <v>1301.55</v>
      </c>
      <c r="D168" s="36">
        <v>1303.6333333333332</v>
      </c>
      <c r="E168" s="36">
        <v>1268.9166666666665</v>
      </c>
      <c r="F168" s="36">
        <v>1236.2833333333333</v>
      </c>
      <c r="G168" s="36">
        <v>1201.5666666666666</v>
      </c>
      <c r="H168" s="36">
        <v>1336.2666666666664</v>
      </c>
      <c r="I168" s="36">
        <v>1370.9833333333331</v>
      </c>
      <c r="J168" s="36">
        <v>1403.6166666666663</v>
      </c>
      <c r="K168" s="31">
        <v>1338.35</v>
      </c>
      <c r="L168" s="31">
        <v>1271</v>
      </c>
      <c r="M168" s="31">
        <v>7.9081299999999999</v>
      </c>
      <c r="N168" s="1"/>
      <c r="O168" s="1"/>
    </row>
    <row r="169" spans="1:15" ht="12.75" customHeight="1">
      <c r="A169" s="51">
        <v>160</v>
      </c>
      <c r="B169" s="53" t="s">
        <v>293</v>
      </c>
      <c r="C169" s="31">
        <v>16395.7</v>
      </c>
      <c r="D169" s="36">
        <v>16318.033333333333</v>
      </c>
      <c r="E169" s="36">
        <v>16187.516666666666</v>
      </c>
      <c r="F169" s="36">
        <v>15979.333333333334</v>
      </c>
      <c r="G169" s="36">
        <v>15848.816666666668</v>
      </c>
      <c r="H169" s="36">
        <v>16526.216666666667</v>
      </c>
      <c r="I169" s="36">
        <v>16656.73333333333</v>
      </c>
      <c r="J169" s="36">
        <v>16864.916666666664</v>
      </c>
      <c r="K169" s="31">
        <v>16448.55</v>
      </c>
      <c r="L169" s="31">
        <v>16109.85</v>
      </c>
      <c r="M169" s="31">
        <v>9.0020000000000003E-2</v>
      </c>
      <c r="N169" s="1"/>
      <c r="O169" s="1"/>
    </row>
    <row r="170" spans="1:15" ht="12.75" customHeight="1">
      <c r="A170" s="51">
        <v>161</v>
      </c>
      <c r="B170" s="53" t="s">
        <v>200</v>
      </c>
      <c r="C170" s="31">
        <v>135.15</v>
      </c>
      <c r="D170" s="36">
        <v>132.48333333333335</v>
      </c>
      <c r="E170" s="36">
        <v>128.26666666666671</v>
      </c>
      <c r="F170" s="36">
        <v>121.38333333333335</v>
      </c>
      <c r="G170" s="36">
        <v>117.16666666666671</v>
      </c>
      <c r="H170" s="36">
        <v>139.3666666666667</v>
      </c>
      <c r="I170" s="36">
        <v>143.58333333333334</v>
      </c>
      <c r="J170" s="36">
        <v>150.4666666666667</v>
      </c>
      <c r="K170" s="31">
        <v>136.69999999999999</v>
      </c>
      <c r="L170" s="31">
        <v>125.6</v>
      </c>
      <c r="M170" s="31">
        <v>1006.43107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474.05</v>
      </c>
      <c r="D171" s="36">
        <v>469.43333333333334</v>
      </c>
      <c r="E171" s="36">
        <v>463.66666666666669</v>
      </c>
      <c r="F171" s="36">
        <v>453.28333333333336</v>
      </c>
      <c r="G171" s="36">
        <v>447.51666666666671</v>
      </c>
      <c r="H171" s="36">
        <v>479.81666666666666</v>
      </c>
      <c r="I171" s="36">
        <v>485.58333333333331</v>
      </c>
      <c r="J171" s="36">
        <v>495.96666666666664</v>
      </c>
      <c r="K171" s="31">
        <v>475.2</v>
      </c>
      <c r="L171" s="31">
        <v>459.05</v>
      </c>
      <c r="M171" s="31">
        <v>140.35202000000001</v>
      </c>
      <c r="N171" s="1"/>
      <c r="O171" s="1"/>
    </row>
    <row r="172" spans="1:15" ht="12.75" customHeight="1">
      <c r="A172" s="51">
        <v>163</v>
      </c>
      <c r="B172" s="53" t="s">
        <v>480</v>
      </c>
      <c r="C172" s="31">
        <v>265.05</v>
      </c>
      <c r="D172" s="36">
        <v>265.83333333333337</v>
      </c>
      <c r="E172" s="36">
        <v>261.06666666666672</v>
      </c>
      <c r="F172" s="36">
        <v>257.08333333333337</v>
      </c>
      <c r="G172" s="36">
        <v>252.31666666666672</v>
      </c>
      <c r="H172" s="36">
        <v>269.81666666666672</v>
      </c>
      <c r="I172" s="36">
        <v>274.58333333333337</v>
      </c>
      <c r="J172" s="36">
        <v>278.56666666666672</v>
      </c>
      <c r="K172" s="31">
        <v>270.60000000000002</v>
      </c>
      <c r="L172" s="31">
        <v>261.85000000000002</v>
      </c>
      <c r="M172" s="31">
        <v>132.66979000000001</v>
      </c>
      <c r="N172" s="1"/>
      <c r="O172" s="1"/>
    </row>
    <row r="173" spans="1:15" ht="12.75" customHeight="1">
      <c r="A173" s="51">
        <v>164</v>
      </c>
      <c r="B173" s="53" t="s">
        <v>209</v>
      </c>
      <c r="C173" s="31">
        <v>2943.2</v>
      </c>
      <c r="D173" s="36">
        <v>2949.9666666666672</v>
      </c>
      <c r="E173" s="36">
        <v>2931.0333333333342</v>
      </c>
      <c r="F173" s="36">
        <v>2918.8666666666672</v>
      </c>
      <c r="G173" s="36">
        <v>2899.9333333333343</v>
      </c>
      <c r="H173" s="36">
        <v>2962.1333333333341</v>
      </c>
      <c r="I173" s="36">
        <v>2981.0666666666666</v>
      </c>
      <c r="J173" s="36">
        <v>2993.233333333334</v>
      </c>
      <c r="K173" s="31">
        <v>2968.9</v>
      </c>
      <c r="L173" s="31">
        <v>2937.8</v>
      </c>
      <c r="M173" s="31">
        <v>35.041460000000001</v>
      </c>
      <c r="N173" s="1"/>
      <c r="O173" s="1"/>
    </row>
    <row r="174" spans="1:15" ht="12.75" customHeight="1">
      <c r="A174" s="51">
        <v>165</v>
      </c>
      <c r="B174" s="53" t="s">
        <v>211</v>
      </c>
      <c r="C174" s="31">
        <v>695.2</v>
      </c>
      <c r="D174" s="36">
        <v>694.81666666666661</v>
      </c>
      <c r="E174" s="36">
        <v>691.93333333333317</v>
      </c>
      <c r="F174" s="36">
        <v>688.66666666666652</v>
      </c>
      <c r="G174" s="36">
        <v>685.78333333333308</v>
      </c>
      <c r="H174" s="36">
        <v>698.08333333333326</v>
      </c>
      <c r="I174" s="36">
        <v>700.9666666666667</v>
      </c>
      <c r="J174" s="36">
        <v>704.23333333333335</v>
      </c>
      <c r="K174" s="31">
        <v>697.7</v>
      </c>
      <c r="L174" s="31">
        <v>691.55</v>
      </c>
      <c r="M174" s="31">
        <v>15.78369</v>
      </c>
      <c r="N174" s="1"/>
      <c r="O174" s="1"/>
    </row>
    <row r="175" spans="1:15" ht="12.75" customHeight="1">
      <c r="A175" s="51">
        <v>166</v>
      </c>
      <c r="B175" t="s">
        <v>212</v>
      </c>
      <c r="C175" s="31">
        <v>1460.8</v>
      </c>
      <c r="D175" s="36">
        <v>1463.2666666666667</v>
      </c>
      <c r="E175" s="36">
        <v>1453.5833333333333</v>
      </c>
      <c r="F175" s="36">
        <v>1446.3666666666666</v>
      </c>
      <c r="G175" s="36">
        <v>1436.6833333333332</v>
      </c>
      <c r="H175" s="36">
        <v>1470.4833333333333</v>
      </c>
      <c r="I175" s="36">
        <v>1480.1666666666667</v>
      </c>
      <c r="J175" s="36">
        <v>1487.3833333333334</v>
      </c>
      <c r="K175" s="31">
        <v>1472.95</v>
      </c>
      <c r="L175" s="31">
        <v>1456.05</v>
      </c>
      <c r="M175" s="31">
        <v>18.624639999999999</v>
      </c>
      <c r="N175" s="1"/>
      <c r="O175" s="1"/>
    </row>
    <row r="176" spans="1:15" ht="12.75" customHeight="1">
      <c r="A176" s="51">
        <v>167</v>
      </c>
      <c r="B176" s="53" t="s">
        <v>216</v>
      </c>
      <c r="C176" s="31">
        <v>2623</v>
      </c>
      <c r="D176" s="36">
        <v>2622.65</v>
      </c>
      <c r="E176" s="36">
        <v>2602.4</v>
      </c>
      <c r="F176" s="36">
        <v>2581.8000000000002</v>
      </c>
      <c r="G176" s="36">
        <v>2561.5500000000002</v>
      </c>
      <c r="H176" s="36">
        <v>2643.25</v>
      </c>
      <c r="I176" s="36">
        <v>2663.5</v>
      </c>
      <c r="J176" s="36">
        <v>2684.1</v>
      </c>
      <c r="K176" s="31">
        <v>2642.9</v>
      </c>
      <c r="L176" s="31">
        <v>2602.0500000000002</v>
      </c>
      <c r="M176" s="31">
        <v>3.6722299999999999</v>
      </c>
      <c r="N176" s="1"/>
      <c r="O176" s="1"/>
    </row>
    <row r="177" spans="1:15" ht="12.75" customHeight="1">
      <c r="A177" s="51">
        <v>168</v>
      </c>
      <c r="B177" s="53" t="s">
        <v>179</v>
      </c>
      <c r="C177" s="31">
        <v>120.4</v>
      </c>
      <c r="D177" s="36">
        <v>120.33333333333333</v>
      </c>
      <c r="E177" s="36">
        <v>119.76666666666665</v>
      </c>
      <c r="F177" s="36">
        <v>119.13333333333333</v>
      </c>
      <c r="G177" s="36">
        <v>118.56666666666665</v>
      </c>
      <c r="H177" s="36">
        <v>120.96666666666665</v>
      </c>
      <c r="I177" s="36">
        <v>121.53333333333335</v>
      </c>
      <c r="J177" s="36">
        <v>122.16666666666666</v>
      </c>
      <c r="K177" s="31">
        <v>120.9</v>
      </c>
      <c r="L177" s="31">
        <v>119.7</v>
      </c>
      <c r="M177" s="31">
        <v>76.288880000000006</v>
      </c>
      <c r="N177" s="1"/>
      <c r="O177" s="1"/>
    </row>
    <row r="178" spans="1:15" ht="12.75" customHeight="1">
      <c r="A178" s="51">
        <v>169</v>
      </c>
      <c r="B178" s="53" t="s">
        <v>214</v>
      </c>
      <c r="C178" s="31">
        <v>26354.3</v>
      </c>
      <c r="D178" s="36">
        <v>26460.899999999998</v>
      </c>
      <c r="E178" s="36">
        <v>26178.499999999996</v>
      </c>
      <c r="F178" s="36">
        <v>26002.699999999997</v>
      </c>
      <c r="G178" s="36">
        <v>25720.299999999996</v>
      </c>
      <c r="H178" s="36">
        <v>26636.699999999997</v>
      </c>
      <c r="I178" s="36">
        <v>26919.1</v>
      </c>
      <c r="J178" s="36">
        <v>27094.899999999998</v>
      </c>
      <c r="K178" s="31">
        <v>26743.3</v>
      </c>
      <c r="L178" s="31">
        <v>26285.1</v>
      </c>
      <c r="M178" s="31">
        <v>1.50756</v>
      </c>
      <c r="N178" s="1"/>
      <c r="O178" s="1"/>
    </row>
    <row r="179" spans="1:15" ht="12.75" customHeight="1">
      <c r="A179" s="51">
        <v>170</v>
      </c>
      <c r="B179" s="53" t="s">
        <v>217</v>
      </c>
      <c r="C179" s="31">
        <v>2556.4499999999998</v>
      </c>
      <c r="D179" s="36">
        <v>2527.35</v>
      </c>
      <c r="E179" s="36">
        <v>2487.8999999999996</v>
      </c>
      <c r="F179" s="36">
        <v>2419.35</v>
      </c>
      <c r="G179" s="36">
        <v>2379.8999999999996</v>
      </c>
      <c r="H179" s="36">
        <v>2595.8999999999996</v>
      </c>
      <c r="I179" s="36">
        <v>2635.3499999999995</v>
      </c>
      <c r="J179" s="36">
        <v>2703.8999999999996</v>
      </c>
      <c r="K179" s="31">
        <v>2566.8000000000002</v>
      </c>
      <c r="L179" s="31">
        <v>2458.8000000000002</v>
      </c>
      <c r="M179" s="31">
        <v>23.17699</v>
      </c>
      <c r="N179" s="1"/>
      <c r="O179" s="1"/>
    </row>
    <row r="180" spans="1:15" ht="12.75" customHeight="1">
      <c r="A180" s="51">
        <v>171</v>
      </c>
      <c r="B180" s="53" t="s">
        <v>215</v>
      </c>
      <c r="C180" s="31">
        <v>5645.3</v>
      </c>
      <c r="D180" s="36">
        <v>5609.5666666666666</v>
      </c>
      <c r="E180" s="36">
        <v>5546.7333333333336</v>
      </c>
      <c r="F180" s="36">
        <v>5448.166666666667</v>
      </c>
      <c r="G180" s="36">
        <v>5385.3333333333339</v>
      </c>
      <c r="H180" s="36">
        <v>5708.1333333333332</v>
      </c>
      <c r="I180" s="36">
        <v>5770.9666666666672</v>
      </c>
      <c r="J180" s="36">
        <v>5869.5333333333328</v>
      </c>
      <c r="K180" s="31">
        <v>5672.4</v>
      </c>
      <c r="L180" s="31">
        <v>5511</v>
      </c>
      <c r="M180" s="31">
        <v>3.4144800000000002</v>
      </c>
      <c r="N180" s="1"/>
      <c r="O180" s="1"/>
    </row>
    <row r="181" spans="1:15" ht="12.75" customHeight="1">
      <c r="A181" s="51">
        <v>172</v>
      </c>
      <c r="B181" s="53" t="s">
        <v>294</v>
      </c>
      <c r="C181" s="31">
        <v>670.5</v>
      </c>
      <c r="D181" s="36">
        <v>674.08333333333337</v>
      </c>
      <c r="E181" s="36">
        <v>659.16666666666674</v>
      </c>
      <c r="F181" s="36">
        <v>647.83333333333337</v>
      </c>
      <c r="G181" s="36">
        <v>632.91666666666674</v>
      </c>
      <c r="H181" s="36">
        <v>685.41666666666674</v>
      </c>
      <c r="I181" s="36">
        <v>700.33333333333348</v>
      </c>
      <c r="J181" s="36">
        <v>711.66666666666674</v>
      </c>
      <c r="K181" s="31">
        <v>689</v>
      </c>
      <c r="L181" s="31">
        <v>662.75</v>
      </c>
      <c r="M181" s="31">
        <v>17.90061</v>
      </c>
      <c r="N181" s="1"/>
      <c r="O181" s="1"/>
    </row>
    <row r="182" spans="1:15" ht="12.75" customHeight="1">
      <c r="A182" s="51">
        <v>173</v>
      </c>
      <c r="B182" s="53" t="s">
        <v>213</v>
      </c>
      <c r="C182" s="31">
        <v>771.05</v>
      </c>
      <c r="D182" s="36">
        <v>767.93333333333339</v>
      </c>
      <c r="E182" s="36">
        <v>763.26666666666677</v>
      </c>
      <c r="F182" s="36">
        <v>755.48333333333335</v>
      </c>
      <c r="G182" s="36">
        <v>750.81666666666672</v>
      </c>
      <c r="H182" s="36">
        <v>775.71666666666681</v>
      </c>
      <c r="I182" s="36">
        <v>780.38333333333333</v>
      </c>
      <c r="J182" s="36">
        <v>788.16666666666686</v>
      </c>
      <c r="K182" s="31">
        <v>772.6</v>
      </c>
      <c r="L182" s="31">
        <v>760.15</v>
      </c>
      <c r="M182" s="31">
        <v>191.36981</v>
      </c>
      <c r="N182" s="1"/>
      <c r="O182" s="1"/>
    </row>
    <row r="183" spans="1:15" ht="12.75" customHeight="1">
      <c r="A183" s="51">
        <v>174</v>
      </c>
      <c r="B183" s="53" t="s">
        <v>210</v>
      </c>
      <c r="C183" s="31">
        <v>148.19999999999999</v>
      </c>
      <c r="D183" s="36">
        <v>149.25</v>
      </c>
      <c r="E183" s="36">
        <v>145.19999999999999</v>
      </c>
      <c r="F183" s="36">
        <v>142.19999999999999</v>
      </c>
      <c r="G183" s="36">
        <v>138.14999999999998</v>
      </c>
      <c r="H183" s="36">
        <v>152.25</v>
      </c>
      <c r="I183" s="36">
        <v>156.30000000000001</v>
      </c>
      <c r="J183" s="36">
        <v>159.30000000000001</v>
      </c>
      <c r="K183" s="31">
        <v>153.30000000000001</v>
      </c>
      <c r="L183" s="31">
        <v>146.25</v>
      </c>
      <c r="M183" s="31">
        <v>845.35270000000003</v>
      </c>
      <c r="N183" s="1"/>
      <c r="O183" s="1"/>
    </row>
    <row r="184" spans="1:15" ht="12.75" customHeight="1">
      <c r="A184" s="51">
        <v>175</v>
      </c>
      <c r="B184" s="53" t="s">
        <v>218</v>
      </c>
      <c r="C184" s="31">
        <v>1619.85</v>
      </c>
      <c r="D184" s="36">
        <v>1614.3333333333333</v>
      </c>
      <c r="E184" s="36">
        <v>1599.7166666666665</v>
      </c>
      <c r="F184" s="36">
        <v>1579.5833333333333</v>
      </c>
      <c r="G184" s="36">
        <v>1564.9666666666665</v>
      </c>
      <c r="H184" s="36">
        <v>1634.4666666666665</v>
      </c>
      <c r="I184" s="36">
        <v>1649.0833333333333</v>
      </c>
      <c r="J184" s="36">
        <v>1669.2166666666665</v>
      </c>
      <c r="K184" s="31">
        <v>1628.95</v>
      </c>
      <c r="L184" s="31">
        <v>1594.2</v>
      </c>
      <c r="M184" s="31">
        <v>20.983789999999999</v>
      </c>
      <c r="N184" s="1"/>
      <c r="O184" s="1"/>
    </row>
    <row r="185" spans="1:15" ht="12.75" customHeight="1">
      <c r="A185" s="51">
        <v>176</v>
      </c>
      <c r="B185" s="53" t="s">
        <v>219</v>
      </c>
      <c r="C185" s="31">
        <v>620.9</v>
      </c>
      <c r="D185" s="36">
        <v>621.25</v>
      </c>
      <c r="E185" s="36">
        <v>615.79999999999995</v>
      </c>
      <c r="F185" s="36">
        <v>610.69999999999993</v>
      </c>
      <c r="G185" s="36">
        <v>605.24999999999989</v>
      </c>
      <c r="H185" s="36">
        <v>626.35</v>
      </c>
      <c r="I185" s="36">
        <v>631.80000000000007</v>
      </c>
      <c r="J185" s="36">
        <v>636.90000000000009</v>
      </c>
      <c r="K185" s="31">
        <v>626.70000000000005</v>
      </c>
      <c r="L185" s="31">
        <v>616.15</v>
      </c>
      <c r="M185" s="31">
        <v>5.7643899999999997</v>
      </c>
      <c r="N185" s="1"/>
      <c r="O185" s="1"/>
    </row>
    <row r="186" spans="1:15" ht="12.75" customHeight="1">
      <c r="A186" s="51">
        <v>177</v>
      </c>
      <c r="B186" s="53" t="s">
        <v>220</v>
      </c>
      <c r="C186" s="31">
        <v>721.35</v>
      </c>
      <c r="D186" s="36">
        <v>719.68333333333339</v>
      </c>
      <c r="E186" s="36">
        <v>716.36666666666679</v>
      </c>
      <c r="F186" s="36">
        <v>711.38333333333344</v>
      </c>
      <c r="G186" s="36">
        <v>708.06666666666683</v>
      </c>
      <c r="H186" s="36">
        <v>724.66666666666674</v>
      </c>
      <c r="I186" s="36">
        <v>727.98333333333335</v>
      </c>
      <c r="J186" s="36">
        <v>732.9666666666667</v>
      </c>
      <c r="K186" s="31">
        <v>723</v>
      </c>
      <c r="L186" s="31">
        <v>714.7</v>
      </c>
      <c r="M186" s="31">
        <v>3.5853999999999999</v>
      </c>
      <c r="N186" s="1"/>
      <c r="O186" s="1"/>
    </row>
    <row r="187" spans="1:15" ht="12.75" customHeight="1">
      <c r="A187" s="51">
        <v>178</v>
      </c>
      <c r="B187" s="53" t="s">
        <v>232</v>
      </c>
      <c r="C187" s="31">
        <v>2104.4</v>
      </c>
      <c r="D187" s="36">
        <v>2118.5333333333333</v>
      </c>
      <c r="E187" s="36">
        <v>2087.0666666666666</v>
      </c>
      <c r="F187" s="36">
        <v>2069.7333333333331</v>
      </c>
      <c r="G187" s="36">
        <v>2038.2666666666664</v>
      </c>
      <c r="H187" s="36">
        <v>2135.8666666666668</v>
      </c>
      <c r="I187" s="36">
        <v>2167.333333333333</v>
      </c>
      <c r="J187" s="36">
        <v>2184.666666666667</v>
      </c>
      <c r="K187" s="31">
        <v>2150</v>
      </c>
      <c r="L187" s="31">
        <v>2101.1999999999998</v>
      </c>
      <c r="M187" s="31">
        <v>7.18065</v>
      </c>
      <c r="N187" s="1"/>
      <c r="O187" s="1"/>
    </row>
    <row r="188" spans="1:15" ht="12.75" customHeight="1">
      <c r="A188" s="51">
        <v>179</v>
      </c>
      <c r="B188" s="53" t="s">
        <v>221</v>
      </c>
      <c r="C188" s="31">
        <v>1091.8</v>
      </c>
      <c r="D188" s="36">
        <v>1097.2</v>
      </c>
      <c r="E188" s="36">
        <v>1081.7</v>
      </c>
      <c r="F188" s="36">
        <v>1071.5999999999999</v>
      </c>
      <c r="G188" s="36">
        <v>1056.0999999999999</v>
      </c>
      <c r="H188" s="36">
        <v>1107.3000000000002</v>
      </c>
      <c r="I188" s="36">
        <v>1122.8000000000002</v>
      </c>
      <c r="J188" s="36">
        <v>1132.9000000000003</v>
      </c>
      <c r="K188" s="31">
        <v>1112.7</v>
      </c>
      <c r="L188" s="31">
        <v>1087.0999999999999</v>
      </c>
      <c r="M188" s="31">
        <v>17.473569999999999</v>
      </c>
      <c r="N188" s="1"/>
      <c r="O188" s="1"/>
    </row>
    <row r="189" spans="1:15" ht="12.75" customHeight="1">
      <c r="A189" s="51">
        <v>180</v>
      </c>
      <c r="B189" s="53" t="s">
        <v>222</v>
      </c>
      <c r="C189" s="31">
        <v>2054.1</v>
      </c>
      <c r="D189" s="36">
        <v>2062.6333333333332</v>
      </c>
      <c r="E189" s="36">
        <v>2040.6166666666663</v>
      </c>
      <c r="F189" s="36">
        <v>2027.1333333333332</v>
      </c>
      <c r="G189" s="36">
        <v>2005.1166666666663</v>
      </c>
      <c r="H189" s="36">
        <v>2076.1166666666663</v>
      </c>
      <c r="I189" s="36">
        <v>2098.1333333333328</v>
      </c>
      <c r="J189" s="36">
        <v>2111.6166666666663</v>
      </c>
      <c r="K189" s="31">
        <v>2084.65</v>
      </c>
      <c r="L189" s="31">
        <v>2049.15</v>
      </c>
      <c r="M189" s="31">
        <v>7.2418300000000002</v>
      </c>
      <c r="N189" s="1"/>
      <c r="O189" s="1"/>
    </row>
    <row r="190" spans="1:15" ht="12.75" customHeight="1">
      <c r="A190" s="51">
        <v>181</v>
      </c>
      <c r="B190" s="53" t="s">
        <v>227</v>
      </c>
      <c r="C190" s="31">
        <v>3947.3</v>
      </c>
      <c r="D190" s="36">
        <v>3926.4333333333329</v>
      </c>
      <c r="E190" s="36">
        <v>3871.8666666666659</v>
      </c>
      <c r="F190" s="36">
        <v>3796.4333333333329</v>
      </c>
      <c r="G190" s="36">
        <v>3741.8666666666659</v>
      </c>
      <c r="H190" s="36">
        <v>4001.8666666666659</v>
      </c>
      <c r="I190" s="36">
        <v>4056.4333333333325</v>
      </c>
      <c r="J190" s="36">
        <v>4131.8666666666659</v>
      </c>
      <c r="K190" s="31">
        <v>3981</v>
      </c>
      <c r="L190" s="31">
        <v>3851</v>
      </c>
      <c r="M190" s="31">
        <v>39.730899999999998</v>
      </c>
      <c r="N190" s="1"/>
      <c r="O190" s="1"/>
    </row>
    <row r="191" spans="1:15" ht="12.75" customHeight="1">
      <c r="A191" s="51">
        <v>182</v>
      </c>
      <c r="B191" s="53" t="s">
        <v>223</v>
      </c>
      <c r="C191" s="31">
        <v>1119.5</v>
      </c>
      <c r="D191" s="36">
        <v>1120.4333333333334</v>
      </c>
      <c r="E191" s="36">
        <v>1111.8666666666668</v>
      </c>
      <c r="F191" s="36">
        <v>1104.2333333333333</v>
      </c>
      <c r="G191" s="36">
        <v>1095.6666666666667</v>
      </c>
      <c r="H191" s="36">
        <v>1128.0666666666668</v>
      </c>
      <c r="I191" s="36">
        <v>1136.6333333333334</v>
      </c>
      <c r="J191" s="36">
        <v>1144.2666666666669</v>
      </c>
      <c r="K191" s="31">
        <v>1129</v>
      </c>
      <c r="L191" s="31">
        <v>1112.8</v>
      </c>
      <c r="M191" s="31">
        <v>11.33287</v>
      </c>
      <c r="N191" s="1"/>
      <c r="O191" s="1"/>
    </row>
    <row r="192" spans="1:15" ht="12.75" customHeight="1">
      <c r="A192" s="51">
        <v>183</v>
      </c>
      <c r="B192" s="53" t="s">
        <v>295</v>
      </c>
      <c r="C192" s="31">
        <v>7997.9</v>
      </c>
      <c r="D192" s="36">
        <v>7923.3</v>
      </c>
      <c r="E192" s="36">
        <v>7740.6</v>
      </c>
      <c r="F192" s="36">
        <v>7483.3</v>
      </c>
      <c r="G192" s="36">
        <v>7300.6</v>
      </c>
      <c r="H192" s="36">
        <v>8180.6</v>
      </c>
      <c r="I192" s="36">
        <v>8363.2999999999993</v>
      </c>
      <c r="J192" s="36">
        <v>8620.6</v>
      </c>
      <c r="K192" s="31">
        <v>8106</v>
      </c>
      <c r="L192" s="31">
        <v>7666</v>
      </c>
      <c r="M192" s="31">
        <v>6.2179599999999997</v>
      </c>
      <c r="N192" s="1"/>
      <c r="O192" s="1"/>
    </row>
    <row r="193" spans="1:15" ht="12.75" customHeight="1">
      <c r="A193" s="51">
        <v>184</v>
      </c>
      <c r="B193" s="53" t="s">
        <v>522</v>
      </c>
      <c r="C193" s="31">
        <v>668.35</v>
      </c>
      <c r="D193" s="36">
        <v>666.28333333333342</v>
      </c>
      <c r="E193" s="36">
        <v>660.61666666666679</v>
      </c>
      <c r="F193" s="36">
        <v>652.88333333333333</v>
      </c>
      <c r="G193" s="36">
        <v>647.2166666666667</v>
      </c>
      <c r="H193" s="36">
        <v>674.01666666666688</v>
      </c>
      <c r="I193" s="36">
        <v>679.68333333333362</v>
      </c>
      <c r="J193" s="36">
        <v>687.41666666666697</v>
      </c>
      <c r="K193" s="31">
        <v>671.95</v>
      </c>
      <c r="L193" s="31">
        <v>658.55</v>
      </c>
      <c r="M193" s="31">
        <v>16.020479999999999</v>
      </c>
      <c r="N193" s="1"/>
      <c r="O193" s="1"/>
    </row>
    <row r="194" spans="1:15" ht="12.75" customHeight="1">
      <c r="A194" s="51">
        <v>185</v>
      </c>
      <c r="B194" s="53" t="s">
        <v>224</v>
      </c>
      <c r="C194" s="31">
        <v>1009.15</v>
      </c>
      <c r="D194" s="36">
        <v>1005.3833333333332</v>
      </c>
      <c r="E194" s="36">
        <v>996.31666666666638</v>
      </c>
      <c r="F194" s="36">
        <v>983.48333333333312</v>
      </c>
      <c r="G194" s="36">
        <v>974.41666666666629</v>
      </c>
      <c r="H194" s="36">
        <v>1018.2166666666665</v>
      </c>
      <c r="I194" s="36">
        <v>1027.2833333333333</v>
      </c>
      <c r="J194" s="36">
        <v>1040.1166666666666</v>
      </c>
      <c r="K194" s="31">
        <v>1014.45</v>
      </c>
      <c r="L194" s="31">
        <v>992.55</v>
      </c>
      <c r="M194" s="31">
        <v>80.403660000000002</v>
      </c>
      <c r="N194" s="1"/>
      <c r="O194" s="1"/>
    </row>
    <row r="195" spans="1:15" ht="12.75" customHeight="1">
      <c r="A195" s="51">
        <v>186</v>
      </c>
      <c r="B195" s="53" t="s">
        <v>225</v>
      </c>
      <c r="C195" s="31">
        <v>412.25</v>
      </c>
      <c r="D195" s="36">
        <v>411.61666666666662</v>
      </c>
      <c r="E195" s="36">
        <v>407.98333333333323</v>
      </c>
      <c r="F195" s="36">
        <v>403.71666666666664</v>
      </c>
      <c r="G195" s="36">
        <v>400.08333333333326</v>
      </c>
      <c r="H195" s="36">
        <v>415.88333333333321</v>
      </c>
      <c r="I195" s="36">
        <v>419.51666666666654</v>
      </c>
      <c r="J195" s="36">
        <v>423.78333333333319</v>
      </c>
      <c r="K195" s="31">
        <v>415.25</v>
      </c>
      <c r="L195" s="31">
        <v>407.35</v>
      </c>
      <c r="M195" s="31">
        <v>121.95598</v>
      </c>
      <c r="N195" s="1"/>
      <c r="O195" s="1"/>
    </row>
    <row r="196" spans="1:15" ht="12.75" customHeight="1">
      <c r="A196" s="51">
        <v>187</v>
      </c>
      <c r="B196" s="53" t="s">
        <v>226</v>
      </c>
      <c r="C196" s="31">
        <v>163.65</v>
      </c>
      <c r="D196" s="36">
        <v>164.33333333333334</v>
      </c>
      <c r="E196" s="36">
        <v>162.41666666666669</v>
      </c>
      <c r="F196" s="36">
        <v>161.18333333333334</v>
      </c>
      <c r="G196" s="36">
        <v>159.26666666666668</v>
      </c>
      <c r="H196" s="36">
        <v>165.56666666666669</v>
      </c>
      <c r="I196" s="36">
        <v>167.48333333333338</v>
      </c>
      <c r="J196" s="36">
        <v>168.7166666666667</v>
      </c>
      <c r="K196" s="31">
        <v>166.25</v>
      </c>
      <c r="L196" s="31">
        <v>163.1</v>
      </c>
      <c r="M196" s="31">
        <v>509.38558999999998</v>
      </c>
      <c r="N196" s="1"/>
      <c r="O196" s="1"/>
    </row>
    <row r="197" spans="1:15" ht="12.75" customHeight="1">
      <c r="A197" s="51">
        <v>188</v>
      </c>
      <c r="B197" s="53" t="s">
        <v>228</v>
      </c>
      <c r="C197" s="31">
        <v>1255.1500000000001</v>
      </c>
      <c r="D197" s="36">
        <v>1252.7166666666667</v>
      </c>
      <c r="E197" s="36">
        <v>1242.4333333333334</v>
      </c>
      <c r="F197" s="36">
        <v>1229.7166666666667</v>
      </c>
      <c r="G197" s="36">
        <v>1219.4333333333334</v>
      </c>
      <c r="H197" s="36">
        <v>1265.4333333333334</v>
      </c>
      <c r="I197" s="36">
        <v>1275.7166666666667</v>
      </c>
      <c r="J197" s="36">
        <v>1288.4333333333334</v>
      </c>
      <c r="K197" s="31">
        <v>1263</v>
      </c>
      <c r="L197" s="31">
        <v>1240</v>
      </c>
      <c r="M197" s="31">
        <v>18.190930000000002</v>
      </c>
      <c r="N197" s="1"/>
      <c r="O197" s="1"/>
    </row>
    <row r="198" spans="1:15" ht="12.75" customHeight="1">
      <c r="A198" s="51">
        <v>189</v>
      </c>
      <c r="B198" s="53" t="s">
        <v>206</v>
      </c>
      <c r="C198" s="31">
        <v>855.65</v>
      </c>
      <c r="D198" s="36">
        <v>856.2166666666667</v>
      </c>
      <c r="E198" s="36">
        <v>846.43333333333339</v>
      </c>
      <c r="F198" s="36">
        <v>837.2166666666667</v>
      </c>
      <c r="G198" s="36">
        <v>827.43333333333339</v>
      </c>
      <c r="H198" s="36">
        <v>865.43333333333339</v>
      </c>
      <c r="I198" s="36">
        <v>875.2166666666667</v>
      </c>
      <c r="J198" s="36">
        <v>884.43333333333339</v>
      </c>
      <c r="K198" s="31">
        <v>866</v>
      </c>
      <c r="L198" s="31">
        <v>847</v>
      </c>
      <c r="M198" s="31">
        <v>8.7527000000000008</v>
      </c>
      <c r="N198" s="1"/>
      <c r="O198" s="1"/>
    </row>
    <row r="199" spans="1:15" ht="12.75" customHeight="1">
      <c r="A199" s="51">
        <v>190</v>
      </c>
      <c r="B199" s="53" t="s">
        <v>229</v>
      </c>
      <c r="C199" s="31">
        <v>3712.5</v>
      </c>
      <c r="D199" s="36">
        <v>3723.1666666666665</v>
      </c>
      <c r="E199" s="36">
        <v>3694.333333333333</v>
      </c>
      <c r="F199" s="36">
        <v>3676.1666666666665</v>
      </c>
      <c r="G199" s="36">
        <v>3647.333333333333</v>
      </c>
      <c r="H199" s="36">
        <v>3741.333333333333</v>
      </c>
      <c r="I199" s="36">
        <v>3770.1666666666661</v>
      </c>
      <c r="J199" s="36">
        <v>3788.333333333333</v>
      </c>
      <c r="K199" s="31">
        <v>3752</v>
      </c>
      <c r="L199" s="31">
        <v>3705</v>
      </c>
      <c r="M199" s="31">
        <v>8.0160099999999996</v>
      </c>
      <c r="N199" s="1"/>
      <c r="O199" s="1"/>
    </row>
    <row r="200" spans="1:15" ht="12.75" customHeight="1">
      <c r="A200" s="51">
        <v>191</v>
      </c>
      <c r="B200" s="53" t="s">
        <v>230</v>
      </c>
      <c r="C200" s="31">
        <v>2588.65</v>
      </c>
      <c r="D200" s="36">
        <v>2612.6666666666665</v>
      </c>
      <c r="E200" s="36">
        <v>2559.1333333333332</v>
      </c>
      <c r="F200" s="36">
        <v>2529.6166666666668</v>
      </c>
      <c r="G200" s="36">
        <v>2476.0833333333335</v>
      </c>
      <c r="H200" s="36">
        <v>2642.1833333333329</v>
      </c>
      <c r="I200" s="36">
        <v>2695.7166666666667</v>
      </c>
      <c r="J200" s="36">
        <v>2725.2333333333327</v>
      </c>
      <c r="K200" s="31">
        <v>2666.2</v>
      </c>
      <c r="L200" s="31">
        <v>2583.15</v>
      </c>
      <c r="M200" s="31">
        <v>2.6126999999999998</v>
      </c>
      <c r="N200" s="1"/>
      <c r="O200" s="1"/>
    </row>
    <row r="201" spans="1:15" ht="12.75" customHeight="1">
      <c r="A201" s="51">
        <v>192</v>
      </c>
      <c r="B201" s="53" t="s">
        <v>297</v>
      </c>
      <c r="C201" s="31">
        <v>1480.8</v>
      </c>
      <c r="D201" s="36">
        <v>1476.2666666666667</v>
      </c>
      <c r="E201" s="36">
        <v>1454.5333333333333</v>
      </c>
      <c r="F201" s="36">
        <v>1428.2666666666667</v>
      </c>
      <c r="G201" s="36">
        <v>1406.5333333333333</v>
      </c>
      <c r="H201" s="36">
        <v>1502.5333333333333</v>
      </c>
      <c r="I201" s="36">
        <v>1524.2666666666664</v>
      </c>
      <c r="J201" s="36">
        <v>1550.5333333333333</v>
      </c>
      <c r="K201" s="31">
        <v>1498</v>
      </c>
      <c r="L201" s="31">
        <v>1450</v>
      </c>
      <c r="M201" s="31">
        <v>15.86556</v>
      </c>
      <c r="N201" s="1"/>
      <c r="O201" s="1"/>
    </row>
    <row r="202" spans="1:15" ht="12.75" customHeight="1">
      <c r="A202" s="51">
        <v>193</v>
      </c>
      <c r="B202" s="53" t="s">
        <v>231</v>
      </c>
      <c r="C202" s="31">
        <v>3922.85</v>
      </c>
      <c r="D202" s="36">
        <v>3904.6</v>
      </c>
      <c r="E202" s="36">
        <v>3861.25</v>
      </c>
      <c r="F202" s="36">
        <v>3799.65</v>
      </c>
      <c r="G202" s="36">
        <v>3756.3</v>
      </c>
      <c r="H202" s="36">
        <v>3966.2</v>
      </c>
      <c r="I202" s="36">
        <v>4009.5499999999993</v>
      </c>
      <c r="J202" s="36">
        <v>4071.1499999999996</v>
      </c>
      <c r="K202" s="31">
        <v>3947.95</v>
      </c>
      <c r="L202" s="31">
        <v>3843</v>
      </c>
      <c r="M202" s="31">
        <v>7.2771699999999999</v>
      </c>
      <c r="N202" s="1"/>
      <c r="O202" s="1"/>
    </row>
    <row r="203" spans="1:15" ht="12.75" customHeight="1">
      <c r="A203" s="51">
        <v>194</v>
      </c>
      <c r="B203" s="53" t="s">
        <v>299</v>
      </c>
      <c r="C203" s="31">
        <v>3698.2</v>
      </c>
      <c r="D203" s="36">
        <v>3714.0833333333335</v>
      </c>
      <c r="E203" s="36">
        <v>3664.1166666666668</v>
      </c>
      <c r="F203" s="36">
        <v>3630.0333333333333</v>
      </c>
      <c r="G203" s="36">
        <v>3580.0666666666666</v>
      </c>
      <c r="H203" s="36">
        <v>3748.166666666667</v>
      </c>
      <c r="I203" s="36">
        <v>3798.1333333333332</v>
      </c>
      <c r="J203" s="36">
        <v>3832.2166666666672</v>
      </c>
      <c r="K203" s="31">
        <v>3764.05</v>
      </c>
      <c r="L203" s="31">
        <v>3680</v>
      </c>
      <c r="M203" s="31">
        <v>1.14581</v>
      </c>
      <c r="N203" s="1"/>
      <c r="O203" s="1"/>
    </row>
    <row r="204" spans="1:15" ht="12.75" customHeight="1">
      <c r="A204" s="51">
        <v>195</v>
      </c>
      <c r="B204" s="53" t="s">
        <v>235</v>
      </c>
      <c r="C204" s="31">
        <v>476.7</v>
      </c>
      <c r="D204" s="36">
        <v>476.7166666666667</v>
      </c>
      <c r="E204" s="36">
        <v>470.48333333333341</v>
      </c>
      <c r="F204" s="36">
        <v>464.26666666666671</v>
      </c>
      <c r="G204" s="36">
        <v>458.03333333333342</v>
      </c>
      <c r="H204" s="36">
        <v>482.93333333333339</v>
      </c>
      <c r="I204" s="36">
        <v>489.16666666666674</v>
      </c>
      <c r="J204" s="36">
        <v>495.38333333333338</v>
      </c>
      <c r="K204" s="31">
        <v>482.95</v>
      </c>
      <c r="L204" s="31">
        <v>470.5</v>
      </c>
      <c r="M204" s="31">
        <v>47.886969999999998</v>
      </c>
      <c r="N204" s="1"/>
      <c r="O204" s="1"/>
    </row>
    <row r="205" spans="1:15" ht="12.75" customHeight="1">
      <c r="A205" s="51">
        <v>196</v>
      </c>
      <c r="B205" s="53" t="s">
        <v>234</v>
      </c>
      <c r="C205" s="31">
        <v>10001.9</v>
      </c>
      <c r="D205" s="36">
        <v>10087.25</v>
      </c>
      <c r="E205" s="36">
        <v>9896.7999999999993</v>
      </c>
      <c r="F205" s="36">
        <v>9791.6999999999989</v>
      </c>
      <c r="G205" s="36">
        <v>9601.2499999999982</v>
      </c>
      <c r="H205" s="36">
        <v>10192.35</v>
      </c>
      <c r="I205" s="36">
        <v>10382.800000000001</v>
      </c>
      <c r="J205" s="36">
        <v>10487.900000000001</v>
      </c>
      <c r="K205" s="31">
        <v>10277.700000000001</v>
      </c>
      <c r="L205" s="31">
        <v>9982.15</v>
      </c>
      <c r="M205" s="31">
        <v>4.8185500000000001</v>
      </c>
      <c r="N205" s="1"/>
      <c r="O205" s="1"/>
    </row>
    <row r="206" spans="1:15" ht="12.75" customHeight="1">
      <c r="A206" s="51">
        <v>197</v>
      </c>
      <c r="B206" s="53" t="s">
        <v>300</v>
      </c>
      <c r="C206" s="31">
        <v>157.5</v>
      </c>
      <c r="D206" s="36">
        <v>156.9</v>
      </c>
      <c r="E206" s="36">
        <v>155.60000000000002</v>
      </c>
      <c r="F206" s="36">
        <v>153.70000000000002</v>
      </c>
      <c r="G206" s="36">
        <v>152.40000000000003</v>
      </c>
      <c r="H206" s="36">
        <v>158.80000000000001</v>
      </c>
      <c r="I206" s="36">
        <v>160.10000000000002</v>
      </c>
      <c r="J206" s="36">
        <v>162</v>
      </c>
      <c r="K206" s="31">
        <v>158.19999999999999</v>
      </c>
      <c r="L206" s="31">
        <v>155</v>
      </c>
      <c r="M206" s="31">
        <v>139.43613999999999</v>
      </c>
      <c r="N206" s="1"/>
      <c r="O206" s="1"/>
    </row>
    <row r="207" spans="1:15" ht="12.75" customHeight="1">
      <c r="A207" s="51">
        <v>198</v>
      </c>
      <c r="B207" s="53" t="s">
        <v>233</v>
      </c>
      <c r="C207" s="31">
        <v>1801.75</v>
      </c>
      <c r="D207" s="36">
        <v>1800.5333333333335</v>
      </c>
      <c r="E207" s="36">
        <v>1774.2666666666671</v>
      </c>
      <c r="F207" s="36">
        <v>1746.7833333333335</v>
      </c>
      <c r="G207" s="36">
        <v>1720.5166666666671</v>
      </c>
      <c r="H207" s="36">
        <v>1828.0166666666671</v>
      </c>
      <c r="I207" s="36">
        <v>1854.2833333333335</v>
      </c>
      <c r="J207" s="36">
        <v>1881.7666666666671</v>
      </c>
      <c r="K207" s="31">
        <v>1826.8</v>
      </c>
      <c r="L207" s="31">
        <v>1773.05</v>
      </c>
      <c r="M207" s="31">
        <v>3.4467300000000001</v>
      </c>
      <c r="N207" s="1"/>
      <c r="O207" s="1"/>
    </row>
    <row r="208" spans="1:15" ht="12.75" customHeight="1">
      <c r="A208" s="51">
        <v>199</v>
      </c>
      <c r="B208" s="53" t="s">
        <v>174</v>
      </c>
      <c r="C208" s="31">
        <v>1130.3</v>
      </c>
      <c r="D208" s="36">
        <v>1137.05</v>
      </c>
      <c r="E208" s="36">
        <v>1120.3999999999999</v>
      </c>
      <c r="F208" s="36">
        <v>1110.5</v>
      </c>
      <c r="G208" s="36">
        <v>1093.8499999999999</v>
      </c>
      <c r="H208" s="36">
        <v>1146.9499999999998</v>
      </c>
      <c r="I208" s="36">
        <v>1163.5999999999999</v>
      </c>
      <c r="J208" s="36">
        <v>1173.4999999999998</v>
      </c>
      <c r="K208" s="31">
        <v>1153.7</v>
      </c>
      <c r="L208" s="31">
        <v>1127.1500000000001</v>
      </c>
      <c r="M208" s="31">
        <v>4.6895300000000004</v>
      </c>
      <c r="N208" s="1"/>
      <c r="O208" s="1"/>
    </row>
    <row r="209" spans="1:15" ht="12.75" customHeight="1">
      <c r="A209" s="51">
        <v>200</v>
      </c>
      <c r="B209" s="53" t="s">
        <v>301</v>
      </c>
      <c r="C209" s="31">
        <v>1475.9</v>
      </c>
      <c r="D209" s="36">
        <v>1450.1333333333332</v>
      </c>
      <c r="E209" s="36">
        <v>1412.2666666666664</v>
      </c>
      <c r="F209" s="36">
        <v>1348.6333333333332</v>
      </c>
      <c r="G209" s="36">
        <v>1310.7666666666664</v>
      </c>
      <c r="H209" s="36">
        <v>1513.7666666666664</v>
      </c>
      <c r="I209" s="36">
        <v>1551.6333333333332</v>
      </c>
      <c r="J209" s="36">
        <v>1615.2666666666664</v>
      </c>
      <c r="K209" s="31">
        <v>1488</v>
      </c>
      <c r="L209" s="31">
        <v>1386.5</v>
      </c>
      <c r="M209" s="31">
        <v>36.706049999999998</v>
      </c>
      <c r="N209" s="1"/>
      <c r="O209" s="1"/>
    </row>
    <row r="210" spans="1:15" ht="12.75" customHeight="1">
      <c r="A210" s="51">
        <v>201</v>
      </c>
      <c r="B210" s="53" t="s">
        <v>236</v>
      </c>
      <c r="C210" s="31">
        <v>298.8</v>
      </c>
      <c r="D210" s="36">
        <v>301.5333333333333</v>
      </c>
      <c r="E210" s="36">
        <v>295.06666666666661</v>
      </c>
      <c r="F210" s="36">
        <v>291.33333333333331</v>
      </c>
      <c r="G210" s="36">
        <v>284.86666666666662</v>
      </c>
      <c r="H210" s="36">
        <v>305.26666666666659</v>
      </c>
      <c r="I210" s="36">
        <v>311.73333333333329</v>
      </c>
      <c r="J210" s="36">
        <v>315.46666666666658</v>
      </c>
      <c r="K210" s="31">
        <v>308</v>
      </c>
      <c r="L210" s="31">
        <v>297.8</v>
      </c>
      <c r="M210" s="31">
        <v>199.66252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13.55</v>
      </c>
      <c r="D211" s="36">
        <v>13.566666666666668</v>
      </c>
      <c r="E211" s="36">
        <v>13.133333333333336</v>
      </c>
      <c r="F211" s="36">
        <v>12.716666666666669</v>
      </c>
      <c r="G211" s="36">
        <v>12.283333333333337</v>
      </c>
      <c r="H211" s="36">
        <v>13.983333333333336</v>
      </c>
      <c r="I211" s="36">
        <v>14.41666666666667</v>
      </c>
      <c r="J211" s="36">
        <v>14.833333333333336</v>
      </c>
      <c r="K211" s="31">
        <v>14</v>
      </c>
      <c r="L211" s="31">
        <v>13.15</v>
      </c>
      <c r="M211" s="31">
        <v>4965.1222399999997</v>
      </c>
      <c r="N211" s="1"/>
      <c r="O211" s="1"/>
    </row>
    <row r="212" spans="1:15" ht="12.75" customHeight="1">
      <c r="A212" s="51">
        <v>203</v>
      </c>
      <c r="B212" s="53" t="s">
        <v>237</v>
      </c>
      <c r="C212" s="31">
        <v>1219.95</v>
      </c>
      <c r="D212" s="36">
        <v>1209.5833333333333</v>
      </c>
      <c r="E212" s="36">
        <v>1194.3666666666666</v>
      </c>
      <c r="F212" s="36">
        <v>1168.7833333333333</v>
      </c>
      <c r="G212" s="36">
        <v>1153.5666666666666</v>
      </c>
      <c r="H212" s="36">
        <v>1235.1666666666665</v>
      </c>
      <c r="I212" s="36">
        <v>1250.3833333333332</v>
      </c>
      <c r="J212" s="36">
        <v>1275.9666666666665</v>
      </c>
      <c r="K212" s="31">
        <v>1224.8</v>
      </c>
      <c r="L212" s="31">
        <v>1184</v>
      </c>
      <c r="M212" s="31">
        <v>18.016590000000001</v>
      </c>
      <c r="N212" s="1"/>
      <c r="O212" s="1"/>
    </row>
    <row r="213" spans="1:15" ht="12.75" customHeight="1">
      <c r="A213" s="51">
        <v>204</v>
      </c>
      <c r="B213" s="53" t="s">
        <v>238</v>
      </c>
      <c r="C213" s="31">
        <v>483.2</v>
      </c>
      <c r="D213" s="36">
        <v>482.2833333333333</v>
      </c>
      <c r="E213" s="36">
        <v>476.86666666666662</v>
      </c>
      <c r="F213" s="36">
        <v>470.5333333333333</v>
      </c>
      <c r="G213" s="36">
        <v>465.11666666666662</v>
      </c>
      <c r="H213" s="36">
        <v>488.61666666666662</v>
      </c>
      <c r="I213" s="36">
        <v>494.03333333333336</v>
      </c>
      <c r="J213" s="36">
        <v>500.36666666666662</v>
      </c>
      <c r="K213" s="31">
        <v>487.7</v>
      </c>
      <c r="L213" s="31">
        <v>475.95</v>
      </c>
      <c r="M213" s="31">
        <v>68.972579999999994</v>
      </c>
      <c r="N213" s="1"/>
      <c r="O213" s="1"/>
    </row>
    <row r="214" spans="1:15" ht="12.75" customHeight="1">
      <c r="A214" s="51">
        <v>205</v>
      </c>
      <c r="B214" s="53" t="s">
        <v>303</v>
      </c>
      <c r="C214" s="31">
        <v>25.4</v>
      </c>
      <c r="D214" s="36">
        <v>25.099999999999998</v>
      </c>
      <c r="E214" s="36">
        <v>24.699999999999996</v>
      </c>
      <c r="F214" s="36">
        <v>23.999999999999996</v>
      </c>
      <c r="G214" s="36">
        <v>23.599999999999994</v>
      </c>
      <c r="H214" s="36">
        <v>25.799999999999997</v>
      </c>
      <c r="I214" s="36">
        <v>26.199999999999996</v>
      </c>
      <c r="J214" s="36">
        <v>26.9</v>
      </c>
      <c r="K214" s="31">
        <v>25.5</v>
      </c>
      <c r="L214" s="31">
        <v>24.4</v>
      </c>
      <c r="M214" s="31">
        <v>3363.4909499999999</v>
      </c>
      <c r="N214" s="1"/>
      <c r="O214" s="1"/>
    </row>
    <row r="215" spans="1:15" ht="12.75" customHeight="1">
      <c r="A215" s="51">
        <v>206</v>
      </c>
      <c r="B215" s="53" t="s">
        <v>239</v>
      </c>
      <c r="C215" s="31">
        <v>152.85</v>
      </c>
      <c r="D215" s="36">
        <v>153.98333333333335</v>
      </c>
      <c r="E215" s="36">
        <v>150.7166666666667</v>
      </c>
      <c r="F215" s="36">
        <v>148.58333333333334</v>
      </c>
      <c r="G215" s="36">
        <v>145.31666666666669</v>
      </c>
      <c r="H215" s="36">
        <v>156.1166666666667</v>
      </c>
      <c r="I215" s="36">
        <v>159.38333333333335</v>
      </c>
      <c r="J215" s="36">
        <v>161.51666666666671</v>
      </c>
      <c r="K215" s="31">
        <v>157.25</v>
      </c>
      <c r="L215" s="31">
        <v>151.85</v>
      </c>
      <c r="M215" s="31">
        <v>246.27448999999999</v>
      </c>
      <c r="N215" s="1"/>
      <c r="O215" s="1"/>
    </row>
    <row r="216" spans="1:15" ht="12.75" customHeight="1">
      <c r="A216" s="51">
        <v>207</v>
      </c>
      <c r="B216" s="53" t="s">
        <v>304</v>
      </c>
      <c r="C216" s="31">
        <v>178.3</v>
      </c>
      <c r="D216" s="36">
        <v>179.38333333333333</v>
      </c>
      <c r="E216" s="36">
        <v>176.76666666666665</v>
      </c>
      <c r="F216" s="36">
        <v>175.23333333333332</v>
      </c>
      <c r="G216" s="36">
        <v>172.61666666666665</v>
      </c>
      <c r="H216" s="36">
        <v>180.91666666666666</v>
      </c>
      <c r="I216" s="36">
        <v>183.53333333333333</v>
      </c>
      <c r="J216" s="36">
        <v>185.06666666666666</v>
      </c>
      <c r="K216" s="31">
        <v>182</v>
      </c>
      <c r="L216" s="31">
        <v>177.85</v>
      </c>
      <c r="M216" s="31">
        <v>242.68720999999999</v>
      </c>
      <c r="N216" s="1"/>
      <c r="O216" s="1"/>
    </row>
    <row r="217" spans="1:15" ht="12.75" customHeight="1">
      <c r="A217" s="51">
        <v>208</v>
      </c>
      <c r="B217" s="53" t="s">
        <v>240</v>
      </c>
      <c r="C217" s="31">
        <v>987.7</v>
      </c>
      <c r="D217" s="36">
        <v>989.4666666666667</v>
      </c>
      <c r="E217" s="36">
        <v>979.43333333333339</v>
      </c>
      <c r="F217" s="36">
        <v>971.16666666666674</v>
      </c>
      <c r="G217" s="36">
        <v>961.13333333333344</v>
      </c>
      <c r="H217" s="36">
        <v>997.73333333333335</v>
      </c>
      <c r="I217" s="36">
        <v>1007.7666666666667</v>
      </c>
      <c r="J217" s="36">
        <v>1016.0333333333333</v>
      </c>
      <c r="K217" s="31">
        <v>999.5</v>
      </c>
      <c r="L217" s="31">
        <v>981.2</v>
      </c>
      <c r="M217" s="31">
        <v>8.5276899999999998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305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306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307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241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242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243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244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245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246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247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248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249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250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251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252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253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254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255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6"/>
      <c r="B1" s="347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308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45386</v>
      </c>
      <c r="L6" s="1"/>
      <c r="M6" s="1"/>
      <c r="N6" s="1"/>
      <c r="O6" s="1"/>
    </row>
    <row r="7" spans="1:15" ht="12.75" customHeight="1">
      <c r="B7" s="1"/>
      <c r="C7" s="1" t="s">
        <v>309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0" t="s">
        <v>16</v>
      </c>
      <c r="B9" s="342" t="s">
        <v>18</v>
      </c>
      <c r="C9" s="345" t="s">
        <v>20</v>
      </c>
      <c r="D9" s="345" t="s">
        <v>21</v>
      </c>
      <c r="E9" s="337" t="s">
        <v>22</v>
      </c>
      <c r="F9" s="338"/>
      <c r="G9" s="339"/>
      <c r="H9" s="337" t="s">
        <v>23</v>
      </c>
      <c r="I9" s="338"/>
      <c r="J9" s="339"/>
      <c r="K9" s="26"/>
      <c r="L9" s="27"/>
      <c r="M9" s="48"/>
      <c r="N9" s="1"/>
      <c r="O9" s="1"/>
    </row>
    <row r="10" spans="1:15" ht="42.75" customHeight="1">
      <c r="A10" s="341"/>
      <c r="B10" s="344"/>
      <c r="C10" s="344"/>
      <c r="D10" s="34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256</v>
      </c>
      <c r="N10" s="1"/>
      <c r="O10" s="1"/>
    </row>
    <row r="11" spans="1:15" ht="12" customHeight="1">
      <c r="A11" s="33">
        <v>1</v>
      </c>
      <c r="B11" s="53" t="s">
        <v>310</v>
      </c>
      <c r="C11" s="31">
        <v>721.35</v>
      </c>
      <c r="D11" s="36">
        <v>720.88333333333333</v>
      </c>
      <c r="E11" s="36">
        <v>696.31666666666661</v>
      </c>
      <c r="F11" s="36">
        <v>671.2833333333333</v>
      </c>
      <c r="G11" s="36">
        <v>646.71666666666658</v>
      </c>
      <c r="H11" s="36">
        <v>745.91666666666663</v>
      </c>
      <c r="I11" s="36">
        <v>770.48333333333346</v>
      </c>
      <c r="J11" s="36">
        <v>795.51666666666665</v>
      </c>
      <c r="K11" s="31">
        <v>745.45</v>
      </c>
      <c r="L11" s="31">
        <v>695.85</v>
      </c>
      <c r="M11" s="31">
        <v>6.0916800000000002</v>
      </c>
      <c r="N11" s="1"/>
      <c r="O11" s="1"/>
    </row>
    <row r="12" spans="1:15" ht="12" customHeight="1">
      <c r="A12" s="33">
        <v>2</v>
      </c>
      <c r="B12" s="53" t="s">
        <v>311</v>
      </c>
      <c r="C12" s="31">
        <v>30269.1</v>
      </c>
      <c r="D12" s="36">
        <v>30343.683333333334</v>
      </c>
      <c r="E12" s="36">
        <v>30125.466666666667</v>
      </c>
      <c r="F12" s="36">
        <v>29981.833333333332</v>
      </c>
      <c r="G12" s="36">
        <v>29763.616666666665</v>
      </c>
      <c r="H12" s="36">
        <v>30487.316666666669</v>
      </c>
      <c r="I12" s="36">
        <v>30705.533333333336</v>
      </c>
      <c r="J12" s="36">
        <v>30849.166666666672</v>
      </c>
      <c r="K12" s="31">
        <v>30561.9</v>
      </c>
      <c r="L12" s="31">
        <v>30200.05</v>
      </c>
      <c r="M12" s="31">
        <v>2.5669999999999998E-2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6504.05</v>
      </c>
      <c r="D13" s="36">
        <v>6485.3</v>
      </c>
      <c r="E13" s="36">
        <v>6450.6</v>
      </c>
      <c r="F13" s="36">
        <v>6397.1500000000005</v>
      </c>
      <c r="G13" s="36">
        <v>6362.4500000000007</v>
      </c>
      <c r="H13" s="36">
        <v>6538.75</v>
      </c>
      <c r="I13" s="36">
        <v>6573.4499999999989</v>
      </c>
      <c r="J13" s="36">
        <v>6626.9</v>
      </c>
      <c r="K13" s="31">
        <v>6520</v>
      </c>
      <c r="L13" s="31">
        <v>6431.85</v>
      </c>
      <c r="M13" s="31">
        <v>2.1776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2633.95</v>
      </c>
      <c r="D14" s="36">
        <v>2632.3166666666666</v>
      </c>
      <c r="E14" s="36">
        <v>2607.6333333333332</v>
      </c>
      <c r="F14" s="36">
        <v>2581.3166666666666</v>
      </c>
      <c r="G14" s="36">
        <v>2556.6333333333332</v>
      </c>
      <c r="H14" s="36">
        <v>2658.6333333333332</v>
      </c>
      <c r="I14" s="36">
        <v>2683.3166666666666</v>
      </c>
      <c r="J14" s="36">
        <v>2709.6333333333332</v>
      </c>
      <c r="K14" s="31">
        <v>2657</v>
      </c>
      <c r="L14" s="31">
        <v>2606</v>
      </c>
      <c r="M14" s="31">
        <v>3.3170299999999999</v>
      </c>
      <c r="N14" s="1"/>
      <c r="O14" s="1"/>
    </row>
    <row r="15" spans="1:15" ht="12" customHeight="1">
      <c r="A15" s="33">
        <v>5</v>
      </c>
      <c r="B15" s="53" t="s">
        <v>312</v>
      </c>
      <c r="C15" s="31">
        <v>3984.65</v>
      </c>
      <c r="D15" s="36">
        <v>3995.4833333333336</v>
      </c>
      <c r="E15" s="36">
        <v>3946.9666666666672</v>
      </c>
      <c r="F15" s="36">
        <v>3909.2833333333338</v>
      </c>
      <c r="G15" s="36">
        <v>3860.7666666666673</v>
      </c>
      <c r="H15" s="36">
        <v>4033.166666666667</v>
      </c>
      <c r="I15" s="36">
        <v>4081.6833333333334</v>
      </c>
      <c r="J15" s="36">
        <v>4119.3666666666668</v>
      </c>
      <c r="K15" s="31">
        <v>4044</v>
      </c>
      <c r="L15" s="31">
        <v>3957.8</v>
      </c>
      <c r="M15" s="31">
        <v>0.46892</v>
      </c>
      <c r="N15" s="1"/>
      <c r="O15" s="1"/>
    </row>
    <row r="16" spans="1:15" ht="12" customHeight="1">
      <c r="A16" s="33">
        <v>6</v>
      </c>
      <c r="B16" s="53" t="s">
        <v>313</v>
      </c>
      <c r="C16" s="31">
        <v>1600.45</v>
      </c>
      <c r="D16" s="36">
        <v>1595.1499999999999</v>
      </c>
      <c r="E16" s="36">
        <v>1575.2999999999997</v>
      </c>
      <c r="F16" s="36">
        <v>1550.1499999999999</v>
      </c>
      <c r="G16" s="36">
        <v>1530.2999999999997</v>
      </c>
      <c r="H16" s="36">
        <v>1620.2999999999997</v>
      </c>
      <c r="I16" s="36">
        <v>1640.1499999999996</v>
      </c>
      <c r="J16" s="36">
        <v>1665.2999999999997</v>
      </c>
      <c r="K16" s="31">
        <v>1615</v>
      </c>
      <c r="L16" s="31">
        <v>1570</v>
      </c>
      <c r="M16" s="31">
        <v>5.6607500000000002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605.04999999999995</v>
      </c>
      <c r="D17" s="36">
        <v>596.5333333333333</v>
      </c>
      <c r="E17" s="36">
        <v>585.16666666666663</v>
      </c>
      <c r="F17" s="36">
        <v>565.2833333333333</v>
      </c>
      <c r="G17" s="36">
        <v>553.91666666666663</v>
      </c>
      <c r="H17" s="36">
        <v>616.41666666666663</v>
      </c>
      <c r="I17" s="36">
        <v>627.78333333333342</v>
      </c>
      <c r="J17" s="36">
        <v>647.66666666666663</v>
      </c>
      <c r="K17" s="31">
        <v>607.9</v>
      </c>
      <c r="L17" s="31">
        <v>576.65</v>
      </c>
      <c r="M17" s="31">
        <v>111.24597</v>
      </c>
      <c r="N17" s="1"/>
      <c r="O17" s="1"/>
    </row>
    <row r="18" spans="1:15" ht="12" customHeight="1">
      <c r="A18" s="33">
        <v>8</v>
      </c>
      <c r="B18" s="53" t="s">
        <v>314</v>
      </c>
      <c r="C18" s="31">
        <v>474.7</v>
      </c>
      <c r="D18" s="36">
        <v>473.36666666666662</v>
      </c>
      <c r="E18" s="36">
        <v>465.23333333333323</v>
      </c>
      <c r="F18" s="36">
        <v>455.76666666666659</v>
      </c>
      <c r="G18" s="36">
        <v>447.63333333333321</v>
      </c>
      <c r="H18" s="36">
        <v>482.83333333333326</v>
      </c>
      <c r="I18" s="36">
        <v>490.96666666666658</v>
      </c>
      <c r="J18" s="36">
        <v>500.43333333333328</v>
      </c>
      <c r="K18" s="31">
        <v>481.5</v>
      </c>
      <c r="L18" s="31">
        <v>463.9</v>
      </c>
      <c r="M18" s="31">
        <v>2.5836700000000001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693.95</v>
      </c>
      <c r="D19" s="36">
        <v>690.65</v>
      </c>
      <c r="E19" s="36">
        <v>681.3</v>
      </c>
      <c r="F19" s="36">
        <v>668.65</v>
      </c>
      <c r="G19" s="36">
        <v>659.3</v>
      </c>
      <c r="H19" s="36">
        <v>703.3</v>
      </c>
      <c r="I19" s="36">
        <v>712.65000000000009</v>
      </c>
      <c r="J19" s="36">
        <v>725.3</v>
      </c>
      <c r="K19" s="31">
        <v>700</v>
      </c>
      <c r="L19" s="31">
        <v>678</v>
      </c>
      <c r="M19" s="31">
        <v>8.9699799999999996</v>
      </c>
      <c r="N19" s="1"/>
      <c r="O19" s="1"/>
    </row>
    <row r="20" spans="1:15" ht="12" customHeight="1">
      <c r="A20" s="33">
        <v>10</v>
      </c>
      <c r="B20" s="53" t="s">
        <v>315</v>
      </c>
      <c r="C20" s="31">
        <v>1395.55</v>
      </c>
      <c r="D20" s="36">
        <v>1403.8333333333333</v>
      </c>
      <c r="E20" s="36">
        <v>1382.7166666666665</v>
      </c>
      <c r="F20" s="36">
        <v>1369.8833333333332</v>
      </c>
      <c r="G20" s="36">
        <v>1348.7666666666664</v>
      </c>
      <c r="H20" s="36">
        <v>1416.6666666666665</v>
      </c>
      <c r="I20" s="36">
        <v>1437.7833333333333</v>
      </c>
      <c r="J20" s="36">
        <v>1450.6166666666666</v>
      </c>
      <c r="K20" s="31">
        <v>1424.95</v>
      </c>
      <c r="L20" s="31">
        <v>1391</v>
      </c>
      <c r="M20" s="31">
        <v>4.2552899999999996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26714.45</v>
      </c>
      <c r="D21" s="36">
        <v>26926.383333333331</v>
      </c>
      <c r="E21" s="36">
        <v>26473.516666666663</v>
      </c>
      <c r="F21" s="36">
        <v>26232.583333333332</v>
      </c>
      <c r="G21" s="36">
        <v>25779.716666666664</v>
      </c>
      <c r="H21" s="36">
        <v>27167.316666666662</v>
      </c>
      <c r="I21" s="36">
        <v>27620.183333333331</v>
      </c>
      <c r="J21" s="36">
        <v>27861.116666666661</v>
      </c>
      <c r="K21" s="31">
        <v>27379.25</v>
      </c>
      <c r="L21" s="31">
        <v>26685.45</v>
      </c>
      <c r="M21" s="31">
        <v>0.17085</v>
      </c>
      <c r="N21" s="1"/>
      <c r="O21" s="1"/>
    </row>
    <row r="22" spans="1:15" ht="12" customHeight="1">
      <c r="A22" s="33">
        <v>12</v>
      </c>
      <c r="B22" s="53" t="s">
        <v>867</v>
      </c>
      <c r="C22" s="31">
        <v>1094.75</v>
      </c>
      <c r="D22" s="36">
        <v>1096.5833333333333</v>
      </c>
      <c r="E22" s="36">
        <v>1088.1666666666665</v>
      </c>
      <c r="F22" s="36">
        <v>1081.5833333333333</v>
      </c>
      <c r="G22" s="36">
        <v>1073.1666666666665</v>
      </c>
      <c r="H22" s="36">
        <v>1103.1666666666665</v>
      </c>
      <c r="I22" s="36">
        <v>1111.583333333333</v>
      </c>
      <c r="J22" s="36">
        <v>1118.1666666666665</v>
      </c>
      <c r="K22" s="31">
        <v>1105</v>
      </c>
      <c r="L22" s="31">
        <v>1090</v>
      </c>
      <c r="M22" s="31">
        <v>8.8731899999999992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3233.45</v>
      </c>
      <c r="D23" s="36">
        <v>3238.5333333333333</v>
      </c>
      <c r="E23" s="36">
        <v>3216.9166666666665</v>
      </c>
      <c r="F23" s="36">
        <v>3200.3833333333332</v>
      </c>
      <c r="G23" s="36">
        <v>3178.7666666666664</v>
      </c>
      <c r="H23" s="36">
        <v>3255.0666666666666</v>
      </c>
      <c r="I23" s="36">
        <v>3276.6833333333334</v>
      </c>
      <c r="J23" s="36">
        <v>3293.2166666666667</v>
      </c>
      <c r="K23" s="31">
        <v>3260.15</v>
      </c>
      <c r="L23" s="31">
        <v>3222</v>
      </c>
      <c r="M23" s="31">
        <v>11.531090000000001</v>
      </c>
      <c r="N23" s="1"/>
      <c r="O23" s="1"/>
    </row>
    <row r="24" spans="1:15" ht="12.75" customHeight="1">
      <c r="A24" s="33">
        <v>14</v>
      </c>
      <c r="B24" s="53" t="s">
        <v>264</v>
      </c>
      <c r="C24" s="31">
        <v>1878.95</v>
      </c>
      <c r="D24" s="36">
        <v>1886.6499999999999</v>
      </c>
      <c r="E24" s="36">
        <v>1869.2999999999997</v>
      </c>
      <c r="F24" s="36">
        <v>1859.6499999999999</v>
      </c>
      <c r="G24" s="36">
        <v>1842.2999999999997</v>
      </c>
      <c r="H24" s="36">
        <v>1896.2999999999997</v>
      </c>
      <c r="I24" s="36">
        <v>1913.6499999999996</v>
      </c>
      <c r="J24" s="36">
        <v>1923.2999999999997</v>
      </c>
      <c r="K24" s="31">
        <v>1904</v>
      </c>
      <c r="L24" s="31">
        <v>1877</v>
      </c>
      <c r="M24" s="31">
        <v>6.1112299999999999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1397.2</v>
      </c>
      <c r="D25" s="36">
        <v>1396.1333333333332</v>
      </c>
      <c r="E25" s="36">
        <v>1390.2666666666664</v>
      </c>
      <c r="F25" s="36">
        <v>1383.3333333333333</v>
      </c>
      <c r="G25" s="36">
        <v>1377.4666666666665</v>
      </c>
      <c r="H25" s="36">
        <v>1403.0666666666664</v>
      </c>
      <c r="I25" s="36">
        <v>1408.9333333333332</v>
      </c>
      <c r="J25" s="36">
        <v>1415.8666666666663</v>
      </c>
      <c r="K25" s="31">
        <v>1402</v>
      </c>
      <c r="L25" s="31">
        <v>1389.2</v>
      </c>
      <c r="M25" s="31">
        <v>27.27582</v>
      </c>
      <c r="N25" s="1"/>
      <c r="O25" s="1"/>
    </row>
    <row r="26" spans="1:15" ht="12.75" customHeight="1">
      <c r="A26" s="33">
        <v>16</v>
      </c>
      <c r="B26" s="53" t="s">
        <v>824</v>
      </c>
      <c r="C26" s="31">
        <v>617.85</v>
      </c>
      <c r="D26" s="36">
        <v>608.05000000000007</v>
      </c>
      <c r="E26" s="36">
        <v>598.25000000000011</v>
      </c>
      <c r="F26" s="36">
        <v>578.65000000000009</v>
      </c>
      <c r="G26" s="36">
        <v>568.85000000000014</v>
      </c>
      <c r="H26" s="36">
        <v>627.65000000000009</v>
      </c>
      <c r="I26" s="36">
        <v>637.45000000000005</v>
      </c>
      <c r="J26" s="36">
        <v>657.05000000000007</v>
      </c>
      <c r="K26" s="31">
        <v>617.85</v>
      </c>
      <c r="L26" s="31">
        <v>588.45000000000005</v>
      </c>
      <c r="M26" s="31">
        <v>90.257959999999997</v>
      </c>
      <c r="N26" s="1"/>
      <c r="O26" s="1"/>
    </row>
    <row r="27" spans="1:15" ht="12.75" customHeight="1">
      <c r="A27" s="33">
        <v>17</v>
      </c>
      <c r="B27" s="53" t="s">
        <v>265</v>
      </c>
      <c r="C27" s="31">
        <v>975.9</v>
      </c>
      <c r="D27" s="36">
        <v>976.29999999999984</v>
      </c>
      <c r="E27" s="36">
        <v>964.89999999999964</v>
      </c>
      <c r="F27" s="36">
        <v>953.89999999999975</v>
      </c>
      <c r="G27" s="36">
        <v>942.49999999999955</v>
      </c>
      <c r="H27" s="36">
        <v>987.29999999999973</v>
      </c>
      <c r="I27" s="36">
        <v>998.7</v>
      </c>
      <c r="J27" s="36">
        <v>1009.6999999999998</v>
      </c>
      <c r="K27" s="31">
        <v>987.7</v>
      </c>
      <c r="L27" s="31">
        <v>965.3</v>
      </c>
      <c r="M27" s="31">
        <v>31.380790000000001</v>
      </c>
      <c r="N27" s="1"/>
      <c r="O27" s="1"/>
    </row>
    <row r="28" spans="1:15" ht="12.75" customHeight="1">
      <c r="A28" s="33">
        <v>18</v>
      </c>
      <c r="B28" s="53" t="s">
        <v>266</v>
      </c>
      <c r="C28" s="31">
        <v>353.7</v>
      </c>
      <c r="D28" s="36">
        <v>355.18333333333334</v>
      </c>
      <c r="E28" s="36">
        <v>349.66666666666669</v>
      </c>
      <c r="F28" s="36">
        <v>345.63333333333333</v>
      </c>
      <c r="G28" s="36">
        <v>340.11666666666667</v>
      </c>
      <c r="H28" s="36">
        <v>359.2166666666667</v>
      </c>
      <c r="I28" s="36">
        <v>364.73333333333335</v>
      </c>
      <c r="J28" s="36">
        <v>368.76666666666671</v>
      </c>
      <c r="K28" s="31">
        <v>360.7</v>
      </c>
      <c r="L28" s="31">
        <v>351.15</v>
      </c>
      <c r="M28" s="31">
        <v>23.815149999999999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204.2</v>
      </c>
      <c r="D29" s="36">
        <v>203.20000000000002</v>
      </c>
      <c r="E29" s="36">
        <v>199.60000000000002</v>
      </c>
      <c r="F29" s="36">
        <v>195</v>
      </c>
      <c r="G29" s="36">
        <v>191.4</v>
      </c>
      <c r="H29" s="36">
        <v>207.80000000000004</v>
      </c>
      <c r="I29" s="36">
        <v>211.4</v>
      </c>
      <c r="J29" s="36">
        <v>216.00000000000006</v>
      </c>
      <c r="K29" s="31">
        <v>206.8</v>
      </c>
      <c r="L29" s="31">
        <v>198.6</v>
      </c>
      <c r="M29" s="31">
        <v>157.70069000000001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236.3</v>
      </c>
      <c r="D30" s="36">
        <v>236.51666666666665</v>
      </c>
      <c r="E30" s="36">
        <v>233.33333333333331</v>
      </c>
      <c r="F30" s="36">
        <v>230.36666666666667</v>
      </c>
      <c r="G30" s="36">
        <v>227.18333333333334</v>
      </c>
      <c r="H30" s="36">
        <v>239.48333333333329</v>
      </c>
      <c r="I30" s="36">
        <v>242.66666666666663</v>
      </c>
      <c r="J30" s="36">
        <v>245.63333333333327</v>
      </c>
      <c r="K30" s="31">
        <v>239.7</v>
      </c>
      <c r="L30" s="31">
        <v>233.55</v>
      </c>
      <c r="M30" s="31">
        <v>119.18047</v>
      </c>
      <c r="N30" s="1"/>
      <c r="O30" s="1"/>
    </row>
    <row r="31" spans="1:15" ht="12.75" customHeight="1">
      <c r="A31" s="33">
        <v>21</v>
      </c>
      <c r="B31" s="53" t="s">
        <v>316</v>
      </c>
      <c r="C31" s="31">
        <v>433.2</v>
      </c>
      <c r="D31" s="36">
        <v>432.65000000000003</v>
      </c>
      <c r="E31" s="36">
        <v>430.30000000000007</v>
      </c>
      <c r="F31" s="36">
        <v>427.40000000000003</v>
      </c>
      <c r="G31" s="36">
        <v>425.05000000000007</v>
      </c>
      <c r="H31" s="36">
        <v>435.55000000000007</v>
      </c>
      <c r="I31" s="36">
        <v>437.90000000000009</v>
      </c>
      <c r="J31" s="36">
        <v>440.80000000000007</v>
      </c>
      <c r="K31" s="31">
        <v>435</v>
      </c>
      <c r="L31" s="31">
        <v>429.75</v>
      </c>
      <c r="M31" s="31">
        <v>3.8886799999999999</v>
      </c>
      <c r="N31" s="1"/>
      <c r="O31" s="1"/>
    </row>
    <row r="32" spans="1:15" ht="12.75" customHeight="1">
      <c r="A32" s="33">
        <v>22</v>
      </c>
      <c r="B32" s="53" t="s">
        <v>317</v>
      </c>
      <c r="C32" s="31">
        <v>825.15</v>
      </c>
      <c r="D32" s="36">
        <v>822.36666666666667</v>
      </c>
      <c r="E32" s="36">
        <v>810.83333333333337</v>
      </c>
      <c r="F32" s="36">
        <v>796.51666666666665</v>
      </c>
      <c r="G32" s="36">
        <v>784.98333333333335</v>
      </c>
      <c r="H32" s="36">
        <v>836.68333333333339</v>
      </c>
      <c r="I32" s="36">
        <v>848.2166666666667</v>
      </c>
      <c r="J32" s="36">
        <v>862.53333333333342</v>
      </c>
      <c r="K32" s="31">
        <v>833.9</v>
      </c>
      <c r="L32" s="31">
        <v>808.05</v>
      </c>
      <c r="M32" s="31">
        <v>1.1658599999999999</v>
      </c>
      <c r="N32" s="1"/>
      <c r="O32" s="1"/>
    </row>
    <row r="33" spans="1:15" ht="12.75" customHeight="1">
      <c r="A33" s="33">
        <v>23</v>
      </c>
      <c r="B33" s="53" t="s">
        <v>318</v>
      </c>
      <c r="C33" s="31">
        <v>1107.0999999999999</v>
      </c>
      <c r="D33" s="36">
        <v>1103.0166666666667</v>
      </c>
      <c r="E33" s="36">
        <v>1086.0833333333333</v>
      </c>
      <c r="F33" s="36">
        <v>1065.0666666666666</v>
      </c>
      <c r="G33" s="36">
        <v>1048.1333333333332</v>
      </c>
      <c r="H33" s="36">
        <v>1124.0333333333333</v>
      </c>
      <c r="I33" s="36">
        <v>1140.9666666666667</v>
      </c>
      <c r="J33" s="36">
        <v>1161.9833333333333</v>
      </c>
      <c r="K33" s="31">
        <v>1119.95</v>
      </c>
      <c r="L33" s="31">
        <v>1082</v>
      </c>
      <c r="M33" s="31">
        <v>2.2956599999999998</v>
      </c>
      <c r="N33" s="1"/>
      <c r="O33" s="1"/>
    </row>
    <row r="34" spans="1:15" ht="12.75" customHeight="1">
      <c r="A34" s="33">
        <v>24</v>
      </c>
      <c r="B34" s="53" t="s">
        <v>319</v>
      </c>
      <c r="C34" s="31">
        <v>2255.4499999999998</v>
      </c>
      <c r="D34" s="36">
        <v>2259.8166666666666</v>
      </c>
      <c r="E34" s="36">
        <v>2230.6333333333332</v>
      </c>
      <c r="F34" s="36">
        <v>2205.8166666666666</v>
      </c>
      <c r="G34" s="36">
        <v>2176.6333333333332</v>
      </c>
      <c r="H34" s="36">
        <v>2284.6333333333332</v>
      </c>
      <c r="I34" s="36">
        <v>2313.8166666666666</v>
      </c>
      <c r="J34" s="36">
        <v>2338.6333333333332</v>
      </c>
      <c r="K34" s="31">
        <v>2289</v>
      </c>
      <c r="L34" s="31">
        <v>2235</v>
      </c>
      <c r="M34" s="31">
        <v>0.53410000000000002</v>
      </c>
      <c r="N34" s="1"/>
      <c r="O34" s="1"/>
    </row>
    <row r="35" spans="1:15" ht="12.75" customHeight="1">
      <c r="A35" s="33">
        <v>25</v>
      </c>
      <c r="B35" s="53" t="s">
        <v>320</v>
      </c>
      <c r="C35" s="31">
        <v>991.05</v>
      </c>
      <c r="D35" s="36">
        <v>1000.5666666666666</v>
      </c>
      <c r="E35" s="36">
        <v>976.38333333333321</v>
      </c>
      <c r="F35" s="36">
        <v>961.71666666666658</v>
      </c>
      <c r="G35" s="36">
        <v>937.53333333333319</v>
      </c>
      <c r="H35" s="36">
        <v>1015.2333333333332</v>
      </c>
      <c r="I35" s="36">
        <v>1039.4166666666665</v>
      </c>
      <c r="J35" s="36">
        <v>1054.0833333333333</v>
      </c>
      <c r="K35" s="31">
        <v>1024.75</v>
      </c>
      <c r="L35" s="31">
        <v>985.9</v>
      </c>
      <c r="M35" s="31">
        <v>0.76837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4894.6499999999996</v>
      </c>
      <c r="D36" s="36">
        <v>4900.083333333333</v>
      </c>
      <c r="E36" s="36">
        <v>4860.2166666666662</v>
      </c>
      <c r="F36" s="36">
        <v>4825.7833333333328</v>
      </c>
      <c r="G36" s="36">
        <v>4785.9166666666661</v>
      </c>
      <c r="H36" s="36">
        <v>4934.5166666666664</v>
      </c>
      <c r="I36" s="36">
        <v>4974.3833333333332</v>
      </c>
      <c r="J36" s="36">
        <v>5008.8166666666666</v>
      </c>
      <c r="K36" s="31">
        <v>4939.95</v>
      </c>
      <c r="L36" s="31">
        <v>4865.6499999999996</v>
      </c>
      <c r="M36" s="31">
        <v>1.0631999999999999</v>
      </c>
      <c r="N36" s="1"/>
      <c r="O36" s="1"/>
    </row>
    <row r="37" spans="1:15" ht="12.75" customHeight="1">
      <c r="A37" s="33">
        <v>27</v>
      </c>
      <c r="B37" s="53" t="s">
        <v>321</v>
      </c>
      <c r="C37" s="31">
        <v>1948.15</v>
      </c>
      <c r="D37" s="36">
        <v>1939.8166666666668</v>
      </c>
      <c r="E37" s="36">
        <v>1923.9833333333336</v>
      </c>
      <c r="F37" s="36">
        <v>1899.8166666666668</v>
      </c>
      <c r="G37" s="36">
        <v>1883.9833333333336</v>
      </c>
      <c r="H37" s="36">
        <v>1963.9833333333336</v>
      </c>
      <c r="I37" s="36">
        <v>1979.8166666666671</v>
      </c>
      <c r="J37" s="36">
        <v>2003.9833333333336</v>
      </c>
      <c r="K37" s="31">
        <v>1955.65</v>
      </c>
      <c r="L37" s="31">
        <v>1915.65</v>
      </c>
      <c r="M37" s="31">
        <v>0.51873999999999998</v>
      </c>
      <c r="N37" s="1"/>
      <c r="O37" s="1"/>
    </row>
    <row r="38" spans="1:15" ht="12.75" customHeight="1">
      <c r="A38" s="33">
        <v>28</v>
      </c>
      <c r="B38" s="53" t="s">
        <v>770</v>
      </c>
      <c r="C38" s="31">
        <v>76.349999999999994</v>
      </c>
      <c r="D38" s="36">
        <v>76.033333333333331</v>
      </c>
      <c r="E38" s="36">
        <v>73.166666666666657</v>
      </c>
      <c r="F38" s="36">
        <v>69.98333333333332</v>
      </c>
      <c r="G38" s="36">
        <v>67.116666666666646</v>
      </c>
      <c r="H38" s="36">
        <v>79.216666666666669</v>
      </c>
      <c r="I38" s="36">
        <v>82.083333333333343</v>
      </c>
      <c r="J38" s="36">
        <v>85.26666666666668</v>
      </c>
      <c r="K38" s="31">
        <v>78.900000000000006</v>
      </c>
      <c r="L38" s="31">
        <v>72.849999999999994</v>
      </c>
      <c r="M38" s="31">
        <v>118.60769999999999</v>
      </c>
      <c r="N38" s="1"/>
      <c r="O38" s="1"/>
    </row>
    <row r="39" spans="1:15" ht="12.75" customHeight="1">
      <c r="A39" s="33">
        <v>29</v>
      </c>
      <c r="B39" s="53" t="s">
        <v>868</v>
      </c>
      <c r="C39" s="31">
        <v>29.3</v>
      </c>
      <c r="D39" s="36">
        <v>28.933333333333334</v>
      </c>
      <c r="E39" s="36">
        <v>28.366666666666667</v>
      </c>
      <c r="F39" s="36">
        <v>27.433333333333334</v>
      </c>
      <c r="G39" s="36">
        <v>26.866666666666667</v>
      </c>
      <c r="H39" s="36">
        <v>29.866666666666667</v>
      </c>
      <c r="I39" s="36">
        <v>30.433333333333337</v>
      </c>
      <c r="J39" s="36">
        <v>31.366666666666667</v>
      </c>
      <c r="K39" s="31">
        <v>29.5</v>
      </c>
      <c r="L39" s="31">
        <v>28</v>
      </c>
      <c r="M39" s="31">
        <v>54.810859999999998</v>
      </c>
      <c r="N39" s="1"/>
      <c r="O39" s="1"/>
    </row>
    <row r="40" spans="1:15" ht="12.75" customHeight="1">
      <c r="A40" s="33">
        <v>30</v>
      </c>
      <c r="B40" s="53" t="s">
        <v>852</v>
      </c>
      <c r="C40" s="31">
        <v>803.95</v>
      </c>
      <c r="D40" s="36">
        <v>802.66666666666663</v>
      </c>
      <c r="E40" s="36">
        <v>795.43333333333328</v>
      </c>
      <c r="F40" s="36">
        <v>786.91666666666663</v>
      </c>
      <c r="G40" s="36">
        <v>779.68333333333328</v>
      </c>
      <c r="H40" s="36">
        <v>811.18333333333328</v>
      </c>
      <c r="I40" s="36">
        <v>818.41666666666663</v>
      </c>
      <c r="J40" s="36">
        <v>826.93333333333328</v>
      </c>
      <c r="K40" s="31">
        <v>809.9</v>
      </c>
      <c r="L40" s="31">
        <v>794.15</v>
      </c>
      <c r="M40" s="31">
        <v>3.5183</v>
      </c>
      <c r="N40" s="1"/>
      <c r="O40" s="1"/>
    </row>
    <row r="41" spans="1:15" ht="12.75" customHeight="1">
      <c r="A41" s="33">
        <v>31</v>
      </c>
      <c r="B41" s="53" t="s">
        <v>322</v>
      </c>
      <c r="C41" s="31">
        <v>3780.1</v>
      </c>
      <c r="D41" s="36">
        <v>3775.0666666666671</v>
      </c>
      <c r="E41" s="36">
        <v>3730.1333333333341</v>
      </c>
      <c r="F41" s="36">
        <v>3680.166666666667</v>
      </c>
      <c r="G41" s="36">
        <v>3635.233333333334</v>
      </c>
      <c r="H41" s="36">
        <v>3825.0333333333342</v>
      </c>
      <c r="I41" s="36">
        <v>3869.9666666666676</v>
      </c>
      <c r="J41" s="36">
        <v>3919.9333333333343</v>
      </c>
      <c r="K41" s="31">
        <v>3820</v>
      </c>
      <c r="L41" s="31">
        <v>3725.1</v>
      </c>
      <c r="M41" s="31">
        <v>1.2766999999999999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634.95000000000005</v>
      </c>
      <c r="D42" s="36">
        <v>633.91666666666663</v>
      </c>
      <c r="E42" s="36">
        <v>627.5333333333333</v>
      </c>
      <c r="F42" s="36">
        <v>620.11666666666667</v>
      </c>
      <c r="G42" s="36">
        <v>613.73333333333335</v>
      </c>
      <c r="H42" s="36">
        <v>641.33333333333326</v>
      </c>
      <c r="I42" s="36">
        <v>647.7166666666667</v>
      </c>
      <c r="J42" s="36">
        <v>655.13333333333321</v>
      </c>
      <c r="K42" s="31">
        <v>640.29999999999995</v>
      </c>
      <c r="L42" s="31">
        <v>626.5</v>
      </c>
      <c r="M42" s="31">
        <v>43.890470000000001</v>
      </c>
      <c r="N42" s="1"/>
      <c r="O42" s="1"/>
    </row>
    <row r="43" spans="1:15" ht="12.75" customHeight="1">
      <c r="A43" s="33">
        <v>33</v>
      </c>
      <c r="B43" s="53" t="s">
        <v>323</v>
      </c>
      <c r="C43" s="31">
        <v>3171.3</v>
      </c>
      <c r="D43" s="36">
        <v>3138.7833333333333</v>
      </c>
      <c r="E43" s="36">
        <v>3062.5666666666666</v>
      </c>
      <c r="F43" s="36">
        <v>2953.8333333333335</v>
      </c>
      <c r="G43" s="36">
        <v>2877.6166666666668</v>
      </c>
      <c r="H43" s="36">
        <v>3247.5166666666664</v>
      </c>
      <c r="I43" s="36">
        <v>3323.7333333333327</v>
      </c>
      <c r="J43" s="36">
        <v>3432.4666666666662</v>
      </c>
      <c r="K43" s="31">
        <v>3215</v>
      </c>
      <c r="L43" s="31">
        <v>3030.05</v>
      </c>
      <c r="M43" s="31">
        <v>6.6398400000000004</v>
      </c>
      <c r="N43" s="1"/>
      <c r="O43" s="1"/>
    </row>
    <row r="44" spans="1:15" ht="12.75" customHeight="1">
      <c r="A44" s="33">
        <v>34</v>
      </c>
      <c r="B44" s="53" t="s">
        <v>324</v>
      </c>
      <c r="C44" s="31">
        <v>899.5</v>
      </c>
      <c r="D44" s="36">
        <v>911.19999999999993</v>
      </c>
      <c r="E44" s="36">
        <v>877.29999999999984</v>
      </c>
      <c r="F44" s="36">
        <v>855.09999999999991</v>
      </c>
      <c r="G44" s="36">
        <v>821.19999999999982</v>
      </c>
      <c r="H44" s="36">
        <v>933.39999999999986</v>
      </c>
      <c r="I44" s="36">
        <v>967.3</v>
      </c>
      <c r="J44" s="36">
        <v>989.49999999999989</v>
      </c>
      <c r="K44" s="31">
        <v>945.1</v>
      </c>
      <c r="L44" s="31">
        <v>889</v>
      </c>
      <c r="M44" s="31">
        <v>10.04668</v>
      </c>
      <c r="N44" s="1"/>
      <c r="O44" s="1"/>
    </row>
    <row r="45" spans="1:15" ht="12.75" customHeight="1">
      <c r="A45" s="33">
        <v>35</v>
      </c>
      <c r="B45" s="53" t="s">
        <v>826</v>
      </c>
      <c r="C45" s="31">
        <v>6924.95</v>
      </c>
      <c r="D45" s="36">
        <v>6918.666666666667</v>
      </c>
      <c r="E45" s="36">
        <v>6827.3333333333339</v>
      </c>
      <c r="F45" s="36">
        <v>6729.7166666666672</v>
      </c>
      <c r="G45" s="36">
        <v>6638.3833333333341</v>
      </c>
      <c r="H45" s="36">
        <v>7016.2833333333338</v>
      </c>
      <c r="I45" s="36">
        <v>7107.6166666666677</v>
      </c>
      <c r="J45" s="36">
        <v>7205.2333333333336</v>
      </c>
      <c r="K45" s="31">
        <v>7010</v>
      </c>
      <c r="L45" s="31">
        <v>6821.05</v>
      </c>
      <c r="M45" s="31">
        <v>0.96487999999999996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6375.05</v>
      </c>
      <c r="D46" s="36">
        <v>6365.0166666666664</v>
      </c>
      <c r="E46" s="36">
        <v>6321.0333333333328</v>
      </c>
      <c r="F46" s="36">
        <v>6267.0166666666664</v>
      </c>
      <c r="G46" s="36">
        <v>6223.0333333333328</v>
      </c>
      <c r="H46" s="36">
        <v>6419.0333333333328</v>
      </c>
      <c r="I46" s="36">
        <v>6463.0166666666664</v>
      </c>
      <c r="J46" s="36">
        <v>6517.0333333333328</v>
      </c>
      <c r="K46" s="31">
        <v>6409</v>
      </c>
      <c r="L46" s="31">
        <v>6311</v>
      </c>
      <c r="M46" s="31">
        <v>2.89202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468.65</v>
      </c>
      <c r="D47" s="36">
        <v>469.5</v>
      </c>
      <c r="E47" s="36">
        <v>466.15</v>
      </c>
      <c r="F47" s="36">
        <v>463.65</v>
      </c>
      <c r="G47" s="36">
        <v>460.29999999999995</v>
      </c>
      <c r="H47" s="36">
        <v>472</v>
      </c>
      <c r="I47" s="36">
        <v>475.35</v>
      </c>
      <c r="J47" s="36">
        <v>477.85</v>
      </c>
      <c r="K47" s="31">
        <v>472.85</v>
      </c>
      <c r="L47" s="31">
        <v>467</v>
      </c>
      <c r="M47" s="31">
        <v>13.047800000000001</v>
      </c>
      <c r="N47" s="1"/>
      <c r="O47" s="1"/>
    </row>
    <row r="48" spans="1:15" ht="12.75" customHeight="1">
      <c r="A48" s="33">
        <v>38</v>
      </c>
      <c r="B48" s="53" t="s">
        <v>325</v>
      </c>
      <c r="C48" s="31">
        <v>337.9</v>
      </c>
      <c r="D48" s="36">
        <v>337.48333333333335</v>
      </c>
      <c r="E48" s="36">
        <v>332.9666666666667</v>
      </c>
      <c r="F48" s="36">
        <v>328.03333333333336</v>
      </c>
      <c r="G48" s="36">
        <v>323.51666666666671</v>
      </c>
      <c r="H48" s="36">
        <v>342.41666666666669</v>
      </c>
      <c r="I48" s="36">
        <v>346.93333333333334</v>
      </c>
      <c r="J48" s="36">
        <v>351.86666666666667</v>
      </c>
      <c r="K48" s="31">
        <v>342</v>
      </c>
      <c r="L48" s="31">
        <v>332.55</v>
      </c>
      <c r="M48" s="31">
        <v>1.28291</v>
      </c>
      <c r="N48" s="1"/>
      <c r="O48" s="1"/>
    </row>
    <row r="49" spans="1:15" ht="12.75" customHeight="1">
      <c r="A49" s="33">
        <v>39</v>
      </c>
      <c r="B49" s="53" t="s">
        <v>825</v>
      </c>
      <c r="C49" s="31">
        <v>655.8</v>
      </c>
      <c r="D49" s="36">
        <v>660.98333333333323</v>
      </c>
      <c r="E49" s="36">
        <v>648.06666666666649</v>
      </c>
      <c r="F49" s="36">
        <v>640.33333333333326</v>
      </c>
      <c r="G49" s="36">
        <v>627.41666666666652</v>
      </c>
      <c r="H49" s="36">
        <v>668.71666666666647</v>
      </c>
      <c r="I49" s="36">
        <v>681.63333333333321</v>
      </c>
      <c r="J49" s="36">
        <v>689.36666666666645</v>
      </c>
      <c r="K49" s="31">
        <v>673.9</v>
      </c>
      <c r="L49" s="31">
        <v>653.25</v>
      </c>
      <c r="M49" s="31">
        <v>3.13733</v>
      </c>
      <c r="N49" s="1"/>
      <c r="O49" s="1"/>
    </row>
    <row r="50" spans="1:15" ht="12.75" customHeight="1">
      <c r="A50" s="33">
        <v>40</v>
      </c>
      <c r="B50" s="53" t="s">
        <v>326</v>
      </c>
      <c r="C50" s="31">
        <v>559.25</v>
      </c>
      <c r="D50" s="36">
        <v>559.63333333333333</v>
      </c>
      <c r="E50" s="36">
        <v>554.61666666666667</v>
      </c>
      <c r="F50" s="36">
        <v>549.98333333333335</v>
      </c>
      <c r="G50" s="36">
        <v>544.9666666666667</v>
      </c>
      <c r="H50" s="36">
        <v>564.26666666666665</v>
      </c>
      <c r="I50" s="36">
        <v>569.2833333333333</v>
      </c>
      <c r="J50" s="36">
        <v>573.91666666666663</v>
      </c>
      <c r="K50" s="31">
        <v>564.65</v>
      </c>
      <c r="L50" s="31">
        <v>555</v>
      </c>
      <c r="M50" s="31">
        <v>0.57945000000000002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174.25</v>
      </c>
      <c r="D51" s="36">
        <v>173.56666666666669</v>
      </c>
      <c r="E51" s="36">
        <v>171.68333333333339</v>
      </c>
      <c r="F51" s="36">
        <v>169.1166666666667</v>
      </c>
      <c r="G51" s="36">
        <v>167.23333333333341</v>
      </c>
      <c r="H51" s="36">
        <v>176.13333333333338</v>
      </c>
      <c r="I51" s="36">
        <v>178.01666666666665</v>
      </c>
      <c r="J51" s="36">
        <v>180.58333333333337</v>
      </c>
      <c r="K51" s="31">
        <v>175.45</v>
      </c>
      <c r="L51" s="31">
        <v>171</v>
      </c>
      <c r="M51" s="31">
        <v>142.48922999999999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2869.35</v>
      </c>
      <c r="D52" s="36">
        <v>2866.2999999999997</v>
      </c>
      <c r="E52" s="36">
        <v>2848.0499999999993</v>
      </c>
      <c r="F52" s="36">
        <v>2826.7499999999995</v>
      </c>
      <c r="G52" s="36">
        <v>2808.4999999999991</v>
      </c>
      <c r="H52" s="36">
        <v>2887.5999999999995</v>
      </c>
      <c r="I52" s="36">
        <v>2905.8500000000004</v>
      </c>
      <c r="J52" s="36">
        <v>2927.1499999999996</v>
      </c>
      <c r="K52" s="31">
        <v>2884.55</v>
      </c>
      <c r="L52" s="31">
        <v>2845</v>
      </c>
      <c r="M52" s="31">
        <v>8.16676</v>
      </c>
      <c r="N52" s="1"/>
      <c r="O52" s="1"/>
    </row>
    <row r="53" spans="1:15" ht="12.75" customHeight="1">
      <c r="A53" s="33">
        <v>43</v>
      </c>
      <c r="B53" s="53" t="s">
        <v>327</v>
      </c>
      <c r="C53" s="31">
        <v>417.9</v>
      </c>
      <c r="D53" s="36">
        <v>416.26666666666665</v>
      </c>
      <c r="E53" s="36">
        <v>408.63333333333333</v>
      </c>
      <c r="F53" s="36">
        <v>399.36666666666667</v>
      </c>
      <c r="G53" s="36">
        <v>391.73333333333335</v>
      </c>
      <c r="H53" s="36">
        <v>425.5333333333333</v>
      </c>
      <c r="I53" s="36">
        <v>433.16666666666663</v>
      </c>
      <c r="J53" s="36">
        <v>442.43333333333328</v>
      </c>
      <c r="K53" s="31">
        <v>423.9</v>
      </c>
      <c r="L53" s="31">
        <v>407</v>
      </c>
      <c r="M53" s="31">
        <v>9.4009400000000003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2057.75</v>
      </c>
      <c r="D54" s="36">
        <v>2050.4333333333329</v>
      </c>
      <c r="E54" s="36">
        <v>2035.7166666666658</v>
      </c>
      <c r="F54" s="36">
        <v>2013.6833333333329</v>
      </c>
      <c r="G54" s="36">
        <v>1998.9666666666658</v>
      </c>
      <c r="H54" s="36">
        <v>2072.4666666666658</v>
      </c>
      <c r="I54" s="36">
        <v>2087.1833333333329</v>
      </c>
      <c r="J54" s="36">
        <v>2109.2166666666658</v>
      </c>
      <c r="K54" s="31">
        <v>2065.15</v>
      </c>
      <c r="L54" s="31">
        <v>2028.4</v>
      </c>
      <c r="M54" s="31">
        <v>2.9045700000000001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5979.6</v>
      </c>
      <c r="D55" s="36">
        <v>5949.6499999999987</v>
      </c>
      <c r="E55" s="36">
        <v>5859.3499999999976</v>
      </c>
      <c r="F55" s="36">
        <v>5739.0999999999985</v>
      </c>
      <c r="G55" s="36">
        <v>5648.7999999999975</v>
      </c>
      <c r="H55" s="36">
        <v>6069.8999999999978</v>
      </c>
      <c r="I55" s="36">
        <v>6160.1999999999989</v>
      </c>
      <c r="J55" s="36">
        <v>6280.449999999998</v>
      </c>
      <c r="K55" s="31">
        <v>6039.95</v>
      </c>
      <c r="L55" s="31">
        <v>5829.4</v>
      </c>
      <c r="M55" s="31">
        <v>0.50180999999999998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1137.6500000000001</v>
      </c>
      <c r="D56" s="36">
        <v>1130.45</v>
      </c>
      <c r="E56" s="36">
        <v>1110.2</v>
      </c>
      <c r="F56" s="36">
        <v>1082.75</v>
      </c>
      <c r="G56" s="36">
        <v>1062.5</v>
      </c>
      <c r="H56" s="36">
        <v>1157.9000000000001</v>
      </c>
      <c r="I56" s="36">
        <v>1178.1500000000001</v>
      </c>
      <c r="J56" s="36">
        <v>1205.6000000000001</v>
      </c>
      <c r="K56" s="31">
        <v>1150.7</v>
      </c>
      <c r="L56" s="31">
        <v>1103</v>
      </c>
      <c r="M56" s="31">
        <v>25.89939</v>
      </c>
      <c r="N56" s="1"/>
      <c r="O56" s="1"/>
    </row>
    <row r="57" spans="1:15" ht="12.75" customHeight="1">
      <c r="A57" s="33">
        <v>47</v>
      </c>
      <c r="B57" s="53" t="s">
        <v>328</v>
      </c>
      <c r="C57" s="31">
        <v>513.9</v>
      </c>
      <c r="D57" s="36">
        <v>513.6</v>
      </c>
      <c r="E57" s="36">
        <v>508.45000000000005</v>
      </c>
      <c r="F57" s="36">
        <v>503</v>
      </c>
      <c r="G57" s="36">
        <v>497.85</v>
      </c>
      <c r="H57" s="36">
        <v>519.05000000000007</v>
      </c>
      <c r="I57" s="36">
        <v>524.19999999999993</v>
      </c>
      <c r="J57" s="36">
        <v>529.65000000000009</v>
      </c>
      <c r="K57" s="31">
        <v>518.75</v>
      </c>
      <c r="L57" s="31">
        <v>508.15</v>
      </c>
      <c r="M57" s="31">
        <v>1.9281299999999999</v>
      </c>
      <c r="N57" s="1"/>
      <c r="O57" s="1"/>
    </row>
    <row r="58" spans="1:15" ht="12.75" customHeight="1">
      <c r="A58" s="33">
        <v>48</v>
      </c>
      <c r="B58" s="53" t="s">
        <v>267</v>
      </c>
      <c r="C58" s="31">
        <v>4460.8999999999996</v>
      </c>
      <c r="D58" s="36">
        <v>4456.7833333333328</v>
      </c>
      <c r="E58" s="36">
        <v>4419.1166666666659</v>
      </c>
      <c r="F58" s="36">
        <v>4377.333333333333</v>
      </c>
      <c r="G58" s="36">
        <v>4339.6666666666661</v>
      </c>
      <c r="H58" s="36">
        <v>4498.5666666666657</v>
      </c>
      <c r="I58" s="36">
        <v>4536.2333333333336</v>
      </c>
      <c r="J58" s="36">
        <v>4578.0166666666655</v>
      </c>
      <c r="K58" s="31">
        <v>4494.45</v>
      </c>
      <c r="L58" s="31">
        <v>4415</v>
      </c>
      <c r="M58" s="31">
        <v>2.5733299999999999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1063.25</v>
      </c>
      <c r="D59" s="36">
        <v>1059.1000000000001</v>
      </c>
      <c r="E59" s="36">
        <v>1047.9000000000003</v>
      </c>
      <c r="F59" s="36">
        <v>1032.5500000000002</v>
      </c>
      <c r="G59" s="36">
        <v>1021.3500000000004</v>
      </c>
      <c r="H59" s="36">
        <v>1074.4500000000003</v>
      </c>
      <c r="I59" s="36">
        <v>1085.6500000000001</v>
      </c>
      <c r="J59" s="36">
        <v>1101.0000000000002</v>
      </c>
      <c r="K59" s="31">
        <v>1070.3</v>
      </c>
      <c r="L59" s="31">
        <v>1043.75</v>
      </c>
      <c r="M59" s="31">
        <v>115.7359</v>
      </c>
      <c r="N59" s="1"/>
      <c r="O59" s="1"/>
    </row>
    <row r="60" spans="1:15" ht="12.75" customHeight="1">
      <c r="A60" s="33">
        <v>50</v>
      </c>
      <c r="B60" s="53" t="s">
        <v>329</v>
      </c>
      <c r="C60" s="31">
        <v>3255.8</v>
      </c>
      <c r="D60" s="36">
        <v>3273.7166666666667</v>
      </c>
      <c r="E60" s="36">
        <v>3214.4333333333334</v>
      </c>
      <c r="F60" s="36">
        <v>3173.0666666666666</v>
      </c>
      <c r="G60" s="36">
        <v>3113.7833333333333</v>
      </c>
      <c r="H60" s="36">
        <v>3315.0833333333335</v>
      </c>
      <c r="I60" s="36">
        <v>3374.3666666666672</v>
      </c>
      <c r="J60" s="36">
        <v>3415.7333333333336</v>
      </c>
      <c r="K60" s="31">
        <v>3333</v>
      </c>
      <c r="L60" s="31">
        <v>3232.35</v>
      </c>
      <c r="M60" s="31">
        <v>2.9372799999999999</v>
      </c>
      <c r="N60" s="1"/>
      <c r="O60" s="1"/>
    </row>
    <row r="61" spans="1:15" ht="12.75" customHeight="1">
      <c r="A61" s="33">
        <v>51</v>
      </c>
      <c r="B61" s="53" t="s">
        <v>828</v>
      </c>
      <c r="C61" s="31">
        <v>345.15</v>
      </c>
      <c r="D61" s="36">
        <v>343.18333333333339</v>
      </c>
      <c r="E61" s="36">
        <v>338.06666666666678</v>
      </c>
      <c r="F61" s="36">
        <v>330.98333333333341</v>
      </c>
      <c r="G61" s="36">
        <v>325.86666666666679</v>
      </c>
      <c r="H61" s="36">
        <v>350.26666666666677</v>
      </c>
      <c r="I61" s="36">
        <v>355.38333333333333</v>
      </c>
      <c r="J61" s="36">
        <v>362.46666666666675</v>
      </c>
      <c r="K61" s="31">
        <v>348.3</v>
      </c>
      <c r="L61" s="31">
        <v>336.1</v>
      </c>
      <c r="M61" s="31">
        <v>25.868639999999999</v>
      </c>
      <c r="N61" s="1"/>
      <c r="O61" s="1"/>
    </row>
    <row r="62" spans="1:15" ht="12.75" customHeight="1">
      <c r="A62" s="33">
        <v>52</v>
      </c>
      <c r="B62" s="53" t="s">
        <v>330</v>
      </c>
      <c r="C62" s="31">
        <v>2861.2</v>
      </c>
      <c r="D62" s="36">
        <v>2822.0666666666671</v>
      </c>
      <c r="E62" s="36">
        <v>2764.1333333333341</v>
      </c>
      <c r="F62" s="36">
        <v>2667.0666666666671</v>
      </c>
      <c r="G62" s="36">
        <v>2609.1333333333341</v>
      </c>
      <c r="H62" s="36">
        <v>2919.1333333333341</v>
      </c>
      <c r="I62" s="36">
        <v>2977.0666666666675</v>
      </c>
      <c r="J62" s="36">
        <v>3074.1333333333341</v>
      </c>
      <c r="K62" s="31">
        <v>2880</v>
      </c>
      <c r="L62" s="31">
        <v>2725</v>
      </c>
      <c r="M62" s="31">
        <v>15.488939999999999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9080.4500000000007</v>
      </c>
      <c r="D63" s="36">
        <v>9131.5333333333347</v>
      </c>
      <c r="E63" s="36">
        <v>9014.1166666666686</v>
      </c>
      <c r="F63" s="36">
        <v>8947.7833333333347</v>
      </c>
      <c r="G63" s="36">
        <v>8830.3666666666686</v>
      </c>
      <c r="H63" s="36">
        <v>9197.8666666666686</v>
      </c>
      <c r="I63" s="36">
        <v>9315.2833333333365</v>
      </c>
      <c r="J63" s="36">
        <v>9381.6166666666686</v>
      </c>
      <c r="K63" s="31">
        <v>9248.9500000000007</v>
      </c>
      <c r="L63" s="31">
        <v>9065.2000000000007</v>
      </c>
      <c r="M63" s="31">
        <v>4.5320999999999998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7309.25</v>
      </c>
      <c r="D64" s="36">
        <v>7272.916666666667</v>
      </c>
      <c r="E64" s="36">
        <v>7222.4833333333336</v>
      </c>
      <c r="F64" s="36">
        <v>7135.7166666666662</v>
      </c>
      <c r="G64" s="36">
        <v>7085.2833333333328</v>
      </c>
      <c r="H64" s="36">
        <v>7359.6833333333343</v>
      </c>
      <c r="I64" s="36">
        <v>7410.1166666666668</v>
      </c>
      <c r="J64" s="36">
        <v>7496.883333333335</v>
      </c>
      <c r="K64" s="31">
        <v>7323.35</v>
      </c>
      <c r="L64" s="31">
        <v>7186.15</v>
      </c>
      <c r="M64" s="31">
        <v>9.5894300000000001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1640.35</v>
      </c>
      <c r="D65" s="36">
        <v>1643.3999999999999</v>
      </c>
      <c r="E65" s="36">
        <v>1631.9499999999998</v>
      </c>
      <c r="F65" s="36">
        <v>1623.55</v>
      </c>
      <c r="G65" s="36">
        <v>1612.1</v>
      </c>
      <c r="H65" s="36">
        <v>1651.7999999999997</v>
      </c>
      <c r="I65" s="36">
        <v>1663.25</v>
      </c>
      <c r="J65" s="36">
        <v>1671.6499999999996</v>
      </c>
      <c r="K65" s="31">
        <v>1654.85</v>
      </c>
      <c r="L65" s="31">
        <v>1635</v>
      </c>
      <c r="M65" s="31">
        <v>10.55536</v>
      </c>
      <c r="N65" s="1"/>
      <c r="O65" s="1"/>
    </row>
    <row r="66" spans="1:15" ht="12.75" customHeight="1">
      <c r="A66" s="33">
        <v>56</v>
      </c>
      <c r="B66" s="53" t="s">
        <v>268</v>
      </c>
      <c r="C66" s="31">
        <v>8358.15</v>
      </c>
      <c r="D66" s="36">
        <v>8380.5333333333328</v>
      </c>
      <c r="E66" s="36">
        <v>8281.7166666666653</v>
      </c>
      <c r="F66" s="36">
        <v>8205.2833333333328</v>
      </c>
      <c r="G66" s="36">
        <v>8106.4666666666653</v>
      </c>
      <c r="H66" s="36">
        <v>8456.9666666666653</v>
      </c>
      <c r="I66" s="36">
        <v>8555.783333333331</v>
      </c>
      <c r="J66" s="36">
        <v>8632.2166666666653</v>
      </c>
      <c r="K66" s="31">
        <v>8479.35</v>
      </c>
      <c r="L66" s="31">
        <v>8304.1</v>
      </c>
      <c r="M66" s="31">
        <v>0.21126</v>
      </c>
      <c r="N66" s="1"/>
      <c r="O66" s="1"/>
    </row>
    <row r="67" spans="1:15" ht="12.75" customHeight="1">
      <c r="A67" s="33">
        <v>57</v>
      </c>
      <c r="B67" s="53" t="s">
        <v>331</v>
      </c>
      <c r="C67" s="31">
        <v>2123.6</v>
      </c>
      <c r="D67" s="36">
        <v>2134.4333333333329</v>
      </c>
      <c r="E67" s="36">
        <v>2104.1666666666661</v>
      </c>
      <c r="F67" s="36">
        <v>2084.7333333333331</v>
      </c>
      <c r="G67" s="36">
        <v>2054.4666666666662</v>
      </c>
      <c r="H67" s="36">
        <v>2153.8666666666659</v>
      </c>
      <c r="I67" s="36">
        <v>2184.1333333333332</v>
      </c>
      <c r="J67" s="36">
        <v>2203.5666666666657</v>
      </c>
      <c r="K67" s="31">
        <v>2164.6999999999998</v>
      </c>
      <c r="L67" s="31">
        <v>2115</v>
      </c>
      <c r="M67" s="31">
        <v>0.55586000000000002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2318.1</v>
      </c>
      <c r="D68" s="36">
        <v>2327.6666666666665</v>
      </c>
      <c r="E68" s="36">
        <v>2300.9833333333331</v>
      </c>
      <c r="F68" s="36">
        <v>2283.8666666666668</v>
      </c>
      <c r="G68" s="36">
        <v>2257.1833333333334</v>
      </c>
      <c r="H68" s="36">
        <v>2344.7833333333328</v>
      </c>
      <c r="I68" s="36">
        <v>2371.4666666666662</v>
      </c>
      <c r="J68" s="36">
        <v>2388.5833333333326</v>
      </c>
      <c r="K68" s="31">
        <v>2354.35</v>
      </c>
      <c r="L68" s="31">
        <v>2310.5500000000002</v>
      </c>
      <c r="M68" s="31">
        <v>2.24993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385.35</v>
      </c>
      <c r="D69" s="36">
        <v>385.73333333333335</v>
      </c>
      <c r="E69" s="36">
        <v>380.11666666666667</v>
      </c>
      <c r="F69" s="36">
        <v>374.88333333333333</v>
      </c>
      <c r="G69" s="36">
        <v>369.26666666666665</v>
      </c>
      <c r="H69" s="36">
        <v>390.9666666666667</v>
      </c>
      <c r="I69" s="36">
        <v>396.58333333333337</v>
      </c>
      <c r="J69" s="36">
        <v>401.81666666666672</v>
      </c>
      <c r="K69" s="31">
        <v>391.35</v>
      </c>
      <c r="L69" s="31">
        <v>380.5</v>
      </c>
      <c r="M69" s="31">
        <v>14.456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190.5</v>
      </c>
      <c r="D70" s="36">
        <v>190.65</v>
      </c>
      <c r="E70" s="36">
        <v>189.15</v>
      </c>
      <c r="F70" s="36">
        <v>187.8</v>
      </c>
      <c r="G70" s="36">
        <v>186.3</v>
      </c>
      <c r="H70" s="36">
        <v>192</v>
      </c>
      <c r="I70" s="36">
        <v>193.5</v>
      </c>
      <c r="J70" s="36">
        <v>194.85</v>
      </c>
      <c r="K70" s="31">
        <v>192.15</v>
      </c>
      <c r="L70" s="31">
        <v>189.3</v>
      </c>
      <c r="M70" s="31">
        <v>142.92769999999999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274.25</v>
      </c>
      <c r="D71" s="36">
        <v>272.56666666666666</v>
      </c>
      <c r="E71" s="36">
        <v>269.43333333333334</v>
      </c>
      <c r="F71" s="36">
        <v>264.61666666666667</v>
      </c>
      <c r="G71" s="36">
        <v>261.48333333333335</v>
      </c>
      <c r="H71" s="36">
        <v>277.38333333333333</v>
      </c>
      <c r="I71" s="36">
        <v>280.51666666666665</v>
      </c>
      <c r="J71" s="36">
        <v>285.33333333333331</v>
      </c>
      <c r="K71" s="31">
        <v>275.7</v>
      </c>
      <c r="L71" s="31">
        <v>267.75</v>
      </c>
      <c r="M71" s="31">
        <v>183.29459</v>
      </c>
      <c r="N71" s="1"/>
      <c r="O71" s="1"/>
    </row>
    <row r="72" spans="1:15" ht="12.75" customHeight="1">
      <c r="A72" s="33">
        <v>62</v>
      </c>
      <c r="B72" s="53" t="s">
        <v>269</v>
      </c>
      <c r="C72" s="31">
        <v>145.30000000000001</v>
      </c>
      <c r="D72" s="36">
        <v>143.28333333333333</v>
      </c>
      <c r="E72" s="36">
        <v>140.31666666666666</v>
      </c>
      <c r="F72" s="36">
        <v>135.33333333333334</v>
      </c>
      <c r="G72" s="36">
        <v>132.36666666666667</v>
      </c>
      <c r="H72" s="36">
        <v>148.26666666666665</v>
      </c>
      <c r="I72" s="36">
        <v>151.23333333333329</v>
      </c>
      <c r="J72" s="36">
        <v>156.21666666666664</v>
      </c>
      <c r="K72" s="31">
        <v>146.25</v>
      </c>
      <c r="L72" s="31">
        <v>138.30000000000001</v>
      </c>
      <c r="M72" s="31">
        <v>278.89661999999998</v>
      </c>
      <c r="N72" s="1"/>
      <c r="O72" s="1"/>
    </row>
    <row r="73" spans="1:15" ht="12.75" customHeight="1">
      <c r="A73" s="33">
        <v>63</v>
      </c>
      <c r="B73" s="53" t="s">
        <v>332</v>
      </c>
      <c r="C73" s="31">
        <v>66.900000000000006</v>
      </c>
      <c r="D73" s="36">
        <v>66.283333333333331</v>
      </c>
      <c r="E73" s="36">
        <v>65.266666666666666</v>
      </c>
      <c r="F73" s="36">
        <v>63.63333333333334</v>
      </c>
      <c r="G73" s="36">
        <v>62.616666666666674</v>
      </c>
      <c r="H73" s="36">
        <v>67.916666666666657</v>
      </c>
      <c r="I73" s="36">
        <v>68.933333333333309</v>
      </c>
      <c r="J73" s="36">
        <v>70.566666666666649</v>
      </c>
      <c r="K73" s="31">
        <v>67.3</v>
      </c>
      <c r="L73" s="31">
        <v>64.650000000000006</v>
      </c>
      <c r="M73" s="31">
        <v>428.88922000000002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1369.55</v>
      </c>
      <c r="D74" s="36">
        <v>1371.9833333333333</v>
      </c>
      <c r="E74" s="36">
        <v>1363.1166666666668</v>
      </c>
      <c r="F74" s="36">
        <v>1356.6833333333334</v>
      </c>
      <c r="G74" s="36">
        <v>1347.8166666666668</v>
      </c>
      <c r="H74" s="36">
        <v>1378.4166666666667</v>
      </c>
      <c r="I74" s="36">
        <v>1387.2833333333331</v>
      </c>
      <c r="J74" s="36">
        <v>1393.7166666666667</v>
      </c>
      <c r="K74" s="31">
        <v>1380.85</v>
      </c>
      <c r="L74" s="31">
        <v>1365.55</v>
      </c>
      <c r="M74" s="31">
        <v>2.1426400000000001</v>
      </c>
      <c r="N74" s="1"/>
      <c r="O74" s="1"/>
    </row>
    <row r="75" spans="1:15" ht="12.75" customHeight="1">
      <c r="A75" s="33">
        <v>65</v>
      </c>
      <c r="B75" s="53" t="s">
        <v>333</v>
      </c>
      <c r="C75" s="31">
        <v>5458.45</v>
      </c>
      <c r="D75" s="36">
        <v>5494.3833333333341</v>
      </c>
      <c r="E75" s="36">
        <v>5399.0666666666684</v>
      </c>
      <c r="F75" s="36">
        <v>5339.6833333333343</v>
      </c>
      <c r="G75" s="36">
        <v>5244.3666666666686</v>
      </c>
      <c r="H75" s="36">
        <v>5553.7666666666682</v>
      </c>
      <c r="I75" s="36">
        <v>5649.0833333333339</v>
      </c>
      <c r="J75" s="36">
        <v>5708.4666666666681</v>
      </c>
      <c r="K75" s="31">
        <v>5589.7</v>
      </c>
      <c r="L75" s="31">
        <v>5435</v>
      </c>
      <c r="M75" s="31">
        <v>0.21468000000000001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561.04999999999995</v>
      </c>
      <c r="D76" s="36">
        <v>563.83333333333326</v>
      </c>
      <c r="E76" s="36">
        <v>557.26666666666654</v>
      </c>
      <c r="F76" s="36">
        <v>553.48333333333323</v>
      </c>
      <c r="G76" s="36">
        <v>546.91666666666652</v>
      </c>
      <c r="H76" s="36">
        <v>567.61666666666656</v>
      </c>
      <c r="I76" s="36">
        <v>574.18333333333317</v>
      </c>
      <c r="J76" s="36">
        <v>577.96666666666658</v>
      </c>
      <c r="K76" s="31">
        <v>570.4</v>
      </c>
      <c r="L76" s="31">
        <v>560.04999999999995</v>
      </c>
      <c r="M76" s="31">
        <v>6.0296599999999998</v>
      </c>
      <c r="N76" s="1"/>
      <c r="O76" s="1"/>
    </row>
    <row r="77" spans="1:15" ht="12.75" customHeight="1">
      <c r="A77" s="33">
        <v>67</v>
      </c>
      <c r="B77" s="53" t="s">
        <v>334</v>
      </c>
      <c r="C77" s="31">
        <v>1757.7</v>
      </c>
      <c r="D77" s="36">
        <v>1768.7333333333333</v>
      </c>
      <c r="E77" s="36">
        <v>1723.9666666666667</v>
      </c>
      <c r="F77" s="36">
        <v>1690.2333333333333</v>
      </c>
      <c r="G77" s="36">
        <v>1645.4666666666667</v>
      </c>
      <c r="H77" s="36">
        <v>1802.4666666666667</v>
      </c>
      <c r="I77" s="36">
        <v>1847.2333333333336</v>
      </c>
      <c r="J77" s="36">
        <v>1880.9666666666667</v>
      </c>
      <c r="K77" s="31">
        <v>1813.5</v>
      </c>
      <c r="L77" s="31">
        <v>1735</v>
      </c>
      <c r="M77" s="31">
        <v>12.72438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221.5</v>
      </c>
      <c r="D78" s="36">
        <v>221.93333333333331</v>
      </c>
      <c r="E78" s="36">
        <v>218.41666666666663</v>
      </c>
      <c r="F78" s="36">
        <v>215.33333333333331</v>
      </c>
      <c r="G78" s="36">
        <v>211.81666666666663</v>
      </c>
      <c r="H78" s="36">
        <v>225.01666666666662</v>
      </c>
      <c r="I78" s="36">
        <v>228.53333333333333</v>
      </c>
      <c r="J78" s="36">
        <v>231.61666666666662</v>
      </c>
      <c r="K78" s="31">
        <v>225.45</v>
      </c>
      <c r="L78" s="31">
        <v>218.85</v>
      </c>
      <c r="M78" s="31">
        <v>476.58753999999999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1141.75</v>
      </c>
      <c r="D79" s="36">
        <v>1130.3833333333332</v>
      </c>
      <c r="E79" s="36">
        <v>1116.6666666666665</v>
      </c>
      <c r="F79" s="36">
        <v>1091.5833333333333</v>
      </c>
      <c r="G79" s="36">
        <v>1077.8666666666666</v>
      </c>
      <c r="H79" s="36">
        <v>1155.4666666666665</v>
      </c>
      <c r="I79" s="36">
        <v>1169.1833333333332</v>
      </c>
      <c r="J79" s="36">
        <v>1194.2666666666664</v>
      </c>
      <c r="K79" s="31">
        <v>1144.0999999999999</v>
      </c>
      <c r="L79" s="31">
        <v>1105.3</v>
      </c>
      <c r="M79" s="31">
        <v>15.860139999999999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251.8</v>
      </c>
      <c r="D80" s="36">
        <v>251.70000000000002</v>
      </c>
      <c r="E80" s="36">
        <v>248.75000000000003</v>
      </c>
      <c r="F80" s="36">
        <v>245.70000000000002</v>
      </c>
      <c r="G80" s="36">
        <v>242.75000000000003</v>
      </c>
      <c r="H80" s="36">
        <v>254.75000000000003</v>
      </c>
      <c r="I80" s="36">
        <v>257.70000000000005</v>
      </c>
      <c r="J80" s="36">
        <v>260.75</v>
      </c>
      <c r="K80" s="31">
        <v>254.65</v>
      </c>
      <c r="L80" s="31">
        <v>248.65</v>
      </c>
      <c r="M80" s="31">
        <v>194.12822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610.95000000000005</v>
      </c>
      <c r="D81" s="36">
        <v>613.03333333333342</v>
      </c>
      <c r="E81" s="36">
        <v>606.71666666666681</v>
      </c>
      <c r="F81" s="36">
        <v>602.48333333333335</v>
      </c>
      <c r="G81" s="36">
        <v>596.16666666666674</v>
      </c>
      <c r="H81" s="36">
        <v>617.26666666666688</v>
      </c>
      <c r="I81" s="36">
        <v>623.58333333333348</v>
      </c>
      <c r="J81" s="36">
        <v>627.81666666666695</v>
      </c>
      <c r="K81" s="31">
        <v>619.35</v>
      </c>
      <c r="L81" s="31">
        <v>608.79999999999995</v>
      </c>
      <c r="M81" s="31">
        <v>62.282580000000003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1225.7</v>
      </c>
      <c r="D82" s="36">
        <v>1218.5833333333333</v>
      </c>
      <c r="E82" s="36">
        <v>1196.5666666666666</v>
      </c>
      <c r="F82" s="36">
        <v>1167.4333333333334</v>
      </c>
      <c r="G82" s="36">
        <v>1145.4166666666667</v>
      </c>
      <c r="H82" s="36">
        <v>1247.7166666666665</v>
      </c>
      <c r="I82" s="36">
        <v>1269.7333333333333</v>
      </c>
      <c r="J82" s="36">
        <v>1298.8666666666663</v>
      </c>
      <c r="K82" s="31">
        <v>1240.5999999999999</v>
      </c>
      <c r="L82" s="31">
        <v>1189.45</v>
      </c>
      <c r="M82" s="31">
        <v>95.322909999999993</v>
      </c>
      <c r="N82" s="1"/>
      <c r="O82" s="1"/>
    </row>
    <row r="83" spans="1:15" ht="12.75" customHeight="1">
      <c r="A83" s="33">
        <v>73</v>
      </c>
      <c r="B83" s="53" t="s">
        <v>827</v>
      </c>
      <c r="C83" s="31">
        <v>531.45000000000005</v>
      </c>
      <c r="D83" s="36">
        <v>526.43333333333339</v>
      </c>
      <c r="E83" s="36">
        <v>518.86666666666679</v>
      </c>
      <c r="F83" s="36">
        <v>506.28333333333342</v>
      </c>
      <c r="G83" s="36">
        <v>498.71666666666681</v>
      </c>
      <c r="H83" s="36">
        <v>539.01666666666677</v>
      </c>
      <c r="I83" s="36">
        <v>546.58333333333337</v>
      </c>
      <c r="J83" s="36">
        <v>559.16666666666674</v>
      </c>
      <c r="K83" s="31">
        <v>534</v>
      </c>
      <c r="L83" s="31">
        <v>513.85</v>
      </c>
      <c r="M83" s="31">
        <v>5.26593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272.60000000000002</v>
      </c>
      <c r="D84" s="36">
        <v>272.43333333333334</v>
      </c>
      <c r="E84" s="36">
        <v>269.91666666666669</v>
      </c>
      <c r="F84" s="36">
        <v>267.23333333333335</v>
      </c>
      <c r="G84" s="36">
        <v>264.7166666666667</v>
      </c>
      <c r="H84" s="36">
        <v>275.11666666666667</v>
      </c>
      <c r="I84" s="36">
        <v>277.63333333333333</v>
      </c>
      <c r="J84" s="36">
        <v>280.31666666666666</v>
      </c>
      <c r="K84" s="31">
        <v>274.95</v>
      </c>
      <c r="L84" s="31">
        <v>269.75</v>
      </c>
      <c r="M84" s="31">
        <v>31.644549999999999</v>
      </c>
      <c r="N84" s="1"/>
      <c r="O84" s="1"/>
    </row>
    <row r="85" spans="1:15" ht="12.75" customHeight="1">
      <c r="A85" s="33">
        <v>75</v>
      </c>
      <c r="B85" s="53" t="s">
        <v>335</v>
      </c>
      <c r="C85" s="31">
        <v>1492.8</v>
      </c>
      <c r="D85" s="36">
        <v>1499.25</v>
      </c>
      <c r="E85" s="36">
        <v>1468.4</v>
      </c>
      <c r="F85" s="36">
        <v>1444</v>
      </c>
      <c r="G85" s="36">
        <v>1413.15</v>
      </c>
      <c r="H85" s="36">
        <v>1523.65</v>
      </c>
      <c r="I85" s="36">
        <v>1554.5</v>
      </c>
      <c r="J85" s="36">
        <v>1578.9</v>
      </c>
      <c r="K85" s="31">
        <v>1530.1</v>
      </c>
      <c r="L85" s="31">
        <v>1474.85</v>
      </c>
      <c r="M85" s="31">
        <v>1.41293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777.05</v>
      </c>
      <c r="D86" s="36">
        <v>773.06666666666661</v>
      </c>
      <c r="E86" s="36">
        <v>762.13333333333321</v>
      </c>
      <c r="F86" s="36">
        <v>747.21666666666658</v>
      </c>
      <c r="G86" s="36">
        <v>736.28333333333319</v>
      </c>
      <c r="H86" s="36">
        <v>787.98333333333323</v>
      </c>
      <c r="I86" s="36">
        <v>798.91666666666663</v>
      </c>
      <c r="J86" s="36">
        <v>813.83333333333326</v>
      </c>
      <c r="K86" s="31">
        <v>784</v>
      </c>
      <c r="L86" s="31">
        <v>758.15</v>
      </c>
      <c r="M86" s="31">
        <v>17.174440000000001</v>
      </c>
      <c r="N86" s="1"/>
      <c r="O86" s="1"/>
    </row>
    <row r="87" spans="1:15" ht="12.75" customHeight="1">
      <c r="A87" s="33">
        <v>77</v>
      </c>
      <c r="B87" s="53" t="s">
        <v>336</v>
      </c>
      <c r="C87" s="31">
        <v>6106.9</v>
      </c>
      <c r="D87" s="36">
        <v>6085.6833333333334</v>
      </c>
      <c r="E87" s="36">
        <v>6041.2166666666672</v>
      </c>
      <c r="F87" s="36">
        <v>5975.5333333333338</v>
      </c>
      <c r="G87" s="36">
        <v>5931.0666666666675</v>
      </c>
      <c r="H87" s="36">
        <v>6151.3666666666668</v>
      </c>
      <c r="I87" s="36">
        <v>6195.8333333333321</v>
      </c>
      <c r="J87" s="36">
        <v>6261.5166666666664</v>
      </c>
      <c r="K87" s="31">
        <v>6130.15</v>
      </c>
      <c r="L87" s="31">
        <v>6020</v>
      </c>
      <c r="M87" s="31">
        <v>0.28594999999999998</v>
      </c>
      <c r="N87" s="1"/>
      <c r="O87" s="1"/>
    </row>
    <row r="88" spans="1:15" ht="12.75" customHeight="1">
      <c r="A88" s="33">
        <v>78</v>
      </c>
      <c r="B88" s="53" t="s">
        <v>337</v>
      </c>
      <c r="C88" s="31">
        <v>1348.25</v>
      </c>
      <c r="D88" s="36">
        <v>1337.3999999999999</v>
      </c>
      <c r="E88" s="36">
        <v>1309.1999999999998</v>
      </c>
      <c r="F88" s="36">
        <v>1270.1499999999999</v>
      </c>
      <c r="G88" s="36">
        <v>1241.9499999999998</v>
      </c>
      <c r="H88" s="36">
        <v>1376.4499999999998</v>
      </c>
      <c r="I88" s="36">
        <v>1404.65</v>
      </c>
      <c r="J88" s="36">
        <v>1443.6999999999998</v>
      </c>
      <c r="K88" s="31">
        <v>1365.6</v>
      </c>
      <c r="L88" s="31">
        <v>1298.3499999999999</v>
      </c>
      <c r="M88" s="31">
        <v>11.98119</v>
      </c>
      <c r="N88" s="1"/>
      <c r="O88" s="1"/>
    </row>
    <row r="89" spans="1:15" ht="12.75" customHeight="1">
      <c r="A89" s="33">
        <v>79</v>
      </c>
      <c r="B89" s="53" t="s">
        <v>338</v>
      </c>
      <c r="C89" s="31">
        <v>1634.6</v>
      </c>
      <c r="D89" s="36">
        <v>1634.5333333333335</v>
      </c>
      <c r="E89" s="36">
        <v>1620.0666666666671</v>
      </c>
      <c r="F89" s="36">
        <v>1605.5333333333335</v>
      </c>
      <c r="G89" s="36">
        <v>1591.0666666666671</v>
      </c>
      <c r="H89" s="36">
        <v>1649.0666666666671</v>
      </c>
      <c r="I89" s="36">
        <v>1663.5333333333338</v>
      </c>
      <c r="J89" s="36">
        <v>1678.0666666666671</v>
      </c>
      <c r="K89" s="31">
        <v>1649</v>
      </c>
      <c r="L89" s="31">
        <v>1620</v>
      </c>
      <c r="M89" s="31">
        <v>0.34543000000000001</v>
      </c>
      <c r="N89" s="1"/>
      <c r="O89" s="1"/>
    </row>
    <row r="90" spans="1:15" ht="12.75" customHeight="1">
      <c r="A90" s="33">
        <v>80</v>
      </c>
      <c r="B90" s="53" t="s">
        <v>339</v>
      </c>
      <c r="C90" s="31">
        <v>547.70000000000005</v>
      </c>
      <c r="D90" s="36">
        <v>548.9666666666667</v>
      </c>
      <c r="E90" s="36">
        <v>535.93333333333339</v>
      </c>
      <c r="F90" s="36">
        <v>524.16666666666674</v>
      </c>
      <c r="G90" s="36">
        <v>511.13333333333344</v>
      </c>
      <c r="H90" s="36">
        <v>560.73333333333335</v>
      </c>
      <c r="I90" s="36">
        <v>573.76666666666665</v>
      </c>
      <c r="J90" s="36">
        <v>585.5333333333333</v>
      </c>
      <c r="K90" s="31">
        <v>562</v>
      </c>
      <c r="L90" s="31">
        <v>537.20000000000005</v>
      </c>
      <c r="M90" s="31">
        <v>10.814690000000001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30815.65</v>
      </c>
      <c r="D91" s="36">
        <v>30769.333333333332</v>
      </c>
      <c r="E91" s="36">
        <v>30638.666666666664</v>
      </c>
      <c r="F91" s="36">
        <v>30461.683333333331</v>
      </c>
      <c r="G91" s="36">
        <v>30331.016666666663</v>
      </c>
      <c r="H91" s="36">
        <v>30946.316666666666</v>
      </c>
      <c r="I91" s="36">
        <v>31076.98333333333</v>
      </c>
      <c r="J91" s="36">
        <v>31253.966666666667</v>
      </c>
      <c r="K91" s="31">
        <v>30900</v>
      </c>
      <c r="L91" s="31">
        <v>30592.35</v>
      </c>
      <c r="M91" s="31">
        <v>0.18468999999999999</v>
      </c>
      <c r="N91" s="1"/>
      <c r="O91" s="1"/>
    </row>
    <row r="92" spans="1:15" ht="12.75" customHeight="1">
      <c r="A92" s="33">
        <v>82</v>
      </c>
      <c r="B92" s="53" t="s">
        <v>340</v>
      </c>
      <c r="C92" s="31">
        <v>943.4</v>
      </c>
      <c r="D92" s="36">
        <v>948.80000000000007</v>
      </c>
      <c r="E92" s="36">
        <v>932.60000000000014</v>
      </c>
      <c r="F92" s="36">
        <v>921.80000000000007</v>
      </c>
      <c r="G92" s="36">
        <v>905.60000000000014</v>
      </c>
      <c r="H92" s="36">
        <v>959.60000000000014</v>
      </c>
      <c r="I92" s="36">
        <v>975.80000000000018</v>
      </c>
      <c r="J92" s="36">
        <v>986.60000000000014</v>
      </c>
      <c r="K92" s="31">
        <v>965</v>
      </c>
      <c r="L92" s="31">
        <v>938</v>
      </c>
      <c r="M92" s="31">
        <v>1.87215</v>
      </c>
      <c r="N92" s="1"/>
      <c r="O92" s="1"/>
    </row>
    <row r="93" spans="1:15" ht="12.75" customHeight="1">
      <c r="A93" s="33">
        <v>83</v>
      </c>
      <c r="B93" s="53" t="s">
        <v>341</v>
      </c>
      <c r="C93" s="31">
        <v>16.649999999999999</v>
      </c>
      <c r="D93" s="36">
        <v>16.3</v>
      </c>
      <c r="E93" s="36">
        <v>15.75</v>
      </c>
      <c r="F93" s="36">
        <v>14.85</v>
      </c>
      <c r="G93" s="36">
        <v>14.299999999999999</v>
      </c>
      <c r="H93" s="36">
        <v>17.200000000000003</v>
      </c>
      <c r="I93" s="36">
        <v>17.750000000000007</v>
      </c>
      <c r="J93" s="36">
        <v>18.650000000000002</v>
      </c>
      <c r="K93" s="31">
        <v>16.850000000000001</v>
      </c>
      <c r="L93" s="31">
        <v>15.4</v>
      </c>
      <c r="M93" s="31">
        <v>525.93092000000001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4834.6000000000004</v>
      </c>
      <c r="D94" s="36">
        <v>4845.8499999999995</v>
      </c>
      <c r="E94" s="36">
        <v>4794.7499999999991</v>
      </c>
      <c r="F94" s="36">
        <v>4754.8999999999996</v>
      </c>
      <c r="G94" s="36">
        <v>4703.7999999999993</v>
      </c>
      <c r="H94" s="36">
        <v>4885.6999999999989</v>
      </c>
      <c r="I94" s="36">
        <v>4936.7999999999993</v>
      </c>
      <c r="J94" s="36">
        <v>4976.6499999999987</v>
      </c>
      <c r="K94" s="31">
        <v>4896.95</v>
      </c>
      <c r="L94" s="31">
        <v>4806</v>
      </c>
      <c r="M94" s="31">
        <v>2.4624600000000001</v>
      </c>
      <c r="N94" s="1"/>
      <c r="O94" s="1"/>
    </row>
    <row r="95" spans="1:15" ht="12.75" customHeight="1">
      <c r="A95" s="33">
        <v>85</v>
      </c>
      <c r="B95" s="53" t="s">
        <v>342</v>
      </c>
      <c r="C95" s="31">
        <v>1897.9</v>
      </c>
      <c r="D95" s="36">
        <v>1898.9666666666669</v>
      </c>
      <c r="E95" s="36">
        <v>1873.9833333333338</v>
      </c>
      <c r="F95" s="36">
        <v>1850.0666666666668</v>
      </c>
      <c r="G95" s="36">
        <v>1825.0833333333337</v>
      </c>
      <c r="H95" s="36">
        <v>1922.8833333333339</v>
      </c>
      <c r="I95" s="36">
        <v>1947.866666666667</v>
      </c>
      <c r="J95" s="36">
        <v>1971.783333333334</v>
      </c>
      <c r="K95" s="31">
        <v>1923.95</v>
      </c>
      <c r="L95" s="31">
        <v>1875.05</v>
      </c>
      <c r="M95" s="31">
        <v>1.3720699999999999</v>
      </c>
      <c r="N95" s="1"/>
      <c r="O95" s="1"/>
    </row>
    <row r="96" spans="1:15" ht="12.75" customHeight="1">
      <c r="A96" s="33">
        <v>86</v>
      </c>
      <c r="B96" s="53" t="s">
        <v>343</v>
      </c>
      <c r="C96" s="31">
        <v>591.45000000000005</v>
      </c>
      <c r="D96" s="36">
        <v>594.33333333333337</v>
      </c>
      <c r="E96" s="36">
        <v>585.86666666666679</v>
      </c>
      <c r="F96" s="36">
        <v>580.28333333333342</v>
      </c>
      <c r="G96" s="36">
        <v>571.81666666666683</v>
      </c>
      <c r="H96" s="36">
        <v>599.91666666666674</v>
      </c>
      <c r="I96" s="36">
        <v>608.38333333333321</v>
      </c>
      <c r="J96" s="36">
        <v>613.9666666666667</v>
      </c>
      <c r="K96" s="31">
        <v>602.79999999999995</v>
      </c>
      <c r="L96" s="31">
        <v>588.75</v>
      </c>
      <c r="M96" s="31">
        <v>1.9997499999999999</v>
      </c>
      <c r="N96" s="1"/>
      <c r="O96" s="1"/>
    </row>
    <row r="97" spans="1:15" ht="12.75" customHeight="1">
      <c r="A97" s="33">
        <v>87</v>
      </c>
      <c r="B97" s="53" t="s">
        <v>344</v>
      </c>
      <c r="C97" s="31">
        <v>129.05000000000001</v>
      </c>
      <c r="D97" s="36">
        <v>128.6</v>
      </c>
      <c r="E97" s="36">
        <v>127.14999999999998</v>
      </c>
      <c r="F97" s="36">
        <v>125.24999999999999</v>
      </c>
      <c r="G97" s="36">
        <v>123.79999999999997</v>
      </c>
      <c r="H97" s="36">
        <v>130.5</v>
      </c>
      <c r="I97" s="36">
        <v>131.94999999999999</v>
      </c>
      <c r="J97" s="36">
        <v>133.85</v>
      </c>
      <c r="K97" s="31">
        <v>130.05000000000001</v>
      </c>
      <c r="L97" s="31">
        <v>126.7</v>
      </c>
      <c r="M97" s="31">
        <v>47.004100000000001</v>
      </c>
      <c r="N97" s="1"/>
      <c r="O97" s="1"/>
    </row>
    <row r="98" spans="1:15" ht="12.75" customHeight="1">
      <c r="A98" s="33">
        <v>88</v>
      </c>
      <c r="B98" s="53" t="s">
        <v>345</v>
      </c>
      <c r="C98" s="31">
        <v>510.35</v>
      </c>
      <c r="D98" s="36">
        <v>512.94999999999993</v>
      </c>
      <c r="E98" s="36">
        <v>506.89999999999986</v>
      </c>
      <c r="F98" s="36">
        <v>503.44999999999993</v>
      </c>
      <c r="G98" s="36">
        <v>497.39999999999986</v>
      </c>
      <c r="H98" s="36">
        <v>516.39999999999986</v>
      </c>
      <c r="I98" s="36">
        <v>522.44999999999982</v>
      </c>
      <c r="J98" s="36">
        <v>525.89999999999986</v>
      </c>
      <c r="K98" s="31">
        <v>519</v>
      </c>
      <c r="L98" s="31">
        <v>509.5</v>
      </c>
      <c r="M98" s="31">
        <v>28.776219999999999</v>
      </c>
      <c r="N98" s="1"/>
      <c r="O98" s="1"/>
    </row>
    <row r="99" spans="1:15" ht="12.75" customHeight="1">
      <c r="A99" s="33">
        <v>89</v>
      </c>
      <c r="B99" s="53" t="s">
        <v>823</v>
      </c>
      <c r="C99" s="31">
        <v>485.05</v>
      </c>
      <c r="D99" s="36">
        <v>480.41666666666669</v>
      </c>
      <c r="E99" s="36">
        <v>474.68333333333339</v>
      </c>
      <c r="F99" s="36">
        <v>464.31666666666672</v>
      </c>
      <c r="G99" s="36">
        <v>458.58333333333343</v>
      </c>
      <c r="H99" s="36">
        <v>490.78333333333336</v>
      </c>
      <c r="I99" s="36">
        <v>496.51666666666659</v>
      </c>
      <c r="J99" s="36">
        <v>506.88333333333333</v>
      </c>
      <c r="K99" s="31">
        <v>486.15</v>
      </c>
      <c r="L99" s="31">
        <v>470.05</v>
      </c>
      <c r="M99" s="31">
        <v>4.7156099999999999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4807.45</v>
      </c>
      <c r="D100" s="36">
        <v>4848.9833333333336</v>
      </c>
      <c r="E100" s="36">
        <v>4748.4666666666672</v>
      </c>
      <c r="F100" s="36">
        <v>4689.4833333333336</v>
      </c>
      <c r="G100" s="36">
        <v>4588.9666666666672</v>
      </c>
      <c r="H100" s="36">
        <v>4907.9666666666672</v>
      </c>
      <c r="I100" s="36">
        <v>5008.4833333333336</v>
      </c>
      <c r="J100" s="36">
        <v>5067.4666666666672</v>
      </c>
      <c r="K100" s="31">
        <v>4949.5</v>
      </c>
      <c r="L100" s="31">
        <v>4790</v>
      </c>
      <c r="M100" s="31">
        <v>0.76993999999999996</v>
      </c>
      <c r="N100" s="1"/>
      <c r="O100" s="1"/>
    </row>
    <row r="101" spans="1:15" ht="12.75" customHeight="1">
      <c r="A101" s="33">
        <v>91</v>
      </c>
      <c r="B101" s="53" t="s">
        <v>347</v>
      </c>
      <c r="C101" s="31">
        <v>374.8</v>
      </c>
      <c r="D101" s="36">
        <v>375.95</v>
      </c>
      <c r="E101" s="36">
        <v>370.84999999999997</v>
      </c>
      <c r="F101" s="36">
        <v>366.9</v>
      </c>
      <c r="G101" s="36">
        <v>361.79999999999995</v>
      </c>
      <c r="H101" s="36">
        <v>379.9</v>
      </c>
      <c r="I101" s="36">
        <v>385</v>
      </c>
      <c r="J101" s="36">
        <v>388.95</v>
      </c>
      <c r="K101" s="31">
        <v>381.05</v>
      </c>
      <c r="L101" s="31">
        <v>372</v>
      </c>
      <c r="M101" s="31">
        <v>3.0976300000000001</v>
      </c>
      <c r="N101" s="1"/>
      <c r="O101" s="1"/>
    </row>
    <row r="102" spans="1:15" ht="12.75" customHeight="1">
      <c r="A102" s="33">
        <v>92</v>
      </c>
      <c r="B102" s="53" t="s">
        <v>348</v>
      </c>
      <c r="C102" s="31">
        <v>233.15</v>
      </c>
      <c r="D102" s="36">
        <v>231.53333333333333</v>
      </c>
      <c r="E102" s="36">
        <v>228.86666666666667</v>
      </c>
      <c r="F102" s="36">
        <v>224.58333333333334</v>
      </c>
      <c r="G102" s="36">
        <v>221.91666666666669</v>
      </c>
      <c r="H102" s="36">
        <v>235.81666666666666</v>
      </c>
      <c r="I102" s="36">
        <v>238.48333333333335</v>
      </c>
      <c r="J102" s="36">
        <v>242.76666666666665</v>
      </c>
      <c r="K102" s="31">
        <v>234.2</v>
      </c>
      <c r="L102" s="31">
        <v>227.25</v>
      </c>
      <c r="M102" s="31">
        <v>9.7291100000000004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805.2</v>
      </c>
      <c r="D103" s="36">
        <v>800.63333333333333</v>
      </c>
      <c r="E103" s="36">
        <v>793.56666666666661</v>
      </c>
      <c r="F103" s="36">
        <v>781.93333333333328</v>
      </c>
      <c r="G103" s="36">
        <v>774.86666666666656</v>
      </c>
      <c r="H103" s="36">
        <v>812.26666666666665</v>
      </c>
      <c r="I103" s="36">
        <v>819.33333333333348</v>
      </c>
      <c r="J103" s="36">
        <v>830.9666666666667</v>
      </c>
      <c r="K103" s="31">
        <v>807.7</v>
      </c>
      <c r="L103" s="31">
        <v>789</v>
      </c>
      <c r="M103" s="31">
        <v>3.20322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606.95000000000005</v>
      </c>
      <c r="D104" s="36">
        <v>602.91666666666663</v>
      </c>
      <c r="E104" s="36">
        <v>594.0333333333333</v>
      </c>
      <c r="F104" s="36">
        <v>581.11666666666667</v>
      </c>
      <c r="G104" s="36">
        <v>572.23333333333335</v>
      </c>
      <c r="H104" s="36">
        <v>615.83333333333326</v>
      </c>
      <c r="I104" s="36">
        <v>624.7166666666667</v>
      </c>
      <c r="J104" s="36">
        <v>637.63333333333321</v>
      </c>
      <c r="K104" s="31">
        <v>611.79999999999995</v>
      </c>
      <c r="L104" s="31">
        <v>590</v>
      </c>
      <c r="M104" s="31">
        <v>87.448310000000006</v>
      </c>
      <c r="N104" s="1"/>
      <c r="O104" s="1"/>
    </row>
    <row r="105" spans="1:15" ht="12.75" customHeight="1">
      <c r="A105" s="33">
        <v>95</v>
      </c>
      <c r="B105" s="53" t="s">
        <v>349</v>
      </c>
      <c r="C105" s="31">
        <v>238.35</v>
      </c>
      <c r="D105" s="36">
        <v>228.56666666666669</v>
      </c>
      <c r="E105" s="36">
        <v>214.13333333333338</v>
      </c>
      <c r="F105" s="36">
        <v>189.91666666666669</v>
      </c>
      <c r="G105" s="36">
        <v>175.48333333333338</v>
      </c>
      <c r="H105" s="36">
        <v>252.78333333333339</v>
      </c>
      <c r="I105" s="36">
        <v>267.2166666666667</v>
      </c>
      <c r="J105" s="36">
        <v>291.43333333333339</v>
      </c>
      <c r="K105" s="31">
        <v>243</v>
      </c>
      <c r="L105" s="31">
        <v>204.35</v>
      </c>
      <c r="M105" s="31">
        <v>112.10585</v>
      </c>
      <c r="N105" s="1"/>
      <c r="O105" s="1"/>
    </row>
    <row r="106" spans="1:15" ht="12.75" customHeight="1">
      <c r="A106" s="33">
        <v>96</v>
      </c>
      <c r="B106" s="53" t="s">
        <v>350</v>
      </c>
      <c r="C106" s="31">
        <v>1326.05</v>
      </c>
      <c r="D106" s="36">
        <v>1331.8833333333332</v>
      </c>
      <c r="E106" s="36">
        <v>1304.1666666666665</v>
      </c>
      <c r="F106" s="36">
        <v>1282.2833333333333</v>
      </c>
      <c r="G106" s="36">
        <v>1254.5666666666666</v>
      </c>
      <c r="H106" s="36">
        <v>1353.7666666666664</v>
      </c>
      <c r="I106" s="36">
        <v>1381.4833333333331</v>
      </c>
      <c r="J106" s="36">
        <v>1403.3666666666663</v>
      </c>
      <c r="K106" s="31">
        <v>1359.6</v>
      </c>
      <c r="L106" s="31">
        <v>1310</v>
      </c>
      <c r="M106" s="31">
        <v>3.42333</v>
      </c>
      <c r="N106" s="1"/>
      <c r="O106" s="1"/>
    </row>
    <row r="107" spans="1:15" ht="12.75" customHeight="1">
      <c r="A107" s="33">
        <v>97</v>
      </c>
      <c r="B107" s="53" t="s">
        <v>351</v>
      </c>
      <c r="C107" s="31">
        <v>209.2</v>
      </c>
      <c r="D107" s="36">
        <v>210.65</v>
      </c>
      <c r="E107" s="36">
        <v>206.35000000000002</v>
      </c>
      <c r="F107" s="36">
        <v>203.50000000000003</v>
      </c>
      <c r="G107" s="36">
        <v>199.20000000000005</v>
      </c>
      <c r="H107" s="36">
        <v>213.5</v>
      </c>
      <c r="I107" s="36">
        <v>217.8</v>
      </c>
      <c r="J107" s="36">
        <v>220.64999999999998</v>
      </c>
      <c r="K107" s="31">
        <v>214.95</v>
      </c>
      <c r="L107" s="31">
        <v>207.8</v>
      </c>
      <c r="M107" s="31">
        <v>51.221269999999997</v>
      </c>
      <c r="N107" s="1"/>
      <c r="O107" s="1"/>
    </row>
    <row r="108" spans="1:15" ht="12.75" customHeight="1">
      <c r="A108" s="33">
        <v>98</v>
      </c>
      <c r="B108" s="53" t="s">
        <v>352</v>
      </c>
      <c r="C108" s="31">
        <v>2655.7</v>
      </c>
      <c r="D108" s="36">
        <v>2651.7999999999997</v>
      </c>
      <c r="E108" s="36">
        <v>2628.5999999999995</v>
      </c>
      <c r="F108" s="36">
        <v>2601.4999999999995</v>
      </c>
      <c r="G108" s="36">
        <v>2578.2999999999993</v>
      </c>
      <c r="H108" s="36">
        <v>2678.8999999999996</v>
      </c>
      <c r="I108" s="36">
        <v>2702.0999999999995</v>
      </c>
      <c r="J108" s="36">
        <v>2729.2</v>
      </c>
      <c r="K108" s="31">
        <v>2675</v>
      </c>
      <c r="L108" s="31">
        <v>2624.7</v>
      </c>
      <c r="M108" s="31">
        <v>1.5029600000000001</v>
      </c>
      <c r="N108" s="1"/>
      <c r="O108" s="1"/>
    </row>
    <row r="109" spans="1:15" ht="12.75" customHeight="1">
      <c r="A109" s="33">
        <v>99</v>
      </c>
      <c r="B109" s="53" t="s">
        <v>353</v>
      </c>
      <c r="C109" s="31">
        <v>65.599999999999994</v>
      </c>
      <c r="D109" s="36">
        <v>64.733333333333334</v>
      </c>
      <c r="E109" s="36">
        <v>63.566666666666663</v>
      </c>
      <c r="F109" s="36">
        <v>61.533333333333331</v>
      </c>
      <c r="G109" s="36">
        <v>60.36666666666666</v>
      </c>
      <c r="H109" s="36">
        <v>66.766666666666666</v>
      </c>
      <c r="I109" s="36">
        <v>67.933333333333323</v>
      </c>
      <c r="J109" s="36">
        <v>69.966666666666669</v>
      </c>
      <c r="K109" s="31">
        <v>65.900000000000006</v>
      </c>
      <c r="L109" s="31">
        <v>62.7</v>
      </c>
      <c r="M109" s="31">
        <v>320.63126</v>
      </c>
      <c r="N109" s="1"/>
      <c r="O109" s="1"/>
    </row>
    <row r="110" spans="1:15" ht="12.75" customHeight="1">
      <c r="A110" s="33">
        <v>100</v>
      </c>
      <c r="B110" s="53" t="s">
        <v>354</v>
      </c>
      <c r="C110" s="31">
        <v>1876.4</v>
      </c>
      <c r="D110" s="36">
        <v>1869.8999999999999</v>
      </c>
      <c r="E110" s="36">
        <v>1851.9499999999998</v>
      </c>
      <c r="F110" s="36">
        <v>1827.5</v>
      </c>
      <c r="G110" s="36">
        <v>1809.55</v>
      </c>
      <c r="H110" s="36">
        <v>1894.3499999999997</v>
      </c>
      <c r="I110" s="36">
        <v>1912.3</v>
      </c>
      <c r="J110" s="36">
        <v>1936.7499999999995</v>
      </c>
      <c r="K110" s="31">
        <v>1887.85</v>
      </c>
      <c r="L110" s="31">
        <v>1845.45</v>
      </c>
      <c r="M110" s="31">
        <v>15.394259999999999</v>
      </c>
      <c r="N110" s="1"/>
      <c r="O110" s="1"/>
    </row>
    <row r="111" spans="1:15" ht="12.75" customHeight="1">
      <c r="A111" s="33">
        <v>101</v>
      </c>
      <c r="B111" s="53" t="s">
        <v>355</v>
      </c>
      <c r="C111" s="31">
        <v>645.04999999999995</v>
      </c>
      <c r="D111" s="36">
        <v>649.68333333333328</v>
      </c>
      <c r="E111" s="36">
        <v>634.71666666666658</v>
      </c>
      <c r="F111" s="36">
        <v>624.38333333333333</v>
      </c>
      <c r="G111" s="36">
        <v>609.41666666666663</v>
      </c>
      <c r="H111" s="36">
        <v>660.01666666666654</v>
      </c>
      <c r="I111" s="36">
        <v>674.98333333333323</v>
      </c>
      <c r="J111" s="36">
        <v>685.31666666666649</v>
      </c>
      <c r="K111" s="31">
        <v>664.65</v>
      </c>
      <c r="L111" s="31">
        <v>639.35</v>
      </c>
      <c r="M111" s="31">
        <v>1.8420399999999999</v>
      </c>
      <c r="N111" s="1"/>
      <c r="O111" s="1"/>
    </row>
    <row r="112" spans="1:15" ht="12.75" customHeight="1">
      <c r="A112" s="33">
        <v>102</v>
      </c>
      <c r="B112" s="53" t="s">
        <v>356</v>
      </c>
      <c r="C112" s="31">
        <v>1674.95</v>
      </c>
      <c r="D112" s="36">
        <v>1678.3333333333333</v>
      </c>
      <c r="E112" s="36">
        <v>1657.6666666666665</v>
      </c>
      <c r="F112" s="36">
        <v>1640.3833333333332</v>
      </c>
      <c r="G112" s="36">
        <v>1619.7166666666665</v>
      </c>
      <c r="H112" s="36">
        <v>1695.6166666666666</v>
      </c>
      <c r="I112" s="36">
        <v>1716.2833333333331</v>
      </c>
      <c r="J112" s="36">
        <v>1733.5666666666666</v>
      </c>
      <c r="K112" s="31">
        <v>1699</v>
      </c>
      <c r="L112" s="31">
        <v>1661.05</v>
      </c>
      <c r="M112" s="31">
        <v>2.1572200000000001</v>
      </c>
      <c r="N112" s="1"/>
      <c r="O112" s="1"/>
    </row>
    <row r="113" spans="1:15" ht="12.75" customHeight="1">
      <c r="A113" s="33">
        <v>103</v>
      </c>
      <c r="B113" s="53" t="s">
        <v>357</v>
      </c>
      <c r="C113" s="31">
        <v>7626</v>
      </c>
      <c r="D113" s="36">
        <v>7448.8666666666659</v>
      </c>
      <c r="E113" s="36">
        <v>7072.7333333333318</v>
      </c>
      <c r="F113" s="36">
        <v>6519.4666666666662</v>
      </c>
      <c r="G113" s="36">
        <v>6143.3333333333321</v>
      </c>
      <c r="H113" s="36">
        <v>8002.1333333333314</v>
      </c>
      <c r="I113" s="36">
        <v>8378.2666666666646</v>
      </c>
      <c r="J113" s="36">
        <v>8931.533333333331</v>
      </c>
      <c r="K113" s="31">
        <v>7825</v>
      </c>
      <c r="L113" s="31">
        <v>6895.6</v>
      </c>
      <c r="M113" s="31">
        <v>1.5723199999999999</v>
      </c>
      <c r="N113" s="1"/>
      <c r="O113" s="1"/>
    </row>
    <row r="114" spans="1:15" ht="12.75" customHeight="1">
      <c r="A114" s="33">
        <v>104</v>
      </c>
      <c r="B114" s="53" t="s">
        <v>358</v>
      </c>
      <c r="C114" s="31">
        <v>871.55</v>
      </c>
      <c r="D114" s="36">
        <v>873.44999999999993</v>
      </c>
      <c r="E114" s="36">
        <v>860.94999999999982</v>
      </c>
      <c r="F114" s="36">
        <v>850.34999999999991</v>
      </c>
      <c r="G114" s="36">
        <v>837.8499999999998</v>
      </c>
      <c r="H114" s="36">
        <v>884.04999999999984</v>
      </c>
      <c r="I114" s="36">
        <v>896.55000000000007</v>
      </c>
      <c r="J114" s="36">
        <v>907.14999999999986</v>
      </c>
      <c r="K114" s="31">
        <v>885.95</v>
      </c>
      <c r="L114" s="31">
        <v>862.85</v>
      </c>
      <c r="M114" s="31">
        <v>3.04616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374.1</v>
      </c>
      <c r="D115" s="36">
        <v>369.36666666666662</v>
      </c>
      <c r="E115" s="36">
        <v>362.73333333333323</v>
      </c>
      <c r="F115" s="36">
        <v>351.36666666666662</v>
      </c>
      <c r="G115" s="36">
        <v>344.73333333333323</v>
      </c>
      <c r="H115" s="36">
        <v>380.73333333333323</v>
      </c>
      <c r="I115" s="36">
        <v>387.36666666666656</v>
      </c>
      <c r="J115" s="36">
        <v>398.73333333333323</v>
      </c>
      <c r="K115" s="31">
        <v>376</v>
      </c>
      <c r="L115" s="31">
        <v>358</v>
      </c>
      <c r="M115" s="31">
        <v>25.820679999999999</v>
      </c>
      <c r="N115" s="1"/>
      <c r="O115" s="1"/>
    </row>
    <row r="116" spans="1:15" ht="12.75" customHeight="1">
      <c r="A116" s="33">
        <v>106</v>
      </c>
      <c r="B116" s="53" t="s">
        <v>359</v>
      </c>
      <c r="C116" s="31">
        <v>461.05</v>
      </c>
      <c r="D116" s="36">
        <v>461.66666666666669</v>
      </c>
      <c r="E116" s="36">
        <v>452.98333333333335</v>
      </c>
      <c r="F116" s="36">
        <v>444.91666666666669</v>
      </c>
      <c r="G116" s="36">
        <v>436.23333333333335</v>
      </c>
      <c r="H116" s="36">
        <v>469.73333333333335</v>
      </c>
      <c r="I116" s="36">
        <v>478.41666666666663</v>
      </c>
      <c r="J116" s="36">
        <v>486.48333333333335</v>
      </c>
      <c r="K116" s="31">
        <v>470.35</v>
      </c>
      <c r="L116" s="31">
        <v>453.6</v>
      </c>
      <c r="M116" s="31">
        <v>5.8771699999999996</v>
      </c>
      <c r="N116" s="1"/>
      <c r="O116" s="1"/>
    </row>
    <row r="117" spans="1:15" ht="12.75" customHeight="1">
      <c r="A117" s="33">
        <v>107</v>
      </c>
      <c r="B117" s="53" t="s">
        <v>360</v>
      </c>
      <c r="C117" s="31">
        <v>1168.7</v>
      </c>
      <c r="D117" s="36">
        <v>1161.6333333333332</v>
      </c>
      <c r="E117" s="36">
        <v>1152.2666666666664</v>
      </c>
      <c r="F117" s="36">
        <v>1135.8333333333333</v>
      </c>
      <c r="G117" s="36">
        <v>1126.4666666666665</v>
      </c>
      <c r="H117" s="36">
        <v>1178.0666666666664</v>
      </c>
      <c r="I117" s="36">
        <v>1187.4333333333332</v>
      </c>
      <c r="J117" s="36">
        <v>1203.8666666666663</v>
      </c>
      <c r="K117" s="31">
        <v>1171</v>
      </c>
      <c r="L117" s="31">
        <v>1145.2</v>
      </c>
      <c r="M117" s="31">
        <v>0.35954000000000003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1194.75</v>
      </c>
      <c r="D118" s="36">
        <v>1192.0666666666666</v>
      </c>
      <c r="E118" s="36">
        <v>1179.6333333333332</v>
      </c>
      <c r="F118" s="36">
        <v>1164.5166666666667</v>
      </c>
      <c r="G118" s="36">
        <v>1152.0833333333333</v>
      </c>
      <c r="H118" s="36">
        <v>1207.1833333333332</v>
      </c>
      <c r="I118" s="36">
        <v>1219.6166666666666</v>
      </c>
      <c r="J118" s="36">
        <v>1234.7333333333331</v>
      </c>
      <c r="K118" s="31">
        <v>1204.5</v>
      </c>
      <c r="L118" s="31">
        <v>1176.95</v>
      </c>
      <c r="M118" s="31">
        <v>16.45617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1471.5</v>
      </c>
      <c r="D119" s="36">
        <v>1480.0166666666667</v>
      </c>
      <c r="E119" s="36">
        <v>1458.4833333333333</v>
      </c>
      <c r="F119" s="36">
        <v>1445.4666666666667</v>
      </c>
      <c r="G119" s="36">
        <v>1423.9333333333334</v>
      </c>
      <c r="H119" s="36">
        <v>1493.0333333333333</v>
      </c>
      <c r="I119" s="36">
        <v>1514.5666666666666</v>
      </c>
      <c r="J119" s="36">
        <v>1527.5833333333333</v>
      </c>
      <c r="K119" s="31">
        <v>1501.55</v>
      </c>
      <c r="L119" s="31">
        <v>1467</v>
      </c>
      <c r="M119" s="31">
        <v>14.6554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149.75</v>
      </c>
      <c r="D120" s="36">
        <v>147.88333333333333</v>
      </c>
      <c r="E120" s="36">
        <v>145.26666666666665</v>
      </c>
      <c r="F120" s="36">
        <v>140.78333333333333</v>
      </c>
      <c r="G120" s="36">
        <v>138.16666666666666</v>
      </c>
      <c r="H120" s="36">
        <v>152.36666666666665</v>
      </c>
      <c r="I120" s="36">
        <v>154.98333333333332</v>
      </c>
      <c r="J120" s="36">
        <v>159.46666666666664</v>
      </c>
      <c r="K120" s="31">
        <v>150.5</v>
      </c>
      <c r="L120" s="31">
        <v>143.4</v>
      </c>
      <c r="M120" s="31">
        <v>88.224379999999996</v>
      </c>
      <c r="N120" s="1"/>
      <c r="O120" s="1"/>
    </row>
    <row r="121" spans="1:15" ht="12.75" customHeight="1">
      <c r="A121" s="33">
        <v>111</v>
      </c>
      <c r="B121" s="53" t="s">
        <v>270</v>
      </c>
      <c r="C121" s="31">
        <v>1343.15</v>
      </c>
      <c r="D121" s="36">
        <v>1343.1833333333334</v>
      </c>
      <c r="E121" s="36">
        <v>1326.4666666666667</v>
      </c>
      <c r="F121" s="36">
        <v>1309.7833333333333</v>
      </c>
      <c r="G121" s="36">
        <v>1293.0666666666666</v>
      </c>
      <c r="H121" s="36">
        <v>1359.8666666666668</v>
      </c>
      <c r="I121" s="36">
        <v>1376.5833333333335</v>
      </c>
      <c r="J121" s="36">
        <v>1393.2666666666669</v>
      </c>
      <c r="K121" s="31">
        <v>1359.9</v>
      </c>
      <c r="L121" s="31">
        <v>1326.5</v>
      </c>
      <c r="M121" s="31">
        <v>0.88048000000000004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445.5</v>
      </c>
      <c r="D122" s="36">
        <v>444.4666666666667</v>
      </c>
      <c r="E122" s="36">
        <v>441.93333333333339</v>
      </c>
      <c r="F122" s="36">
        <v>438.36666666666667</v>
      </c>
      <c r="G122" s="36">
        <v>435.83333333333337</v>
      </c>
      <c r="H122" s="36">
        <v>448.03333333333342</v>
      </c>
      <c r="I122" s="36">
        <v>450.56666666666672</v>
      </c>
      <c r="J122" s="36">
        <v>454.13333333333344</v>
      </c>
      <c r="K122" s="31">
        <v>447</v>
      </c>
      <c r="L122" s="31">
        <v>440.9</v>
      </c>
      <c r="M122" s="31">
        <v>69.726479999999995</v>
      </c>
      <c r="N122" s="1"/>
      <c r="O122" s="1"/>
    </row>
    <row r="123" spans="1:15" ht="12.75" customHeight="1">
      <c r="A123" s="33">
        <v>113</v>
      </c>
      <c r="B123" s="53" t="s">
        <v>361</v>
      </c>
      <c r="C123" s="31">
        <v>1074.6500000000001</v>
      </c>
      <c r="D123" s="36">
        <v>1045.7833333333335</v>
      </c>
      <c r="E123" s="36">
        <v>1006.5666666666671</v>
      </c>
      <c r="F123" s="36">
        <v>938.48333333333358</v>
      </c>
      <c r="G123" s="36">
        <v>899.26666666666711</v>
      </c>
      <c r="H123" s="36">
        <v>1113.866666666667</v>
      </c>
      <c r="I123" s="36">
        <v>1153.0833333333337</v>
      </c>
      <c r="J123" s="36">
        <v>1221.166666666667</v>
      </c>
      <c r="K123" s="31">
        <v>1085</v>
      </c>
      <c r="L123" s="31">
        <v>977.7</v>
      </c>
      <c r="M123" s="31">
        <v>158.34277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5662.6</v>
      </c>
      <c r="D124" s="36">
        <v>5627.45</v>
      </c>
      <c r="E124" s="36">
        <v>5550.4</v>
      </c>
      <c r="F124" s="36">
        <v>5438.2</v>
      </c>
      <c r="G124" s="36">
        <v>5361.15</v>
      </c>
      <c r="H124" s="36">
        <v>5739.65</v>
      </c>
      <c r="I124" s="36">
        <v>5816.7000000000007</v>
      </c>
      <c r="J124" s="36">
        <v>5928.9</v>
      </c>
      <c r="K124" s="31">
        <v>5704.5</v>
      </c>
      <c r="L124" s="31">
        <v>5515.25</v>
      </c>
      <c r="M124" s="31">
        <v>7.00786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2800.25</v>
      </c>
      <c r="D125" s="36">
        <v>2789.7166666666667</v>
      </c>
      <c r="E125" s="36">
        <v>2764.5333333333333</v>
      </c>
      <c r="F125" s="36">
        <v>2728.8166666666666</v>
      </c>
      <c r="G125" s="36">
        <v>2703.6333333333332</v>
      </c>
      <c r="H125" s="36">
        <v>2825.4333333333334</v>
      </c>
      <c r="I125" s="36">
        <v>2850.6166666666668</v>
      </c>
      <c r="J125" s="36">
        <v>2886.3333333333335</v>
      </c>
      <c r="K125" s="31">
        <v>2814.9</v>
      </c>
      <c r="L125" s="31">
        <v>2754</v>
      </c>
      <c r="M125" s="31">
        <v>2.5314199999999998</v>
      </c>
      <c r="N125" s="1"/>
      <c r="O125" s="1"/>
    </row>
    <row r="126" spans="1:15" ht="12.75" customHeight="1">
      <c r="A126" s="33">
        <v>116</v>
      </c>
      <c r="B126" s="53" t="s">
        <v>362</v>
      </c>
      <c r="C126" s="31">
        <v>3149</v>
      </c>
      <c r="D126" s="36">
        <v>3153.4166666666665</v>
      </c>
      <c r="E126" s="36">
        <v>3126.833333333333</v>
      </c>
      <c r="F126" s="36">
        <v>3104.6666666666665</v>
      </c>
      <c r="G126" s="36">
        <v>3078.083333333333</v>
      </c>
      <c r="H126" s="36">
        <v>3175.583333333333</v>
      </c>
      <c r="I126" s="36">
        <v>3202.1666666666661</v>
      </c>
      <c r="J126" s="36">
        <v>3224.333333333333</v>
      </c>
      <c r="K126" s="31">
        <v>3180</v>
      </c>
      <c r="L126" s="31">
        <v>3131.25</v>
      </c>
      <c r="M126" s="31">
        <v>3.16439</v>
      </c>
      <c r="N126" s="1"/>
      <c r="O126" s="1"/>
    </row>
    <row r="127" spans="1:15" ht="12.75" customHeight="1">
      <c r="A127" s="33">
        <v>117</v>
      </c>
      <c r="B127" s="53" t="s">
        <v>869</v>
      </c>
      <c r="C127" s="31">
        <v>1508.95</v>
      </c>
      <c r="D127" s="36">
        <v>1501.6833333333332</v>
      </c>
      <c r="E127" s="36">
        <v>1488.3666666666663</v>
      </c>
      <c r="F127" s="36">
        <v>1467.7833333333331</v>
      </c>
      <c r="G127" s="36">
        <v>1454.4666666666662</v>
      </c>
      <c r="H127" s="36">
        <v>1522.2666666666664</v>
      </c>
      <c r="I127" s="36">
        <v>1535.5833333333335</v>
      </c>
      <c r="J127" s="36">
        <v>1556.1666666666665</v>
      </c>
      <c r="K127" s="31">
        <v>1515</v>
      </c>
      <c r="L127" s="31">
        <v>1481.1</v>
      </c>
      <c r="M127" s="31">
        <v>0.29086000000000001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913.95</v>
      </c>
      <c r="D128" s="36">
        <v>916.26666666666677</v>
      </c>
      <c r="E128" s="36">
        <v>907.33333333333348</v>
      </c>
      <c r="F128" s="36">
        <v>900.7166666666667</v>
      </c>
      <c r="G128" s="36">
        <v>891.78333333333342</v>
      </c>
      <c r="H128" s="36">
        <v>922.88333333333355</v>
      </c>
      <c r="I128" s="36">
        <v>931.81666666666672</v>
      </c>
      <c r="J128" s="36">
        <v>938.43333333333362</v>
      </c>
      <c r="K128" s="31">
        <v>925.2</v>
      </c>
      <c r="L128" s="31">
        <v>909.65</v>
      </c>
      <c r="M128" s="31">
        <v>6.8963299999999998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1144.8</v>
      </c>
      <c r="D129" s="36">
        <v>1137.2166666666665</v>
      </c>
      <c r="E129" s="36">
        <v>1126.133333333333</v>
      </c>
      <c r="F129" s="36">
        <v>1107.4666666666665</v>
      </c>
      <c r="G129" s="36">
        <v>1096.383333333333</v>
      </c>
      <c r="H129" s="36">
        <v>1155.883333333333</v>
      </c>
      <c r="I129" s="36">
        <v>1166.9666666666665</v>
      </c>
      <c r="J129" s="36">
        <v>1185.633333333333</v>
      </c>
      <c r="K129" s="31">
        <v>1148.3</v>
      </c>
      <c r="L129" s="31">
        <v>1118.55</v>
      </c>
      <c r="M129" s="31">
        <v>4.2075199999999997</v>
      </c>
      <c r="N129" s="1"/>
      <c r="O129" s="1"/>
    </row>
    <row r="130" spans="1:15" ht="12.75" customHeight="1">
      <c r="A130" s="33">
        <v>120</v>
      </c>
      <c r="B130" s="53" t="s">
        <v>829</v>
      </c>
      <c r="C130" s="31">
        <v>4414.05</v>
      </c>
      <c r="D130" s="36">
        <v>4408.666666666667</v>
      </c>
      <c r="E130" s="36">
        <v>4342.6333333333341</v>
      </c>
      <c r="F130" s="36">
        <v>4271.2166666666672</v>
      </c>
      <c r="G130" s="36">
        <v>4205.1833333333343</v>
      </c>
      <c r="H130" s="36">
        <v>4480.0833333333339</v>
      </c>
      <c r="I130" s="36">
        <v>4546.1166666666668</v>
      </c>
      <c r="J130" s="36">
        <v>4617.5333333333338</v>
      </c>
      <c r="K130" s="31">
        <v>4474.7</v>
      </c>
      <c r="L130" s="31">
        <v>4337.25</v>
      </c>
      <c r="M130" s="31">
        <v>0.24618999999999999</v>
      </c>
      <c r="N130" s="1"/>
      <c r="O130" s="1"/>
    </row>
    <row r="131" spans="1:15" ht="12.75" customHeight="1">
      <c r="A131" s="33">
        <v>121</v>
      </c>
      <c r="B131" s="53" t="s">
        <v>363</v>
      </c>
      <c r="C131" s="31">
        <v>1421.6</v>
      </c>
      <c r="D131" s="36">
        <v>1416.5333333333335</v>
      </c>
      <c r="E131" s="36">
        <v>1408.0666666666671</v>
      </c>
      <c r="F131" s="36">
        <v>1394.5333333333335</v>
      </c>
      <c r="G131" s="36">
        <v>1386.0666666666671</v>
      </c>
      <c r="H131" s="36">
        <v>1430.0666666666671</v>
      </c>
      <c r="I131" s="36">
        <v>1438.5333333333338</v>
      </c>
      <c r="J131" s="36">
        <v>1452.0666666666671</v>
      </c>
      <c r="K131" s="31">
        <v>1425</v>
      </c>
      <c r="L131" s="31">
        <v>1403</v>
      </c>
      <c r="M131" s="31">
        <v>0.62802999999999998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280.8</v>
      </c>
      <c r="D132" s="36">
        <v>281.18333333333334</v>
      </c>
      <c r="E132" s="36">
        <v>277.11666666666667</v>
      </c>
      <c r="F132" s="36">
        <v>273.43333333333334</v>
      </c>
      <c r="G132" s="36">
        <v>269.36666666666667</v>
      </c>
      <c r="H132" s="36">
        <v>284.86666666666667</v>
      </c>
      <c r="I132" s="36">
        <v>288.93333333333339</v>
      </c>
      <c r="J132" s="36">
        <v>292.61666666666667</v>
      </c>
      <c r="K132" s="31">
        <v>285.25</v>
      </c>
      <c r="L132" s="31">
        <v>277.5</v>
      </c>
      <c r="M132" s="31">
        <v>54.818150000000003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3049.2</v>
      </c>
      <c r="D133" s="36">
        <v>3027.9333333333329</v>
      </c>
      <c r="E133" s="36">
        <v>2993.1166666666659</v>
      </c>
      <c r="F133" s="36">
        <v>2937.0333333333328</v>
      </c>
      <c r="G133" s="36">
        <v>2902.2166666666658</v>
      </c>
      <c r="H133" s="36">
        <v>3084.016666666666</v>
      </c>
      <c r="I133" s="36">
        <v>3118.8333333333326</v>
      </c>
      <c r="J133" s="36">
        <v>3174.9166666666661</v>
      </c>
      <c r="K133" s="31">
        <v>3062.75</v>
      </c>
      <c r="L133" s="31">
        <v>2971.85</v>
      </c>
      <c r="M133" s="31">
        <v>7.3957499999999996</v>
      </c>
      <c r="N133" s="1"/>
      <c r="O133" s="1"/>
    </row>
    <row r="134" spans="1:15" ht="12.75" customHeight="1">
      <c r="A134" s="33">
        <v>124</v>
      </c>
      <c r="B134" s="53" t="s">
        <v>364</v>
      </c>
      <c r="C134" s="31">
        <v>2067.1</v>
      </c>
      <c r="D134" s="36">
        <v>2057.9833333333336</v>
      </c>
      <c r="E134" s="36">
        <v>2010.7166666666672</v>
      </c>
      <c r="F134" s="36">
        <v>1954.3333333333335</v>
      </c>
      <c r="G134" s="36">
        <v>1907.0666666666671</v>
      </c>
      <c r="H134" s="36">
        <v>2114.3666666666672</v>
      </c>
      <c r="I134" s="36">
        <v>2161.6333333333337</v>
      </c>
      <c r="J134" s="36">
        <v>2218.0166666666673</v>
      </c>
      <c r="K134" s="31">
        <v>2105.25</v>
      </c>
      <c r="L134" s="31">
        <v>2001.6</v>
      </c>
      <c r="M134" s="31">
        <v>6.7417899999999999</v>
      </c>
      <c r="N134" s="1"/>
      <c r="O134" s="1"/>
    </row>
    <row r="135" spans="1:15" ht="12.75" customHeight="1">
      <c r="A135" s="33">
        <v>125</v>
      </c>
      <c r="B135" s="53" t="s">
        <v>365</v>
      </c>
      <c r="C135" s="31">
        <v>912.3</v>
      </c>
      <c r="D135" s="36">
        <v>908.85</v>
      </c>
      <c r="E135" s="36">
        <v>900.35</v>
      </c>
      <c r="F135" s="36">
        <v>888.4</v>
      </c>
      <c r="G135" s="36">
        <v>879.9</v>
      </c>
      <c r="H135" s="36">
        <v>920.80000000000007</v>
      </c>
      <c r="I135" s="36">
        <v>929.30000000000007</v>
      </c>
      <c r="J135" s="36">
        <v>941.25000000000011</v>
      </c>
      <c r="K135" s="31">
        <v>917.35</v>
      </c>
      <c r="L135" s="31">
        <v>896.9</v>
      </c>
      <c r="M135" s="31">
        <v>0.23300999999999999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904.55</v>
      </c>
      <c r="D136" s="36">
        <v>913.33333333333337</v>
      </c>
      <c r="E136" s="36">
        <v>892.66666666666674</v>
      </c>
      <c r="F136" s="36">
        <v>880.78333333333342</v>
      </c>
      <c r="G136" s="36">
        <v>860.11666666666679</v>
      </c>
      <c r="H136" s="36">
        <v>925.2166666666667</v>
      </c>
      <c r="I136" s="36">
        <v>945.88333333333344</v>
      </c>
      <c r="J136" s="36">
        <v>957.76666666666665</v>
      </c>
      <c r="K136" s="31">
        <v>934</v>
      </c>
      <c r="L136" s="31">
        <v>901.45</v>
      </c>
      <c r="M136" s="31">
        <v>66.835059999999999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531</v>
      </c>
      <c r="D137" s="36">
        <v>530.66666666666663</v>
      </c>
      <c r="E137" s="36">
        <v>528.93333333333328</v>
      </c>
      <c r="F137" s="36">
        <v>526.86666666666667</v>
      </c>
      <c r="G137" s="36">
        <v>525.13333333333333</v>
      </c>
      <c r="H137" s="36">
        <v>532.73333333333323</v>
      </c>
      <c r="I137" s="36">
        <v>534.46666666666658</v>
      </c>
      <c r="J137" s="36">
        <v>536.53333333333319</v>
      </c>
      <c r="K137" s="31">
        <v>532.4</v>
      </c>
      <c r="L137" s="31">
        <v>528.6</v>
      </c>
      <c r="M137" s="31">
        <v>11.76084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2042.45</v>
      </c>
      <c r="D138" s="36">
        <v>2031.3</v>
      </c>
      <c r="E138" s="36">
        <v>2013.9</v>
      </c>
      <c r="F138" s="36">
        <v>1985.3500000000001</v>
      </c>
      <c r="G138" s="36">
        <v>1967.9500000000003</v>
      </c>
      <c r="H138" s="36">
        <v>2059.85</v>
      </c>
      <c r="I138" s="36">
        <v>2077.25</v>
      </c>
      <c r="J138" s="36">
        <v>2105.7999999999997</v>
      </c>
      <c r="K138" s="31">
        <v>2048.6999999999998</v>
      </c>
      <c r="L138" s="31">
        <v>2002.75</v>
      </c>
      <c r="M138" s="31">
        <v>7.4482299999999997</v>
      </c>
      <c r="N138" s="1"/>
      <c r="O138" s="1"/>
    </row>
    <row r="139" spans="1:15" ht="12.75" customHeight="1">
      <c r="A139" s="33">
        <v>129</v>
      </c>
      <c r="B139" s="53" t="s">
        <v>830</v>
      </c>
      <c r="C139" s="31">
        <v>2739</v>
      </c>
      <c r="D139" s="36">
        <v>2735.0666666666671</v>
      </c>
      <c r="E139" s="36">
        <v>2690.1333333333341</v>
      </c>
      <c r="F139" s="36">
        <v>2641.2666666666669</v>
      </c>
      <c r="G139" s="36">
        <v>2596.3333333333339</v>
      </c>
      <c r="H139" s="36">
        <v>2783.9333333333343</v>
      </c>
      <c r="I139" s="36">
        <v>2828.8666666666677</v>
      </c>
      <c r="J139" s="36">
        <v>2877.7333333333345</v>
      </c>
      <c r="K139" s="31">
        <v>2780</v>
      </c>
      <c r="L139" s="31">
        <v>2686.2</v>
      </c>
      <c r="M139" s="31">
        <v>2.83982</v>
      </c>
      <c r="N139" s="1"/>
      <c r="O139" s="1"/>
    </row>
    <row r="140" spans="1:15" ht="12.75" customHeight="1">
      <c r="A140" s="33">
        <v>130</v>
      </c>
      <c r="B140" s="53" t="s">
        <v>366</v>
      </c>
      <c r="C140" s="31">
        <v>556.65</v>
      </c>
      <c r="D140" s="36">
        <v>547.08333333333337</v>
      </c>
      <c r="E140" s="36">
        <v>533.41666666666674</v>
      </c>
      <c r="F140" s="36">
        <v>510.18333333333339</v>
      </c>
      <c r="G140" s="36">
        <v>496.51666666666677</v>
      </c>
      <c r="H140" s="36">
        <v>570.31666666666672</v>
      </c>
      <c r="I140" s="36">
        <v>583.98333333333346</v>
      </c>
      <c r="J140" s="36">
        <v>607.2166666666667</v>
      </c>
      <c r="K140" s="31">
        <v>560.75</v>
      </c>
      <c r="L140" s="31">
        <v>523.85</v>
      </c>
      <c r="M140" s="31">
        <v>19.922820000000002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2183.6</v>
      </c>
      <c r="D141" s="36">
        <v>2189.7666666666664</v>
      </c>
      <c r="E141" s="36">
        <v>2171.833333333333</v>
      </c>
      <c r="F141" s="36">
        <v>2160.0666666666666</v>
      </c>
      <c r="G141" s="36">
        <v>2142.1333333333332</v>
      </c>
      <c r="H141" s="36">
        <v>2201.5333333333328</v>
      </c>
      <c r="I141" s="36">
        <v>2219.4666666666662</v>
      </c>
      <c r="J141" s="36">
        <v>2231.2333333333327</v>
      </c>
      <c r="K141" s="31">
        <v>2207.6999999999998</v>
      </c>
      <c r="L141" s="31">
        <v>2178</v>
      </c>
      <c r="M141" s="31">
        <v>4.1257999999999999</v>
      </c>
      <c r="N141" s="1"/>
      <c r="O141" s="1"/>
    </row>
    <row r="142" spans="1:15" ht="12.75" customHeight="1">
      <c r="A142" s="33">
        <v>132</v>
      </c>
      <c r="B142" s="53" t="s">
        <v>271</v>
      </c>
      <c r="C142" s="31">
        <v>450.1</v>
      </c>
      <c r="D142" s="36">
        <v>450.59999999999997</v>
      </c>
      <c r="E142" s="36">
        <v>444.49999999999994</v>
      </c>
      <c r="F142" s="36">
        <v>438.9</v>
      </c>
      <c r="G142" s="36">
        <v>432.79999999999995</v>
      </c>
      <c r="H142" s="36">
        <v>456.19999999999993</v>
      </c>
      <c r="I142" s="36">
        <v>462.29999999999995</v>
      </c>
      <c r="J142" s="36">
        <v>467.89999999999992</v>
      </c>
      <c r="K142" s="31">
        <v>456.7</v>
      </c>
      <c r="L142" s="31">
        <v>445</v>
      </c>
      <c r="M142" s="31">
        <v>15.139989999999999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123.8</v>
      </c>
      <c r="D143" s="36">
        <v>124.03333333333332</v>
      </c>
      <c r="E143" s="36">
        <v>122.46666666666664</v>
      </c>
      <c r="F143" s="36">
        <v>121.13333333333333</v>
      </c>
      <c r="G143" s="36">
        <v>119.56666666666665</v>
      </c>
      <c r="H143" s="36">
        <v>125.36666666666663</v>
      </c>
      <c r="I143" s="36">
        <v>126.93333333333332</v>
      </c>
      <c r="J143" s="36">
        <v>128.26666666666662</v>
      </c>
      <c r="K143" s="31">
        <v>125.6</v>
      </c>
      <c r="L143" s="31">
        <v>122.7</v>
      </c>
      <c r="M143" s="31">
        <v>22.761089999999999</v>
      </c>
      <c r="N143" s="1"/>
      <c r="O143" s="1"/>
    </row>
    <row r="144" spans="1:15" ht="12.75" customHeight="1">
      <c r="A144" s="33">
        <v>134</v>
      </c>
      <c r="B144" s="53" t="s">
        <v>367</v>
      </c>
      <c r="C144" s="31">
        <v>154.15</v>
      </c>
      <c r="D144" s="36">
        <v>154.26666666666668</v>
      </c>
      <c r="E144" s="36">
        <v>152.68333333333337</v>
      </c>
      <c r="F144" s="36">
        <v>151.2166666666667</v>
      </c>
      <c r="G144" s="36">
        <v>149.63333333333338</v>
      </c>
      <c r="H144" s="36">
        <v>155.73333333333335</v>
      </c>
      <c r="I144" s="36">
        <v>157.31666666666666</v>
      </c>
      <c r="J144" s="36">
        <v>158.78333333333333</v>
      </c>
      <c r="K144" s="31">
        <v>155.85</v>
      </c>
      <c r="L144" s="31">
        <v>152.80000000000001</v>
      </c>
      <c r="M144" s="31">
        <v>36.712910000000001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3684.9</v>
      </c>
      <c r="D145" s="36">
        <v>3673.9833333333336</v>
      </c>
      <c r="E145" s="36">
        <v>3621.9666666666672</v>
      </c>
      <c r="F145" s="36">
        <v>3559.0333333333338</v>
      </c>
      <c r="G145" s="36">
        <v>3507.0166666666673</v>
      </c>
      <c r="H145" s="36">
        <v>3736.916666666667</v>
      </c>
      <c r="I145" s="36">
        <v>3788.9333333333334</v>
      </c>
      <c r="J145" s="36">
        <v>3851.8666666666668</v>
      </c>
      <c r="K145" s="31">
        <v>3726</v>
      </c>
      <c r="L145" s="31">
        <v>3611.05</v>
      </c>
      <c r="M145" s="31">
        <v>7.9946000000000002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7699.45</v>
      </c>
      <c r="D146" s="36">
        <v>7767.4333333333343</v>
      </c>
      <c r="E146" s="36">
        <v>7612.3666666666686</v>
      </c>
      <c r="F146" s="36">
        <v>7525.2833333333347</v>
      </c>
      <c r="G146" s="36">
        <v>7370.216666666669</v>
      </c>
      <c r="H146" s="36">
        <v>7854.5166666666682</v>
      </c>
      <c r="I146" s="36">
        <v>8009.5833333333339</v>
      </c>
      <c r="J146" s="36">
        <v>8096.6666666666679</v>
      </c>
      <c r="K146" s="31">
        <v>7922.5</v>
      </c>
      <c r="L146" s="31">
        <v>7680.35</v>
      </c>
      <c r="M146" s="31">
        <v>4.1295000000000002</v>
      </c>
      <c r="N146" s="1"/>
      <c r="O146" s="1"/>
    </row>
    <row r="147" spans="1:15" ht="12.75" customHeight="1">
      <c r="A147" s="33">
        <v>137</v>
      </c>
      <c r="B147" s="53" t="s">
        <v>162</v>
      </c>
      <c r="C147" s="31">
        <v>2291.6</v>
      </c>
      <c r="D147" s="36">
        <v>2282.2166666666667</v>
      </c>
      <c r="E147" s="36">
        <v>2266.4333333333334</v>
      </c>
      <c r="F147" s="36">
        <v>2241.2666666666669</v>
      </c>
      <c r="G147" s="36">
        <v>2225.4833333333336</v>
      </c>
      <c r="H147" s="36">
        <v>2307.3833333333332</v>
      </c>
      <c r="I147" s="36">
        <v>2323.166666666667</v>
      </c>
      <c r="J147" s="36">
        <v>2348.333333333333</v>
      </c>
      <c r="K147" s="31">
        <v>2298</v>
      </c>
      <c r="L147" s="31">
        <v>2257.0500000000002</v>
      </c>
      <c r="M147" s="31">
        <v>1.1186799999999999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6124.4</v>
      </c>
      <c r="D148" s="36">
        <v>6168.1333333333341</v>
      </c>
      <c r="E148" s="36">
        <v>6068.2666666666682</v>
      </c>
      <c r="F148" s="36">
        <v>6012.1333333333341</v>
      </c>
      <c r="G148" s="36">
        <v>5912.2666666666682</v>
      </c>
      <c r="H148" s="36">
        <v>6224.2666666666682</v>
      </c>
      <c r="I148" s="36">
        <v>6324.133333333335</v>
      </c>
      <c r="J148" s="36">
        <v>6380.2666666666682</v>
      </c>
      <c r="K148" s="31">
        <v>6268</v>
      </c>
      <c r="L148" s="31">
        <v>6112</v>
      </c>
      <c r="M148" s="31">
        <v>2.69225</v>
      </c>
      <c r="N148" s="1"/>
      <c r="O148" s="1"/>
    </row>
    <row r="149" spans="1:15" ht="12.75" customHeight="1">
      <c r="A149" s="33">
        <v>139</v>
      </c>
      <c r="B149" s="53" t="s">
        <v>368</v>
      </c>
      <c r="C149" s="31">
        <v>583.95000000000005</v>
      </c>
      <c r="D149" s="36">
        <v>583.56666666666672</v>
      </c>
      <c r="E149" s="36">
        <v>578.43333333333339</v>
      </c>
      <c r="F149" s="36">
        <v>572.91666666666663</v>
      </c>
      <c r="G149" s="36">
        <v>567.7833333333333</v>
      </c>
      <c r="H149" s="36">
        <v>589.08333333333348</v>
      </c>
      <c r="I149" s="36">
        <v>594.21666666666692</v>
      </c>
      <c r="J149" s="36">
        <v>599.73333333333358</v>
      </c>
      <c r="K149" s="31">
        <v>588.70000000000005</v>
      </c>
      <c r="L149" s="31">
        <v>578.04999999999995</v>
      </c>
      <c r="M149" s="31">
        <v>2.3873199999999999</v>
      </c>
      <c r="N149" s="1"/>
      <c r="O149" s="1"/>
    </row>
    <row r="150" spans="1:15" ht="12.75" customHeight="1">
      <c r="A150" s="33">
        <v>140</v>
      </c>
      <c r="B150" s="53" t="s">
        <v>369</v>
      </c>
      <c r="C150" s="31">
        <v>470.2</v>
      </c>
      <c r="D150" s="36">
        <v>466.8</v>
      </c>
      <c r="E150" s="36">
        <v>460.90000000000003</v>
      </c>
      <c r="F150" s="36">
        <v>451.6</v>
      </c>
      <c r="G150" s="36">
        <v>445.70000000000005</v>
      </c>
      <c r="H150" s="36">
        <v>476.1</v>
      </c>
      <c r="I150" s="36">
        <v>482</v>
      </c>
      <c r="J150" s="36">
        <v>491.3</v>
      </c>
      <c r="K150" s="31">
        <v>472.7</v>
      </c>
      <c r="L150" s="31">
        <v>457.5</v>
      </c>
      <c r="M150" s="31">
        <v>7.2603999999999997</v>
      </c>
      <c r="N150" s="1"/>
      <c r="O150" s="1"/>
    </row>
    <row r="151" spans="1:15" ht="12.75" customHeight="1">
      <c r="A151" s="33">
        <v>141</v>
      </c>
      <c r="B151" s="53" t="s">
        <v>370</v>
      </c>
      <c r="C151" s="31">
        <v>187.35</v>
      </c>
      <c r="D151" s="36">
        <v>188.41666666666666</v>
      </c>
      <c r="E151" s="36">
        <v>185.33333333333331</v>
      </c>
      <c r="F151" s="36">
        <v>183.31666666666666</v>
      </c>
      <c r="G151" s="36">
        <v>180.23333333333332</v>
      </c>
      <c r="H151" s="36">
        <v>190.43333333333331</v>
      </c>
      <c r="I151" s="36">
        <v>193.51666666666662</v>
      </c>
      <c r="J151" s="36">
        <v>195.5333333333333</v>
      </c>
      <c r="K151" s="31">
        <v>191.5</v>
      </c>
      <c r="L151" s="31">
        <v>186.4</v>
      </c>
      <c r="M151" s="31">
        <v>7.1884499999999996</v>
      </c>
      <c r="N151" s="1"/>
      <c r="O151" s="1"/>
    </row>
    <row r="152" spans="1:15" ht="12.75" customHeight="1">
      <c r="A152" s="33">
        <v>142</v>
      </c>
      <c r="B152" s="53" t="s">
        <v>371</v>
      </c>
      <c r="C152" s="31">
        <v>45.25</v>
      </c>
      <c r="D152" s="36">
        <v>45.233333333333327</v>
      </c>
      <c r="E152" s="36">
        <v>44.466666666666654</v>
      </c>
      <c r="F152" s="36">
        <v>43.68333333333333</v>
      </c>
      <c r="G152" s="36">
        <v>42.916666666666657</v>
      </c>
      <c r="H152" s="36">
        <v>46.016666666666652</v>
      </c>
      <c r="I152" s="36">
        <v>46.783333333333317</v>
      </c>
      <c r="J152" s="36">
        <v>47.566666666666649</v>
      </c>
      <c r="K152" s="31">
        <v>46</v>
      </c>
      <c r="L152" s="31">
        <v>44.45</v>
      </c>
      <c r="M152" s="31">
        <v>151.74709999999999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3934.2</v>
      </c>
      <c r="D153" s="36">
        <v>3921.1333333333332</v>
      </c>
      <c r="E153" s="36">
        <v>3899.1666666666665</v>
      </c>
      <c r="F153" s="36">
        <v>3864.1333333333332</v>
      </c>
      <c r="G153" s="36">
        <v>3842.1666666666665</v>
      </c>
      <c r="H153" s="36">
        <v>3956.1666666666665</v>
      </c>
      <c r="I153" s="36">
        <v>3978.1333333333337</v>
      </c>
      <c r="J153" s="36">
        <v>4013.1666666666665</v>
      </c>
      <c r="K153" s="31">
        <v>3943.1</v>
      </c>
      <c r="L153" s="31">
        <v>3886.1</v>
      </c>
      <c r="M153" s="31">
        <v>3.9245999999999999</v>
      </c>
      <c r="N153" s="1"/>
      <c r="O153" s="1"/>
    </row>
    <row r="154" spans="1:15" ht="12.75" customHeight="1">
      <c r="A154" s="33">
        <v>144</v>
      </c>
      <c r="B154" s="53" t="s">
        <v>372</v>
      </c>
      <c r="C154" s="31">
        <v>589</v>
      </c>
      <c r="D154" s="36">
        <v>589.65</v>
      </c>
      <c r="E154" s="36">
        <v>584.04999999999995</v>
      </c>
      <c r="F154" s="36">
        <v>579.1</v>
      </c>
      <c r="G154" s="36">
        <v>573.5</v>
      </c>
      <c r="H154" s="36">
        <v>594.59999999999991</v>
      </c>
      <c r="I154" s="36">
        <v>600.20000000000005</v>
      </c>
      <c r="J154" s="36">
        <v>605.14999999999986</v>
      </c>
      <c r="K154" s="31">
        <v>595.25</v>
      </c>
      <c r="L154" s="31">
        <v>584.70000000000005</v>
      </c>
      <c r="M154" s="31">
        <v>1.5179100000000001</v>
      </c>
      <c r="N154" s="1"/>
      <c r="O154" s="1"/>
    </row>
    <row r="155" spans="1:15" ht="12.75" customHeight="1">
      <c r="A155" s="33">
        <v>145</v>
      </c>
      <c r="B155" s="53" t="s">
        <v>272</v>
      </c>
      <c r="C155" s="31">
        <v>438.3</v>
      </c>
      <c r="D155" s="36">
        <v>440.75</v>
      </c>
      <c r="E155" s="36">
        <v>435.05</v>
      </c>
      <c r="F155" s="36">
        <v>431.8</v>
      </c>
      <c r="G155" s="36">
        <v>426.1</v>
      </c>
      <c r="H155" s="36">
        <v>444</v>
      </c>
      <c r="I155" s="36">
        <v>449.70000000000005</v>
      </c>
      <c r="J155" s="36">
        <v>452.95</v>
      </c>
      <c r="K155" s="31">
        <v>446.45</v>
      </c>
      <c r="L155" s="31">
        <v>437.5</v>
      </c>
      <c r="M155" s="31">
        <v>6.13591</v>
      </c>
      <c r="N155" s="1"/>
      <c r="O155" s="1"/>
    </row>
    <row r="156" spans="1:15" ht="12.75" customHeight="1">
      <c r="A156" s="33">
        <v>146</v>
      </c>
      <c r="B156" s="53" t="s">
        <v>373</v>
      </c>
      <c r="C156" s="31">
        <v>1907.5</v>
      </c>
      <c r="D156" s="36">
        <v>1908.4333333333332</v>
      </c>
      <c r="E156" s="36">
        <v>1889.9166666666663</v>
      </c>
      <c r="F156" s="36">
        <v>1872.333333333333</v>
      </c>
      <c r="G156" s="36">
        <v>1853.8166666666662</v>
      </c>
      <c r="H156" s="36">
        <v>1926.0166666666664</v>
      </c>
      <c r="I156" s="36">
        <v>1944.5333333333333</v>
      </c>
      <c r="J156" s="36">
        <v>1962.1166666666666</v>
      </c>
      <c r="K156" s="31">
        <v>1926.95</v>
      </c>
      <c r="L156" s="31">
        <v>1890.85</v>
      </c>
      <c r="M156" s="31">
        <v>0.91491</v>
      </c>
      <c r="N156" s="1"/>
      <c r="O156" s="1"/>
    </row>
    <row r="157" spans="1:15" ht="12.75" customHeight="1">
      <c r="A157" s="33">
        <v>147</v>
      </c>
      <c r="B157" s="53" t="s">
        <v>374</v>
      </c>
      <c r="C157" s="31">
        <v>220.9</v>
      </c>
      <c r="D157" s="36">
        <v>220.33333333333334</v>
      </c>
      <c r="E157" s="36">
        <v>216.16666666666669</v>
      </c>
      <c r="F157" s="36">
        <v>211.43333333333334</v>
      </c>
      <c r="G157" s="36">
        <v>207.26666666666668</v>
      </c>
      <c r="H157" s="36">
        <v>225.06666666666669</v>
      </c>
      <c r="I157" s="36">
        <v>229.23333333333338</v>
      </c>
      <c r="J157" s="36">
        <v>233.9666666666667</v>
      </c>
      <c r="K157" s="31">
        <v>224.5</v>
      </c>
      <c r="L157" s="31">
        <v>215.6</v>
      </c>
      <c r="M157" s="31">
        <v>113.3511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1360.45</v>
      </c>
      <c r="D158" s="36">
        <v>1348.4833333333333</v>
      </c>
      <c r="E158" s="36">
        <v>1316.9666666666667</v>
      </c>
      <c r="F158" s="36">
        <v>1273.4833333333333</v>
      </c>
      <c r="G158" s="36">
        <v>1241.9666666666667</v>
      </c>
      <c r="H158" s="36">
        <v>1391.9666666666667</v>
      </c>
      <c r="I158" s="36">
        <v>1423.4833333333336</v>
      </c>
      <c r="J158" s="36">
        <v>1466.9666666666667</v>
      </c>
      <c r="K158" s="31">
        <v>1380</v>
      </c>
      <c r="L158" s="31">
        <v>1305</v>
      </c>
      <c r="M158" s="31">
        <v>3.39825</v>
      </c>
      <c r="N158" s="1"/>
      <c r="O158" s="1"/>
    </row>
    <row r="159" spans="1:15" ht="12.75" customHeight="1">
      <c r="A159" s="33">
        <v>149</v>
      </c>
      <c r="B159" s="53" t="s">
        <v>375</v>
      </c>
      <c r="C159" s="31">
        <v>97.05</v>
      </c>
      <c r="D159" s="36">
        <v>96.716666666666654</v>
      </c>
      <c r="E159" s="36">
        <v>95.333333333333314</v>
      </c>
      <c r="F159" s="36">
        <v>93.61666666666666</v>
      </c>
      <c r="G159" s="36">
        <v>92.23333333333332</v>
      </c>
      <c r="H159" s="36">
        <v>98.433333333333309</v>
      </c>
      <c r="I159" s="36">
        <v>99.816666666666663</v>
      </c>
      <c r="J159" s="36">
        <v>101.5333333333333</v>
      </c>
      <c r="K159" s="31">
        <v>98.1</v>
      </c>
      <c r="L159" s="31">
        <v>95</v>
      </c>
      <c r="M159" s="31">
        <v>40.171340000000001</v>
      </c>
      <c r="N159" s="1"/>
      <c r="O159" s="1"/>
    </row>
    <row r="160" spans="1:15" ht="12.75" customHeight="1">
      <c r="A160" s="33">
        <v>150</v>
      </c>
      <c r="B160" s="53" t="s">
        <v>831</v>
      </c>
      <c r="C160" s="31">
        <v>851.1</v>
      </c>
      <c r="D160" s="36">
        <v>847.38333333333321</v>
      </c>
      <c r="E160" s="36">
        <v>842.76666666666642</v>
      </c>
      <c r="F160" s="36">
        <v>834.43333333333317</v>
      </c>
      <c r="G160" s="36">
        <v>829.81666666666638</v>
      </c>
      <c r="H160" s="36">
        <v>855.71666666666647</v>
      </c>
      <c r="I160" s="36">
        <v>860.33333333333326</v>
      </c>
      <c r="J160" s="36">
        <v>868.66666666666652</v>
      </c>
      <c r="K160" s="31">
        <v>852</v>
      </c>
      <c r="L160" s="31">
        <v>839.05</v>
      </c>
      <c r="M160" s="31">
        <v>0.53303999999999996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3006.3</v>
      </c>
      <c r="D161" s="36">
        <v>2958.5833333333335</v>
      </c>
      <c r="E161" s="36">
        <v>2899.7166666666672</v>
      </c>
      <c r="F161" s="36">
        <v>2793.1333333333337</v>
      </c>
      <c r="G161" s="36">
        <v>2734.2666666666673</v>
      </c>
      <c r="H161" s="36">
        <v>3065.166666666667</v>
      </c>
      <c r="I161" s="36">
        <v>3124.0333333333328</v>
      </c>
      <c r="J161" s="36">
        <v>3230.6166666666668</v>
      </c>
      <c r="K161" s="31">
        <v>3017.45</v>
      </c>
      <c r="L161" s="31">
        <v>2852</v>
      </c>
      <c r="M161" s="31">
        <v>7.4335100000000001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313.60000000000002</v>
      </c>
      <c r="D162" s="36">
        <v>313.89999999999998</v>
      </c>
      <c r="E162" s="36">
        <v>311.59999999999997</v>
      </c>
      <c r="F162" s="36">
        <v>309.59999999999997</v>
      </c>
      <c r="G162" s="36">
        <v>307.29999999999995</v>
      </c>
      <c r="H162" s="36">
        <v>315.89999999999998</v>
      </c>
      <c r="I162" s="36">
        <v>318.19999999999993</v>
      </c>
      <c r="J162" s="36">
        <v>320.2</v>
      </c>
      <c r="K162" s="31">
        <v>316.2</v>
      </c>
      <c r="L162" s="31">
        <v>311.89999999999998</v>
      </c>
      <c r="M162" s="31">
        <v>15.996589999999999</v>
      </c>
      <c r="N162" s="1"/>
      <c r="O162" s="1"/>
    </row>
    <row r="163" spans="1:15" ht="12.75" customHeight="1">
      <c r="A163" s="33">
        <v>153</v>
      </c>
      <c r="B163" s="53" t="s">
        <v>376</v>
      </c>
      <c r="C163" s="31">
        <v>442.8</v>
      </c>
      <c r="D163" s="36">
        <v>441.4666666666667</v>
      </c>
      <c r="E163" s="36">
        <v>438.48333333333341</v>
      </c>
      <c r="F163" s="36">
        <v>434.16666666666669</v>
      </c>
      <c r="G163" s="36">
        <v>431.18333333333339</v>
      </c>
      <c r="H163" s="36">
        <v>445.78333333333342</v>
      </c>
      <c r="I163" s="36">
        <v>448.76666666666677</v>
      </c>
      <c r="J163" s="36">
        <v>453.08333333333343</v>
      </c>
      <c r="K163" s="31">
        <v>444.45</v>
      </c>
      <c r="L163" s="31">
        <v>437.15</v>
      </c>
      <c r="M163" s="31">
        <v>1.11555</v>
      </c>
      <c r="N163" s="1"/>
      <c r="O163" s="1"/>
    </row>
    <row r="164" spans="1:15" ht="12.75" customHeight="1">
      <c r="A164" s="33">
        <v>154</v>
      </c>
      <c r="B164" s="53" t="s">
        <v>273</v>
      </c>
      <c r="C164" s="31">
        <v>164.75</v>
      </c>
      <c r="D164" s="36">
        <v>163.9</v>
      </c>
      <c r="E164" s="36">
        <v>162.05000000000001</v>
      </c>
      <c r="F164" s="36">
        <v>159.35</v>
      </c>
      <c r="G164" s="36">
        <v>157.5</v>
      </c>
      <c r="H164" s="36">
        <v>166.60000000000002</v>
      </c>
      <c r="I164" s="36">
        <v>168.45</v>
      </c>
      <c r="J164" s="36">
        <v>171.15000000000003</v>
      </c>
      <c r="K164" s="31">
        <v>165.75</v>
      </c>
      <c r="L164" s="31">
        <v>161.19999999999999</v>
      </c>
      <c r="M164" s="31">
        <v>32.44135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154.5</v>
      </c>
      <c r="D165" s="36">
        <v>153.93333333333334</v>
      </c>
      <c r="E165" s="36">
        <v>152.81666666666666</v>
      </c>
      <c r="F165" s="36">
        <v>151.13333333333333</v>
      </c>
      <c r="G165" s="36">
        <v>150.01666666666665</v>
      </c>
      <c r="H165" s="36">
        <v>155.61666666666667</v>
      </c>
      <c r="I165" s="36">
        <v>156.73333333333335</v>
      </c>
      <c r="J165" s="36">
        <v>158.41666666666669</v>
      </c>
      <c r="K165" s="31">
        <v>155.05000000000001</v>
      </c>
      <c r="L165" s="31">
        <v>152.25</v>
      </c>
      <c r="M165" s="31">
        <v>121.29473</v>
      </c>
      <c r="N165" s="1"/>
      <c r="O165" s="1"/>
    </row>
    <row r="166" spans="1:15" ht="12.75" customHeight="1">
      <c r="A166" s="33">
        <v>156</v>
      </c>
      <c r="B166" s="53" t="s">
        <v>377</v>
      </c>
      <c r="C166" s="31">
        <v>695.7</v>
      </c>
      <c r="D166" s="36">
        <v>692.56666666666661</v>
      </c>
      <c r="E166" s="36">
        <v>670.13333333333321</v>
      </c>
      <c r="F166" s="36">
        <v>644.56666666666661</v>
      </c>
      <c r="G166" s="36">
        <v>622.13333333333321</v>
      </c>
      <c r="H166" s="36">
        <v>718.13333333333321</v>
      </c>
      <c r="I166" s="36">
        <v>740.56666666666661</v>
      </c>
      <c r="J166" s="36">
        <v>766.13333333333321</v>
      </c>
      <c r="K166" s="31">
        <v>715</v>
      </c>
      <c r="L166" s="31">
        <v>667</v>
      </c>
      <c r="M166" s="31">
        <v>13.437580000000001</v>
      </c>
      <c r="N166" s="1"/>
      <c r="O166" s="1"/>
    </row>
    <row r="167" spans="1:15" ht="12.75" customHeight="1">
      <c r="A167" s="33">
        <v>157</v>
      </c>
      <c r="B167" s="53" t="s">
        <v>378</v>
      </c>
      <c r="C167" s="31">
        <v>4260.1000000000004</v>
      </c>
      <c r="D167" s="36">
        <v>4272.55</v>
      </c>
      <c r="E167" s="36">
        <v>4237.6000000000004</v>
      </c>
      <c r="F167" s="36">
        <v>4215.1000000000004</v>
      </c>
      <c r="G167" s="36">
        <v>4180.1500000000005</v>
      </c>
      <c r="H167" s="36">
        <v>4295.05</v>
      </c>
      <c r="I167" s="36">
        <v>4329.9999999999991</v>
      </c>
      <c r="J167" s="36">
        <v>4352.5</v>
      </c>
      <c r="K167" s="31">
        <v>4307.5</v>
      </c>
      <c r="L167" s="31">
        <v>4250.05</v>
      </c>
      <c r="M167" s="31">
        <v>0.19800000000000001</v>
      </c>
      <c r="N167" s="1"/>
      <c r="O167" s="1"/>
    </row>
    <row r="168" spans="1:15" ht="12.75" customHeight="1">
      <c r="A168" s="33">
        <v>158</v>
      </c>
      <c r="B168" s="53" t="s">
        <v>379</v>
      </c>
      <c r="C168" s="31">
        <v>1014.9</v>
      </c>
      <c r="D168" s="36">
        <v>1002.9833333333332</v>
      </c>
      <c r="E168" s="36">
        <v>987.96666666666647</v>
      </c>
      <c r="F168" s="36">
        <v>961.03333333333319</v>
      </c>
      <c r="G168" s="36">
        <v>946.01666666666642</v>
      </c>
      <c r="H168" s="36">
        <v>1029.9166666666665</v>
      </c>
      <c r="I168" s="36">
        <v>1044.9333333333332</v>
      </c>
      <c r="J168" s="36">
        <v>1071.8666666666666</v>
      </c>
      <c r="K168" s="31">
        <v>1018</v>
      </c>
      <c r="L168" s="31">
        <v>976.05</v>
      </c>
      <c r="M168" s="31">
        <v>3.0625</v>
      </c>
      <c r="N168" s="1"/>
      <c r="O168" s="1"/>
    </row>
    <row r="169" spans="1:15" ht="12.75" customHeight="1">
      <c r="A169" s="33">
        <v>159</v>
      </c>
      <c r="B169" s="53" t="s">
        <v>380</v>
      </c>
      <c r="C169" s="31">
        <v>259.95</v>
      </c>
      <c r="D169" s="36">
        <v>256.2</v>
      </c>
      <c r="E169" s="36">
        <v>250.59999999999997</v>
      </c>
      <c r="F169" s="36">
        <v>241.24999999999997</v>
      </c>
      <c r="G169" s="36">
        <v>235.64999999999995</v>
      </c>
      <c r="H169" s="36">
        <v>265.54999999999995</v>
      </c>
      <c r="I169" s="36">
        <v>271.14999999999998</v>
      </c>
      <c r="J169" s="36">
        <v>280.5</v>
      </c>
      <c r="K169" s="31">
        <v>261.8</v>
      </c>
      <c r="L169" s="31">
        <v>246.85</v>
      </c>
      <c r="M169" s="31">
        <v>26.893630000000002</v>
      </c>
      <c r="N169" s="1"/>
      <c r="O169" s="1"/>
    </row>
    <row r="170" spans="1:15" ht="12.75" customHeight="1">
      <c r="A170" s="33">
        <v>160</v>
      </c>
      <c r="B170" s="53" t="s">
        <v>381</v>
      </c>
      <c r="C170" s="31">
        <v>202.05</v>
      </c>
      <c r="D170" s="36">
        <v>201.83333333333334</v>
      </c>
      <c r="E170" s="36">
        <v>199.26666666666668</v>
      </c>
      <c r="F170" s="36">
        <v>196.48333333333335</v>
      </c>
      <c r="G170" s="36">
        <v>193.91666666666669</v>
      </c>
      <c r="H170" s="36">
        <v>204.61666666666667</v>
      </c>
      <c r="I170" s="36">
        <v>207.18333333333334</v>
      </c>
      <c r="J170" s="36">
        <v>209.96666666666667</v>
      </c>
      <c r="K170" s="31">
        <v>204.4</v>
      </c>
      <c r="L170" s="31">
        <v>199.05</v>
      </c>
      <c r="M170" s="31">
        <v>16.443490000000001</v>
      </c>
      <c r="N170" s="1"/>
      <c r="O170" s="1"/>
    </row>
    <row r="171" spans="1:15" ht="12.75" customHeight="1">
      <c r="A171" s="33">
        <v>161</v>
      </c>
      <c r="B171" s="53" t="s">
        <v>832</v>
      </c>
      <c r="C171" s="31">
        <v>742.55</v>
      </c>
      <c r="D171" s="36">
        <v>744.1</v>
      </c>
      <c r="E171" s="36">
        <v>733.6</v>
      </c>
      <c r="F171" s="36">
        <v>724.65</v>
      </c>
      <c r="G171" s="36">
        <v>714.15</v>
      </c>
      <c r="H171" s="36">
        <v>753.05000000000007</v>
      </c>
      <c r="I171" s="36">
        <v>763.55000000000007</v>
      </c>
      <c r="J171" s="36">
        <v>772.50000000000011</v>
      </c>
      <c r="K171" s="31">
        <v>754.6</v>
      </c>
      <c r="L171" s="31">
        <v>735.15</v>
      </c>
      <c r="M171" s="31">
        <v>0.84255000000000002</v>
      </c>
      <c r="N171" s="1"/>
      <c r="O171" s="1"/>
    </row>
    <row r="172" spans="1:15" ht="12.75" customHeight="1">
      <c r="A172" s="33">
        <v>162</v>
      </c>
      <c r="B172" s="53" t="s">
        <v>274</v>
      </c>
      <c r="C172" s="31">
        <v>423.65</v>
      </c>
      <c r="D172" s="36">
        <v>423.7</v>
      </c>
      <c r="E172" s="36">
        <v>421.45</v>
      </c>
      <c r="F172" s="36">
        <v>419.25</v>
      </c>
      <c r="G172" s="36">
        <v>417</v>
      </c>
      <c r="H172" s="36">
        <v>425.9</v>
      </c>
      <c r="I172" s="36">
        <v>428.15</v>
      </c>
      <c r="J172" s="36">
        <v>430.34999999999997</v>
      </c>
      <c r="K172" s="31">
        <v>425.95</v>
      </c>
      <c r="L172" s="31">
        <v>421.5</v>
      </c>
      <c r="M172" s="31">
        <v>3.7111800000000001</v>
      </c>
      <c r="N172" s="1"/>
      <c r="O172" s="1"/>
    </row>
    <row r="173" spans="1:15" ht="12.75" customHeight="1">
      <c r="A173" s="33">
        <v>163</v>
      </c>
      <c r="B173" s="53" t="s">
        <v>382</v>
      </c>
      <c r="C173" s="31">
        <v>1373</v>
      </c>
      <c r="D173" s="36">
        <v>1379.4666666666665</v>
      </c>
      <c r="E173" s="36">
        <v>1360.383333333333</v>
      </c>
      <c r="F173" s="36">
        <v>1347.7666666666664</v>
      </c>
      <c r="G173" s="36">
        <v>1328.6833333333329</v>
      </c>
      <c r="H173" s="36">
        <v>1392.083333333333</v>
      </c>
      <c r="I173" s="36">
        <v>1411.1666666666665</v>
      </c>
      <c r="J173" s="36">
        <v>1423.7833333333331</v>
      </c>
      <c r="K173" s="31">
        <v>1398.55</v>
      </c>
      <c r="L173" s="31">
        <v>1366.85</v>
      </c>
      <c r="M173" s="31">
        <v>0.94259000000000004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189.1</v>
      </c>
      <c r="D174" s="36">
        <v>187.75</v>
      </c>
      <c r="E174" s="36">
        <v>183.75</v>
      </c>
      <c r="F174" s="36">
        <v>178.4</v>
      </c>
      <c r="G174" s="36">
        <v>174.4</v>
      </c>
      <c r="H174" s="36">
        <v>193.1</v>
      </c>
      <c r="I174" s="36">
        <v>197.1</v>
      </c>
      <c r="J174" s="36">
        <v>202.45</v>
      </c>
      <c r="K174" s="31">
        <v>191.75</v>
      </c>
      <c r="L174" s="31">
        <v>182.4</v>
      </c>
      <c r="M174" s="31">
        <v>408.68454000000003</v>
      </c>
      <c r="N174" s="1"/>
      <c r="O174" s="1"/>
    </row>
    <row r="175" spans="1:15" ht="12.75" customHeight="1">
      <c r="A175" s="33">
        <v>165</v>
      </c>
      <c r="B175" s="53" t="s">
        <v>383</v>
      </c>
      <c r="C175" s="31">
        <v>1320.9</v>
      </c>
      <c r="D175" s="36">
        <v>1321.2833333333335</v>
      </c>
      <c r="E175" s="36">
        <v>1308.5666666666671</v>
      </c>
      <c r="F175" s="36">
        <v>1296.2333333333336</v>
      </c>
      <c r="G175" s="36">
        <v>1283.5166666666671</v>
      </c>
      <c r="H175" s="36">
        <v>1333.616666666667</v>
      </c>
      <c r="I175" s="36">
        <v>1346.3333333333337</v>
      </c>
      <c r="J175" s="36">
        <v>1358.666666666667</v>
      </c>
      <c r="K175" s="31">
        <v>1334</v>
      </c>
      <c r="L175" s="31">
        <v>1308.95</v>
      </c>
      <c r="M175" s="31">
        <v>1.43872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84.05</v>
      </c>
      <c r="D176" s="36">
        <v>84.416666666666671</v>
      </c>
      <c r="E176" s="36">
        <v>83.433333333333337</v>
      </c>
      <c r="F176" s="36">
        <v>82.816666666666663</v>
      </c>
      <c r="G176" s="36">
        <v>81.833333333333329</v>
      </c>
      <c r="H176" s="36">
        <v>85.033333333333346</v>
      </c>
      <c r="I176" s="36">
        <v>86.016666666666666</v>
      </c>
      <c r="J176" s="36">
        <v>86.633333333333354</v>
      </c>
      <c r="K176" s="31">
        <v>85.4</v>
      </c>
      <c r="L176" s="31">
        <v>83.8</v>
      </c>
      <c r="M176" s="31">
        <v>158.11657</v>
      </c>
      <c r="N176" s="1"/>
      <c r="O176" s="1"/>
    </row>
    <row r="177" spans="1:15" ht="12.75" customHeight="1">
      <c r="A177" s="33">
        <v>167</v>
      </c>
      <c r="B177" s="53" t="s">
        <v>384</v>
      </c>
      <c r="C177" s="31">
        <v>2489.3000000000002</v>
      </c>
      <c r="D177" s="36">
        <v>2463.8666666666668</v>
      </c>
      <c r="E177" s="36">
        <v>2427.7333333333336</v>
      </c>
      <c r="F177" s="36">
        <v>2366.166666666667</v>
      </c>
      <c r="G177" s="36">
        <v>2330.0333333333338</v>
      </c>
      <c r="H177" s="36">
        <v>2525.4333333333334</v>
      </c>
      <c r="I177" s="36">
        <v>2561.5666666666666</v>
      </c>
      <c r="J177" s="36">
        <v>2623.1333333333332</v>
      </c>
      <c r="K177" s="31">
        <v>2500</v>
      </c>
      <c r="L177" s="31">
        <v>2402.3000000000002</v>
      </c>
      <c r="M177" s="31">
        <v>0.26297999999999999</v>
      </c>
      <c r="N177" s="1"/>
      <c r="O177" s="1"/>
    </row>
    <row r="178" spans="1:15" ht="12.75" customHeight="1">
      <c r="A178" s="33">
        <v>168</v>
      </c>
      <c r="B178" s="53" t="s">
        <v>385</v>
      </c>
      <c r="C178" s="31">
        <v>341.6</v>
      </c>
      <c r="D178" s="36">
        <v>343.66666666666669</v>
      </c>
      <c r="E178" s="36">
        <v>338.18333333333339</v>
      </c>
      <c r="F178" s="36">
        <v>334.76666666666671</v>
      </c>
      <c r="G178" s="36">
        <v>329.28333333333342</v>
      </c>
      <c r="H178" s="36">
        <v>347.08333333333337</v>
      </c>
      <c r="I178" s="36">
        <v>352.56666666666661</v>
      </c>
      <c r="J178" s="36">
        <v>355.98333333333335</v>
      </c>
      <c r="K178" s="31">
        <v>349.15</v>
      </c>
      <c r="L178" s="31">
        <v>340.25</v>
      </c>
      <c r="M178" s="31">
        <v>14.950060000000001</v>
      </c>
      <c r="N178" s="1"/>
      <c r="O178" s="1"/>
    </row>
    <row r="179" spans="1:15" ht="12.75" customHeight="1">
      <c r="A179" s="33">
        <v>169</v>
      </c>
      <c r="B179" s="53" t="s">
        <v>870</v>
      </c>
      <c r="C179" s="31">
        <v>6559.4</v>
      </c>
      <c r="D179" s="36">
        <v>6579.8</v>
      </c>
      <c r="E179" s="36">
        <v>6489.6</v>
      </c>
      <c r="F179" s="36">
        <v>6419.8</v>
      </c>
      <c r="G179" s="36">
        <v>6329.6</v>
      </c>
      <c r="H179" s="36">
        <v>6649.6</v>
      </c>
      <c r="I179" s="36">
        <v>6739.7999999999993</v>
      </c>
      <c r="J179" s="36">
        <v>6809.6</v>
      </c>
      <c r="K179" s="31">
        <v>6670</v>
      </c>
      <c r="L179" s="31">
        <v>6510</v>
      </c>
      <c r="M179" s="31">
        <v>0.11361</v>
      </c>
      <c r="N179" s="1"/>
      <c r="O179" s="1"/>
    </row>
    <row r="180" spans="1:15" ht="12.75" customHeight="1">
      <c r="A180" s="33">
        <v>170</v>
      </c>
      <c r="B180" s="53" t="s">
        <v>275</v>
      </c>
      <c r="C180" s="31">
        <v>1787.6</v>
      </c>
      <c r="D180" s="36">
        <v>1796.5666666666666</v>
      </c>
      <c r="E180" s="36">
        <v>1773.3333333333333</v>
      </c>
      <c r="F180" s="36">
        <v>1759.0666666666666</v>
      </c>
      <c r="G180" s="36">
        <v>1735.8333333333333</v>
      </c>
      <c r="H180" s="36">
        <v>1810.8333333333333</v>
      </c>
      <c r="I180" s="36">
        <v>1834.0666666666668</v>
      </c>
      <c r="J180" s="36">
        <v>1848.3333333333333</v>
      </c>
      <c r="K180" s="31">
        <v>1819.8</v>
      </c>
      <c r="L180" s="31">
        <v>1782.3</v>
      </c>
      <c r="M180" s="31">
        <v>1.31873</v>
      </c>
      <c r="N180" s="1"/>
      <c r="O180" s="1"/>
    </row>
    <row r="181" spans="1:15" ht="12.75" customHeight="1">
      <c r="A181" s="33">
        <v>171</v>
      </c>
      <c r="B181" s="53" t="s">
        <v>386</v>
      </c>
      <c r="C181" s="31">
        <v>1965.15</v>
      </c>
      <c r="D181" s="36">
        <v>1967.2333333333333</v>
      </c>
      <c r="E181" s="36">
        <v>1950.4666666666667</v>
      </c>
      <c r="F181" s="36">
        <v>1935.7833333333333</v>
      </c>
      <c r="G181" s="36">
        <v>1919.0166666666667</v>
      </c>
      <c r="H181" s="36">
        <v>1981.9166666666667</v>
      </c>
      <c r="I181" s="36">
        <v>1998.6833333333336</v>
      </c>
      <c r="J181" s="36">
        <v>2013.3666666666668</v>
      </c>
      <c r="K181" s="31">
        <v>1984</v>
      </c>
      <c r="L181" s="31">
        <v>1952.55</v>
      </c>
      <c r="M181" s="31">
        <v>0.89176999999999995</v>
      </c>
      <c r="N181" s="1"/>
      <c r="O181" s="1"/>
    </row>
    <row r="182" spans="1:15" ht="12.75" customHeight="1">
      <c r="A182" s="33">
        <v>172</v>
      </c>
      <c r="B182" s="53" t="s">
        <v>871</v>
      </c>
      <c r="C182" s="31">
        <v>797</v>
      </c>
      <c r="D182" s="36">
        <v>792.0333333333333</v>
      </c>
      <c r="E182" s="36">
        <v>781.06666666666661</v>
      </c>
      <c r="F182" s="36">
        <v>765.13333333333333</v>
      </c>
      <c r="G182" s="36">
        <v>754.16666666666663</v>
      </c>
      <c r="H182" s="36">
        <v>807.96666666666658</v>
      </c>
      <c r="I182" s="36">
        <v>818.93333333333328</v>
      </c>
      <c r="J182" s="36">
        <v>834.86666666666656</v>
      </c>
      <c r="K182" s="31">
        <v>803</v>
      </c>
      <c r="L182" s="31">
        <v>776.1</v>
      </c>
      <c r="M182" s="31">
        <v>0.86226000000000003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993.85</v>
      </c>
      <c r="D183" s="36">
        <v>989.6</v>
      </c>
      <c r="E183" s="36">
        <v>983.2</v>
      </c>
      <c r="F183" s="36">
        <v>972.55000000000007</v>
      </c>
      <c r="G183" s="36">
        <v>966.15000000000009</v>
      </c>
      <c r="H183" s="36">
        <v>1000.25</v>
      </c>
      <c r="I183" s="36">
        <v>1006.6499999999999</v>
      </c>
      <c r="J183" s="36">
        <v>1017.3</v>
      </c>
      <c r="K183" s="31">
        <v>996</v>
      </c>
      <c r="L183" s="31">
        <v>978.95</v>
      </c>
      <c r="M183" s="31">
        <v>6.7723100000000001</v>
      </c>
      <c r="N183" s="1"/>
      <c r="O183" s="1"/>
    </row>
    <row r="184" spans="1:15" ht="12.75" customHeight="1">
      <c r="A184" s="33">
        <v>174</v>
      </c>
      <c r="B184" s="53" t="s">
        <v>836</v>
      </c>
      <c r="C184" s="31">
        <v>1337.95</v>
      </c>
      <c r="D184" s="36">
        <v>1335.6499999999999</v>
      </c>
      <c r="E184" s="36">
        <v>1322.2999999999997</v>
      </c>
      <c r="F184" s="36">
        <v>1306.6499999999999</v>
      </c>
      <c r="G184" s="36">
        <v>1293.2999999999997</v>
      </c>
      <c r="H184" s="36">
        <v>1351.2999999999997</v>
      </c>
      <c r="I184" s="36">
        <v>1364.6499999999996</v>
      </c>
      <c r="J184" s="36">
        <v>1380.2999999999997</v>
      </c>
      <c r="K184" s="31">
        <v>1349</v>
      </c>
      <c r="L184" s="31">
        <v>1320</v>
      </c>
      <c r="M184" s="31">
        <v>8.3841999999999999</v>
      </c>
      <c r="N184" s="1"/>
      <c r="O184" s="1"/>
    </row>
    <row r="185" spans="1:15" ht="12.75" customHeight="1">
      <c r="A185" s="33">
        <v>175</v>
      </c>
      <c r="B185" s="53" t="s">
        <v>387</v>
      </c>
      <c r="C185" s="31">
        <v>1207.45</v>
      </c>
      <c r="D185" s="36">
        <v>1205.8166666666666</v>
      </c>
      <c r="E185" s="36">
        <v>1196.6333333333332</v>
      </c>
      <c r="F185" s="36">
        <v>1185.8166666666666</v>
      </c>
      <c r="G185" s="36">
        <v>1176.6333333333332</v>
      </c>
      <c r="H185" s="36">
        <v>1216.6333333333332</v>
      </c>
      <c r="I185" s="36">
        <v>1225.8166666666666</v>
      </c>
      <c r="J185" s="36">
        <v>1236.6333333333332</v>
      </c>
      <c r="K185" s="31">
        <v>1215</v>
      </c>
      <c r="L185" s="31">
        <v>1195</v>
      </c>
      <c r="M185" s="31">
        <v>0.26485999999999998</v>
      </c>
      <c r="N185" s="1"/>
      <c r="O185" s="1"/>
    </row>
    <row r="186" spans="1:15" ht="12.75" customHeight="1">
      <c r="A186" s="33">
        <v>176</v>
      </c>
      <c r="B186" s="53" t="s">
        <v>872</v>
      </c>
      <c r="C186" s="31">
        <v>748.65</v>
      </c>
      <c r="D186" s="36">
        <v>751.19999999999993</v>
      </c>
      <c r="E186" s="36">
        <v>742.94999999999982</v>
      </c>
      <c r="F186" s="36">
        <v>737.24999999999989</v>
      </c>
      <c r="G186" s="36">
        <v>728.99999999999977</v>
      </c>
      <c r="H186" s="36">
        <v>756.89999999999986</v>
      </c>
      <c r="I186" s="36">
        <v>765.15000000000009</v>
      </c>
      <c r="J186" s="36">
        <v>770.84999999999991</v>
      </c>
      <c r="K186" s="31">
        <v>759.45</v>
      </c>
      <c r="L186" s="31">
        <v>745.5</v>
      </c>
      <c r="M186" s="31">
        <v>3.6192899999999999</v>
      </c>
      <c r="N186" s="1"/>
      <c r="O186" s="1"/>
    </row>
    <row r="187" spans="1:15" ht="12.75" customHeight="1">
      <c r="A187" s="33">
        <v>177</v>
      </c>
      <c r="B187" s="53" t="s">
        <v>388</v>
      </c>
      <c r="C187" s="31">
        <v>3297</v>
      </c>
      <c r="D187" s="36">
        <v>3321.9333333333329</v>
      </c>
      <c r="E187" s="36">
        <v>3256.0666666666657</v>
      </c>
      <c r="F187" s="36">
        <v>3215.1333333333328</v>
      </c>
      <c r="G187" s="36">
        <v>3149.2666666666655</v>
      </c>
      <c r="H187" s="36">
        <v>3362.8666666666659</v>
      </c>
      <c r="I187" s="36">
        <v>3428.7333333333336</v>
      </c>
      <c r="J187" s="36">
        <v>3469.6666666666661</v>
      </c>
      <c r="K187" s="31">
        <v>3387.8</v>
      </c>
      <c r="L187" s="31">
        <v>3281</v>
      </c>
      <c r="M187" s="31">
        <v>0.91649999999999998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1189.4000000000001</v>
      </c>
      <c r="D188" s="36">
        <v>1192.8999999999999</v>
      </c>
      <c r="E188" s="36">
        <v>1176.6999999999998</v>
      </c>
      <c r="F188" s="36">
        <v>1164</v>
      </c>
      <c r="G188" s="36">
        <v>1147.8</v>
      </c>
      <c r="H188" s="36">
        <v>1205.5999999999997</v>
      </c>
      <c r="I188" s="36">
        <v>1221.8</v>
      </c>
      <c r="J188" s="36">
        <v>1234.4999999999995</v>
      </c>
      <c r="K188" s="31">
        <v>1209.0999999999999</v>
      </c>
      <c r="L188" s="31">
        <v>1180.2</v>
      </c>
      <c r="M188" s="31">
        <v>11.699299999999999</v>
      </c>
      <c r="N188" s="1"/>
      <c r="O188" s="1"/>
    </row>
    <row r="189" spans="1:15" ht="12.75" customHeight="1">
      <c r="A189" s="33">
        <v>179</v>
      </c>
      <c r="B189" s="53" t="s">
        <v>389</v>
      </c>
      <c r="C189" s="31">
        <v>798.95</v>
      </c>
      <c r="D189" s="36">
        <v>802.9</v>
      </c>
      <c r="E189" s="36">
        <v>788.84999999999991</v>
      </c>
      <c r="F189" s="36">
        <v>778.74999999999989</v>
      </c>
      <c r="G189" s="36">
        <v>764.69999999999982</v>
      </c>
      <c r="H189" s="36">
        <v>813</v>
      </c>
      <c r="I189" s="36">
        <v>827.05</v>
      </c>
      <c r="J189" s="36">
        <v>837.15000000000009</v>
      </c>
      <c r="K189" s="31">
        <v>816.95</v>
      </c>
      <c r="L189" s="31">
        <v>792.8</v>
      </c>
      <c r="M189" s="31">
        <v>0.59948000000000001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2401.75</v>
      </c>
      <c r="D190" s="36">
        <v>2424.15</v>
      </c>
      <c r="E190" s="36">
        <v>2374.5500000000002</v>
      </c>
      <c r="F190" s="36">
        <v>2347.35</v>
      </c>
      <c r="G190" s="36">
        <v>2297.75</v>
      </c>
      <c r="H190" s="36">
        <v>2451.3500000000004</v>
      </c>
      <c r="I190" s="36">
        <v>2500.9499999999998</v>
      </c>
      <c r="J190" s="36">
        <v>2528.1500000000005</v>
      </c>
      <c r="K190" s="31">
        <v>2473.75</v>
      </c>
      <c r="L190" s="31">
        <v>2396.9499999999998</v>
      </c>
      <c r="M190" s="31">
        <v>10.04964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453.55</v>
      </c>
      <c r="D191" s="36">
        <v>450.09999999999997</v>
      </c>
      <c r="E191" s="36">
        <v>445.69999999999993</v>
      </c>
      <c r="F191" s="36">
        <v>437.84999999999997</v>
      </c>
      <c r="G191" s="36">
        <v>433.44999999999993</v>
      </c>
      <c r="H191" s="36">
        <v>457.94999999999993</v>
      </c>
      <c r="I191" s="36">
        <v>462.34999999999991</v>
      </c>
      <c r="J191" s="36">
        <v>470.19999999999993</v>
      </c>
      <c r="K191" s="31">
        <v>454.5</v>
      </c>
      <c r="L191" s="31">
        <v>442.25</v>
      </c>
      <c r="M191" s="31">
        <v>18.188230000000001</v>
      </c>
      <c r="N191" s="1"/>
      <c r="O191" s="1"/>
    </row>
    <row r="192" spans="1:15" ht="12.75" customHeight="1">
      <c r="A192" s="33">
        <v>182</v>
      </c>
      <c r="B192" s="53" t="s">
        <v>390</v>
      </c>
      <c r="C192" s="31">
        <v>652</v>
      </c>
      <c r="D192" s="36">
        <v>651.15</v>
      </c>
      <c r="E192" s="36">
        <v>637.84999999999991</v>
      </c>
      <c r="F192" s="36">
        <v>623.69999999999993</v>
      </c>
      <c r="G192" s="36">
        <v>610.39999999999986</v>
      </c>
      <c r="H192" s="36">
        <v>665.3</v>
      </c>
      <c r="I192" s="36">
        <v>678.59999999999991</v>
      </c>
      <c r="J192" s="36">
        <v>692.75</v>
      </c>
      <c r="K192" s="31">
        <v>664.45</v>
      </c>
      <c r="L192" s="31">
        <v>637</v>
      </c>
      <c r="M192" s="31">
        <v>35.406869999999998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2305.4499999999998</v>
      </c>
      <c r="D193" s="36">
        <v>2303.2166666666667</v>
      </c>
      <c r="E193" s="36">
        <v>2290.2833333333333</v>
      </c>
      <c r="F193" s="36">
        <v>2275.1166666666668</v>
      </c>
      <c r="G193" s="36">
        <v>2262.1833333333334</v>
      </c>
      <c r="H193" s="36">
        <v>2318.3833333333332</v>
      </c>
      <c r="I193" s="36">
        <v>2331.3166666666666</v>
      </c>
      <c r="J193" s="36">
        <v>2346.4833333333331</v>
      </c>
      <c r="K193" s="31">
        <v>2316.15</v>
      </c>
      <c r="L193" s="31">
        <v>2288.0500000000002</v>
      </c>
      <c r="M193" s="31">
        <v>3.0352899999999998</v>
      </c>
      <c r="N193" s="1"/>
      <c r="O193" s="1"/>
    </row>
    <row r="194" spans="1:15" ht="12.75" customHeight="1">
      <c r="A194" s="33">
        <v>184</v>
      </c>
      <c r="B194" s="53" t="s">
        <v>391</v>
      </c>
      <c r="C194" s="31">
        <v>1022.05</v>
      </c>
      <c r="D194" s="36">
        <v>1012.9333333333334</v>
      </c>
      <c r="E194" s="36">
        <v>993.36666666666679</v>
      </c>
      <c r="F194" s="36">
        <v>964.68333333333339</v>
      </c>
      <c r="G194" s="36">
        <v>945.11666666666679</v>
      </c>
      <c r="H194" s="36">
        <v>1041.6166666666668</v>
      </c>
      <c r="I194" s="36">
        <v>1061.1833333333334</v>
      </c>
      <c r="J194" s="36">
        <v>1089.8666666666668</v>
      </c>
      <c r="K194" s="31">
        <v>1032.5</v>
      </c>
      <c r="L194" s="31">
        <v>984.25</v>
      </c>
      <c r="M194" s="31">
        <v>10.96021</v>
      </c>
      <c r="N194" s="1"/>
      <c r="O194" s="1"/>
    </row>
    <row r="195" spans="1:15" ht="12.75" customHeight="1">
      <c r="A195" s="33">
        <v>185</v>
      </c>
      <c r="B195" s="53" t="s">
        <v>392</v>
      </c>
      <c r="C195" s="31">
        <v>2035.7</v>
      </c>
      <c r="D195" s="36">
        <v>2027.2166666666665</v>
      </c>
      <c r="E195" s="36">
        <v>2006.4833333333329</v>
      </c>
      <c r="F195" s="36">
        <v>1977.2666666666664</v>
      </c>
      <c r="G195" s="36">
        <v>1956.5333333333328</v>
      </c>
      <c r="H195" s="36">
        <v>2056.4333333333329</v>
      </c>
      <c r="I195" s="36">
        <v>2077.1666666666665</v>
      </c>
      <c r="J195" s="36">
        <v>2106.3833333333332</v>
      </c>
      <c r="K195" s="31">
        <v>2047.95</v>
      </c>
      <c r="L195" s="31">
        <v>1998</v>
      </c>
      <c r="M195" s="31">
        <v>0.39651999999999998</v>
      </c>
      <c r="N195" s="1"/>
      <c r="O195" s="1"/>
    </row>
    <row r="196" spans="1:15" ht="12.75" customHeight="1">
      <c r="A196" s="33">
        <v>186</v>
      </c>
      <c r="B196" s="53" t="s">
        <v>393</v>
      </c>
      <c r="C196" s="31">
        <v>736.95</v>
      </c>
      <c r="D196" s="36">
        <v>731.48333333333323</v>
      </c>
      <c r="E196" s="36">
        <v>718.96666666666647</v>
      </c>
      <c r="F196" s="36">
        <v>700.98333333333323</v>
      </c>
      <c r="G196" s="36">
        <v>688.46666666666647</v>
      </c>
      <c r="H196" s="36">
        <v>749.46666666666647</v>
      </c>
      <c r="I196" s="36">
        <v>761.98333333333312</v>
      </c>
      <c r="J196" s="36">
        <v>779.96666666666647</v>
      </c>
      <c r="K196" s="31">
        <v>744</v>
      </c>
      <c r="L196" s="31">
        <v>713.5</v>
      </c>
      <c r="M196" s="31">
        <v>0.98304000000000002</v>
      </c>
      <c r="N196" s="1"/>
      <c r="O196" s="1"/>
    </row>
    <row r="197" spans="1:15" ht="12.75" customHeight="1">
      <c r="A197" s="33">
        <v>187</v>
      </c>
      <c r="B197" s="53" t="s">
        <v>394</v>
      </c>
      <c r="C197" s="31">
        <v>168.6</v>
      </c>
      <c r="D197" s="36">
        <v>167.79999999999998</v>
      </c>
      <c r="E197" s="36">
        <v>164.89999999999998</v>
      </c>
      <c r="F197" s="36">
        <v>161.19999999999999</v>
      </c>
      <c r="G197" s="36">
        <v>158.29999999999998</v>
      </c>
      <c r="H197" s="36">
        <v>171.49999999999997</v>
      </c>
      <c r="I197" s="36">
        <v>174.4</v>
      </c>
      <c r="J197" s="36">
        <v>178.09999999999997</v>
      </c>
      <c r="K197" s="31">
        <v>170.7</v>
      </c>
      <c r="L197" s="31">
        <v>164.1</v>
      </c>
      <c r="M197" s="31">
        <v>9.8508099999999992</v>
      </c>
      <c r="N197" s="1"/>
      <c r="O197" s="1"/>
    </row>
    <row r="198" spans="1:15" ht="12.75" customHeight="1">
      <c r="A198" s="33">
        <v>188</v>
      </c>
      <c r="B198" s="53" t="s">
        <v>395</v>
      </c>
      <c r="C198" s="31">
        <v>3175.9</v>
      </c>
      <c r="D198" s="36">
        <v>3178.15</v>
      </c>
      <c r="E198" s="36">
        <v>3148.3500000000004</v>
      </c>
      <c r="F198" s="36">
        <v>3120.8</v>
      </c>
      <c r="G198" s="36">
        <v>3091.0000000000005</v>
      </c>
      <c r="H198" s="36">
        <v>3205.7000000000003</v>
      </c>
      <c r="I198" s="36">
        <v>3235.5000000000005</v>
      </c>
      <c r="J198" s="36">
        <v>3263.05</v>
      </c>
      <c r="K198" s="31">
        <v>3207.95</v>
      </c>
      <c r="L198" s="31">
        <v>3150.6</v>
      </c>
      <c r="M198" s="31">
        <v>0.48959000000000003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544.35</v>
      </c>
      <c r="D199" s="36">
        <v>546.11666666666667</v>
      </c>
      <c r="E199" s="36">
        <v>538.23333333333335</v>
      </c>
      <c r="F199" s="36">
        <v>532.11666666666667</v>
      </c>
      <c r="G199" s="36">
        <v>524.23333333333335</v>
      </c>
      <c r="H199" s="36">
        <v>552.23333333333335</v>
      </c>
      <c r="I199" s="36">
        <v>560.11666666666679</v>
      </c>
      <c r="J199" s="36">
        <v>566.23333333333335</v>
      </c>
      <c r="K199" s="31">
        <v>554</v>
      </c>
      <c r="L199" s="31">
        <v>540</v>
      </c>
      <c r="M199" s="31">
        <v>9.5343599999999995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691.85</v>
      </c>
      <c r="D200" s="36">
        <v>683.85</v>
      </c>
      <c r="E200" s="36">
        <v>663</v>
      </c>
      <c r="F200" s="36">
        <v>634.15</v>
      </c>
      <c r="G200" s="36">
        <v>613.29999999999995</v>
      </c>
      <c r="H200" s="36">
        <v>712.7</v>
      </c>
      <c r="I200" s="36">
        <v>733.55000000000018</v>
      </c>
      <c r="J200" s="36">
        <v>762.40000000000009</v>
      </c>
      <c r="K200" s="31">
        <v>704.7</v>
      </c>
      <c r="L200" s="31">
        <v>655</v>
      </c>
      <c r="M200" s="31">
        <v>32.145180000000003</v>
      </c>
      <c r="N200" s="1"/>
      <c r="O200" s="1"/>
    </row>
    <row r="201" spans="1:15" ht="12.75" customHeight="1">
      <c r="A201" s="33">
        <v>191</v>
      </c>
      <c r="B201" s="53" t="s">
        <v>396</v>
      </c>
      <c r="C201" s="31">
        <v>221.05</v>
      </c>
      <c r="D201" s="36">
        <v>221.58333333333334</v>
      </c>
      <c r="E201" s="36">
        <v>217.9666666666667</v>
      </c>
      <c r="F201" s="36">
        <v>214.88333333333335</v>
      </c>
      <c r="G201" s="36">
        <v>211.26666666666671</v>
      </c>
      <c r="H201" s="36">
        <v>224.66666666666669</v>
      </c>
      <c r="I201" s="36">
        <v>228.2833333333333</v>
      </c>
      <c r="J201" s="36">
        <v>231.36666666666667</v>
      </c>
      <c r="K201" s="31">
        <v>225.2</v>
      </c>
      <c r="L201" s="31">
        <v>218.5</v>
      </c>
      <c r="M201" s="31">
        <v>71.749129999999994</v>
      </c>
      <c r="N201" s="1"/>
      <c r="O201" s="1"/>
    </row>
    <row r="202" spans="1:15" ht="12.75" customHeight="1">
      <c r="A202" s="33">
        <v>192</v>
      </c>
      <c r="B202" s="53" t="s">
        <v>397</v>
      </c>
      <c r="C202" s="31">
        <v>236.7</v>
      </c>
      <c r="D202" s="36">
        <v>231.4</v>
      </c>
      <c r="E202" s="36">
        <v>224.60000000000002</v>
      </c>
      <c r="F202" s="36">
        <v>212.50000000000003</v>
      </c>
      <c r="G202" s="36">
        <v>205.70000000000005</v>
      </c>
      <c r="H202" s="36">
        <v>243.5</v>
      </c>
      <c r="I202" s="36">
        <v>250.3</v>
      </c>
      <c r="J202" s="36">
        <v>262.39999999999998</v>
      </c>
      <c r="K202" s="31">
        <v>238.2</v>
      </c>
      <c r="L202" s="31">
        <v>219.3</v>
      </c>
      <c r="M202" s="31">
        <v>145.39243999999999</v>
      </c>
      <c r="N202" s="1"/>
      <c r="O202" s="1"/>
    </row>
    <row r="203" spans="1:15" ht="12.75" customHeight="1">
      <c r="A203" s="33">
        <v>193</v>
      </c>
      <c r="B203" s="53" t="s">
        <v>276</v>
      </c>
      <c r="C203" s="31">
        <v>367.25</v>
      </c>
      <c r="D203" s="36">
        <v>368.55</v>
      </c>
      <c r="E203" s="36">
        <v>362.70000000000005</v>
      </c>
      <c r="F203" s="36">
        <v>358.15000000000003</v>
      </c>
      <c r="G203" s="36">
        <v>352.30000000000007</v>
      </c>
      <c r="H203" s="36">
        <v>373.1</v>
      </c>
      <c r="I203" s="36">
        <v>378.95000000000005</v>
      </c>
      <c r="J203" s="36">
        <v>383.5</v>
      </c>
      <c r="K203" s="31">
        <v>374.4</v>
      </c>
      <c r="L203" s="31">
        <v>364</v>
      </c>
      <c r="M203" s="31">
        <v>15.38503</v>
      </c>
      <c r="N203" s="1"/>
      <c r="O203" s="1"/>
    </row>
    <row r="204" spans="1:15" ht="12.75" customHeight="1">
      <c r="A204" s="33">
        <v>194</v>
      </c>
      <c r="B204" s="53" t="s">
        <v>398</v>
      </c>
      <c r="C204" s="31">
        <v>2026.3</v>
      </c>
      <c r="D204" s="36">
        <v>2046.4333333333334</v>
      </c>
      <c r="E204" s="36">
        <v>1999.8666666666668</v>
      </c>
      <c r="F204" s="36">
        <v>1973.4333333333334</v>
      </c>
      <c r="G204" s="36">
        <v>1926.8666666666668</v>
      </c>
      <c r="H204" s="36">
        <v>2072.8666666666668</v>
      </c>
      <c r="I204" s="36">
        <v>2119.4333333333334</v>
      </c>
      <c r="J204" s="36">
        <v>2145.8666666666668</v>
      </c>
      <c r="K204" s="31">
        <v>2093</v>
      </c>
      <c r="L204" s="31">
        <v>2020</v>
      </c>
      <c r="M204" s="31">
        <v>8.0673999999999992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1535.85</v>
      </c>
      <c r="D205" s="36">
        <v>1537.4333333333334</v>
      </c>
      <c r="E205" s="36">
        <v>1516.4166666666667</v>
      </c>
      <c r="F205" s="36">
        <v>1496.9833333333333</v>
      </c>
      <c r="G205" s="36">
        <v>1475.9666666666667</v>
      </c>
      <c r="H205" s="36">
        <v>1556.8666666666668</v>
      </c>
      <c r="I205" s="36">
        <v>1577.8833333333332</v>
      </c>
      <c r="J205" s="36">
        <v>1597.3166666666668</v>
      </c>
      <c r="K205" s="31">
        <v>1558.45</v>
      </c>
      <c r="L205" s="31">
        <v>1518</v>
      </c>
      <c r="M205" s="31">
        <v>33.438839999999999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3743.8</v>
      </c>
      <c r="D206" s="36">
        <v>3748.9500000000003</v>
      </c>
      <c r="E206" s="36">
        <v>3716.9000000000005</v>
      </c>
      <c r="F206" s="36">
        <v>3690.0000000000005</v>
      </c>
      <c r="G206" s="36">
        <v>3657.9500000000007</v>
      </c>
      <c r="H206" s="36">
        <v>3775.8500000000004</v>
      </c>
      <c r="I206" s="36">
        <v>3807.9000000000005</v>
      </c>
      <c r="J206" s="36">
        <v>3834.8</v>
      </c>
      <c r="K206" s="31">
        <v>3781</v>
      </c>
      <c r="L206" s="31">
        <v>3722.05</v>
      </c>
      <c r="M206" s="31">
        <v>1.8027899999999999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1482.3</v>
      </c>
      <c r="D207" s="36">
        <v>1483.1166666666668</v>
      </c>
      <c r="E207" s="36">
        <v>1470.5833333333335</v>
      </c>
      <c r="F207" s="36">
        <v>1458.8666666666668</v>
      </c>
      <c r="G207" s="36">
        <v>1446.3333333333335</v>
      </c>
      <c r="H207" s="36">
        <v>1494.8333333333335</v>
      </c>
      <c r="I207" s="36">
        <v>1507.3666666666668</v>
      </c>
      <c r="J207" s="36">
        <v>1519.0833333333335</v>
      </c>
      <c r="K207" s="31">
        <v>1495.65</v>
      </c>
      <c r="L207" s="31">
        <v>1471.4</v>
      </c>
      <c r="M207" s="31">
        <v>227.92193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624.1</v>
      </c>
      <c r="D208" s="36">
        <v>624.83333333333337</v>
      </c>
      <c r="E208" s="36">
        <v>619.66666666666674</v>
      </c>
      <c r="F208" s="36">
        <v>615.23333333333335</v>
      </c>
      <c r="G208" s="36">
        <v>610.06666666666672</v>
      </c>
      <c r="H208" s="36">
        <v>629.26666666666677</v>
      </c>
      <c r="I208" s="36">
        <v>634.43333333333351</v>
      </c>
      <c r="J208" s="36">
        <v>638.86666666666679</v>
      </c>
      <c r="K208" s="31">
        <v>630</v>
      </c>
      <c r="L208" s="31">
        <v>620.4</v>
      </c>
      <c r="M208" s="31">
        <v>38.224649999999997</v>
      </c>
      <c r="N208" s="1"/>
      <c r="O208" s="1"/>
    </row>
    <row r="209" spans="1:15" ht="12.75" customHeight="1">
      <c r="A209" s="33">
        <v>199</v>
      </c>
      <c r="B209" s="53" t="s">
        <v>399</v>
      </c>
      <c r="C209" s="31">
        <v>98.6</v>
      </c>
      <c r="D209" s="36">
        <v>99</v>
      </c>
      <c r="E209" s="36">
        <v>97.65</v>
      </c>
      <c r="F209" s="36">
        <v>96.7</v>
      </c>
      <c r="G209" s="36">
        <v>95.350000000000009</v>
      </c>
      <c r="H209" s="36">
        <v>99.95</v>
      </c>
      <c r="I209" s="36">
        <v>101.3</v>
      </c>
      <c r="J209" s="36">
        <v>102.25</v>
      </c>
      <c r="K209" s="31">
        <v>100.35</v>
      </c>
      <c r="L209" s="31">
        <v>98.05</v>
      </c>
      <c r="M209" s="31">
        <v>125.29712000000001</v>
      </c>
      <c r="N209" s="1"/>
      <c r="O209" s="1"/>
    </row>
    <row r="210" spans="1:15" ht="12.75" customHeight="1">
      <c r="A210" s="33">
        <v>200</v>
      </c>
      <c r="B210" s="53" t="s">
        <v>400</v>
      </c>
      <c r="C210" s="31">
        <v>462.55</v>
      </c>
      <c r="D210" s="36">
        <v>457</v>
      </c>
      <c r="E210" s="36">
        <v>446</v>
      </c>
      <c r="F210" s="36">
        <v>429.45</v>
      </c>
      <c r="G210" s="36">
        <v>418.45</v>
      </c>
      <c r="H210" s="36">
        <v>473.55</v>
      </c>
      <c r="I210" s="36">
        <v>484.55</v>
      </c>
      <c r="J210" s="36">
        <v>501.1</v>
      </c>
      <c r="K210" s="31">
        <v>468</v>
      </c>
      <c r="L210" s="31">
        <v>440.45</v>
      </c>
      <c r="M210" s="31">
        <v>1.72864</v>
      </c>
      <c r="N210" s="1"/>
      <c r="O210" s="1"/>
    </row>
    <row r="211" spans="1:15" ht="12.75" customHeight="1">
      <c r="A211" s="33">
        <v>201</v>
      </c>
      <c r="B211" s="53" t="s">
        <v>401</v>
      </c>
      <c r="C211" s="31">
        <v>818.45</v>
      </c>
      <c r="D211" s="36">
        <v>815.91666666666663</v>
      </c>
      <c r="E211" s="36">
        <v>800.83333333333326</v>
      </c>
      <c r="F211" s="36">
        <v>783.21666666666658</v>
      </c>
      <c r="G211" s="36">
        <v>768.13333333333321</v>
      </c>
      <c r="H211" s="36">
        <v>833.5333333333333</v>
      </c>
      <c r="I211" s="36">
        <v>848.61666666666656</v>
      </c>
      <c r="J211" s="36">
        <v>866.23333333333335</v>
      </c>
      <c r="K211" s="31">
        <v>831</v>
      </c>
      <c r="L211" s="31">
        <v>798.3</v>
      </c>
      <c r="M211" s="31">
        <v>5.4236800000000001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1550.55</v>
      </c>
      <c r="D212" s="36">
        <v>1544.8166666666666</v>
      </c>
      <c r="E212" s="36">
        <v>1527.7333333333331</v>
      </c>
      <c r="F212" s="36">
        <v>1504.9166666666665</v>
      </c>
      <c r="G212" s="36">
        <v>1487.833333333333</v>
      </c>
      <c r="H212" s="36">
        <v>1567.6333333333332</v>
      </c>
      <c r="I212" s="36">
        <v>1584.7166666666667</v>
      </c>
      <c r="J212" s="36">
        <v>1607.5333333333333</v>
      </c>
      <c r="K212" s="31">
        <v>1561.9</v>
      </c>
      <c r="L212" s="31">
        <v>1522</v>
      </c>
      <c r="M212" s="31">
        <v>11.32164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4557.2</v>
      </c>
      <c r="D213" s="36">
        <v>4562.3166666666666</v>
      </c>
      <c r="E213" s="36">
        <v>4521.3833333333332</v>
      </c>
      <c r="F213" s="36">
        <v>4485.5666666666666</v>
      </c>
      <c r="G213" s="36">
        <v>4444.6333333333332</v>
      </c>
      <c r="H213" s="36">
        <v>4598.1333333333332</v>
      </c>
      <c r="I213" s="36">
        <v>4639.0666666666657</v>
      </c>
      <c r="J213" s="36">
        <v>4674.8833333333332</v>
      </c>
      <c r="K213" s="31">
        <v>4603.25</v>
      </c>
      <c r="L213" s="31">
        <v>4526.5</v>
      </c>
      <c r="M213" s="31">
        <v>6.8146899999999997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576.6</v>
      </c>
      <c r="D214" s="36">
        <v>575.94999999999993</v>
      </c>
      <c r="E214" s="36">
        <v>567.79999999999984</v>
      </c>
      <c r="F214" s="36">
        <v>558.99999999999989</v>
      </c>
      <c r="G214" s="36">
        <v>550.8499999999998</v>
      </c>
      <c r="H214" s="36">
        <v>584.74999999999989</v>
      </c>
      <c r="I214" s="36">
        <v>592.9</v>
      </c>
      <c r="J214" s="36">
        <v>601.69999999999993</v>
      </c>
      <c r="K214" s="31">
        <v>584.1</v>
      </c>
      <c r="L214" s="31">
        <v>567.15</v>
      </c>
      <c r="M214" s="31">
        <v>75.142910000000001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3589.3</v>
      </c>
      <c r="D215" s="36">
        <v>3569.4666666666672</v>
      </c>
      <c r="E215" s="36">
        <v>3528.1333333333341</v>
      </c>
      <c r="F215" s="36">
        <v>3466.9666666666672</v>
      </c>
      <c r="G215" s="36">
        <v>3425.6333333333341</v>
      </c>
      <c r="H215" s="36">
        <v>3630.6333333333341</v>
      </c>
      <c r="I215" s="36">
        <v>3671.9666666666672</v>
      </c>
      <c r="J215" s="36">
        <v>3733.1333333333341</v>
      </c>
      <c r="K215" s="31">
        <v>3610.8</v>
      </c>
      <c r="L215" s="31">
        <v>3508.3</v>
      </c>
      <c r="M215" s="31">
        <v>20.776630000000001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311.45</v>
      </c>
      <c r="D216" s="36">
        <v>310.61666666666667</v>
      </c>
      <c r="E216" s="36">
        <v>306.93333333333334</v>
      </c>
      <c r="F216" s="36">
        <v>302.41666666666669</v>
      </c>
      <c r="G216" s="36">
        <v>298.73333333333335</v>
      </c>
      <c r="H216" s="36">
        <v>315.13333333333333</v>
      </c>
      <c r="I216" s="36">
        <v>318.81666666666672</v>
      </c>
      <c r="J216" s="36">
        <v>323.33333333333331</v>
      </c>
      <c r="K216" s="31">
        <v>314.3</v>
      </c>
      <c r="L216" s="31">
        <v>306.10000000000002</v>
      </c>
      <c r="M216" s="31">
        <v>129.97371999999999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474.55</v>
      </c>
      <c r="D217" s="36">
        <v>476.7</v>
      </c>
      <c r="E217" s="36">
        <v>470.4</v>
      </c>
      <c r="F217" s="36">
        <v>466.25</v>
      </c>
      <c r="G217" s="36">
        <v>459.95</v>
      </c>
      <c r="H217" s="36">
        <v>480.84999999999997</v>
      </c>
      <c r="I217" s="36">
        <v>487.15000000000003</v>
      </c>
      <c r="J217" s="36">
        <v>491.29999999999995</v>
      </c>
      <c r="K217" s="31">
        <v>483</v>
      </c>
      <c r="L217" s="31">
        <v>472.55</v>
      </c>
      <c r="M217" s="31">
        <v>47.157290000000003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2265.1999999999998</v>
      </c>
      <c r="D218" s="36">
        <v>2269.3666666666663</v>
      </c>
      <c r="E218" s="36">
        <v>2256.8833333333328</v>
      </c>
      <c r="F218" s="36">
        <v>2248.5666666666666</v>
      </c>
      <c r="G218" s="36">
        <v>2236.083333333333</v>
      </c>
      <c r="H218" s="36">
        <v>2277.6833333333325</v>
      </c>
      <c r="I218" s="36">
        <v>2290.1666666666661</v>
      </c>
      <c r="J218" s="36">
        <v>2298.4833333333322</v>
      </c>
      <c r="K218" s="31">
        <v>2281.85</v>
      </c>
      <c r="L218" s="31">
        <v>2261.0500000000002</v>
      </c>
      <c r="M218" s="31">
        <v>11.75309</v>
      </c>
      <c r="N218" s="1"/>
      <c r="O218" s="1"/>
    </row>
    <row r="219" spans="1:15" ht="12.75" customHeight="1">
      <c r="A219" s="33">
        <v>209</v>
      </c>
      <c r="B219" s="53" t="s">
        <v>277</v>
      </c>
      <c r="C219" s="31">
        <v>328.35</v>
      </c>
      <c r="D219" s="36">
        <v>326.38333333333338</v>
      </c>
      <c r="E219" s="36">
        <v>322.46666666666675</v>
      </c>
      <c r="F219" s="36">
        <v>316.58333333333337</v>
      </c>
      <c r="G219" s="36">
        <v>312.66666666666674</v>
      </c>
      <c r="H219" s="36">
        <v>332.26666666666677</v>
      </c>
      <c r="I219" s="36">
        <v>336.18333333333339</v>
      </c>
      <c r="J219" s="36">
        <v>342.06666666666678</v>
      </c>
      <c r="K219" s="31">
        <v>330.3</v>
      </c>
      <c r="L219" s="31">
        <v>320.5</v>
      </c>
      <c r="M219" s="31">
        <v>57.087060000000001</v>
      </c>
      <c r="N219" s="1"/>
      <c r="O219" s="1"/>
    </row>
    <row r="220" spans="1:15" ht="12.75" customHeight="1">
      <c r="A220" s="33">
        <v>210</v>
      </c>
      <c r="B220" s="53" t="s">
        <v>403</v>
      </c>
      <c r="C220" s="31">
        <v>6925.35</v>
      </c>
      <c r="D220" s="36">
        <v>6901.333333333333</v>
      </c>
      <c r="E220" s="36">
        <v>6849.6666666666661</v>
      </c>
      <c r="F220" s="36">
        <v>6773.9833333333327</v>
      </c>
      <c r="G220" s="36">
        <v>6722.3166666666657</v>
      </c>
      <c r="H220" s="36">
        <v>6977.0166666666664</v>
      </c>
      <c r="I220" s="36">
        <v>7028.6833333333325</v>
      </c>
      <c r="J220" s="36">
        <v>7104.3666666666668</v>
      </c>
      <c r="K220" s="31">
        <v>6953</v>
      </c>
      <c r="L220" s="31">
        <v>6825.65</v>
      </c>
      <c r="M220" s="31">
        <v>0.17580000000000001</v>
      </c>
      <c r="N220" s="1"/>
      <c r="O220" s="1"/>
    </row>
    <row r="221" spans="1:15" ht="12.75" customHeight="1">
      <c r="A221" s="33">
        <v>211</v>
      </c>
      <c r="B221" s="53" t="s">
        <v>404</v>
      </c>
      <c r="C221" s="31">
        <v>930</v>
      </c>
      <c r="D221" s="36">
        <v>932.94999999999993</v>
      </c>
      <c r="E221" s="36">
        <v>920.09999999999991</v>
      </c>
      <c r="F221" s="36">
        <v>910.19999999999993</v>
      </c>
      <c r="G221" s="36">
        <v>897.34999999999991</v>
      </c>
      <c r="H221" s="36">
        <v>942.84999999999991</v>
      </c>
      <c r="I221" s="36">
        <v>955.7</v>
      </c>
      <c r="J221" s="36">
        <v>965.59999999999991</v>
      </c>
      <c r="K221" s="31">
        <v>945.8</v>
      </c>
      <c r="L221" s="31">
        <v>923.05</v>
      </c>
      <c r="M221" s="31">
        <v>2.5112199999999998</v>
      </c>
      <c r="N221" s="1"/>
      <c r="O221" s="1"/>
    </row>
    <row r="222" spans="1:15" ht="12.75" customHeight="1">
      <c r="A222" s="33">
        <v>212</v>
      </c>
      <c r="B222" s="53" t="s">
        <v>278</v>
      </c>
      <c r="C222" s="31">
        <v>40559.449999999997</v>
      </c>
      <c r="D222" s="36">
        <v>40257.48333333333</v>
      </c>
      <c r="E222" s="36">
        <v>39814.866666666661</v>
      </c>
      <c r="F222" s="36">
        <v>39070.283333333333</v>
      </c>
      <c r="G222" s="36">
        <v>38627.666666666664</v>
      </c>
      <c r="H222" s="36">
        <v>41002.066666666658</v>
      </c>
      <c r="I222" s="36">
        <v>41444.683333333327</v>
      </c>
      <c r="J222" s="36">
        <v>42189.266666666656</v>
      </c>
      <c r="K222" s="31">
        <v>40700.1</v>
      </c>
      <c r="L222" s="31">
        <v>39512.9</v>
      </c>
      <c r="M222" s="31">
        <v>4.6629999999999998E-2</v>
      </c>
      <c r="N222" s="1"/>
      <c r="O222" s="1"/>
    </row>
    <row r="223" spans="1:15" ht="12.75" customHeight="1">
      <c r="A223" s="33">
        <v>213</v>
      </c>
      <c r="B223" s="53" t="s">
        <v>405</v>
      </c>
      <c r="C223" s="31">
        <v>201.7</v>
      </c>
      <c r="D223" s="36">
        <v>201.98333333333335</v>
      </c>
      <c r="E223" s="36">
        <v>197.56666666666669</v>
      </c>
      <c r="F223" s="36">
        <v>193.43333333333334</v>
      </c>
      <c r="G223" s="36">
        <v>189.01666666666668</v>
      </c>
      <c r="H223" s="36">
        <v>206.1166666666667</v>
      </c>
      <c r="I223" s="36">
        <v>210.53333333333333</v>
      </c>
      <c r="J223" s="36">
        <v>214.66666666666671</v>
      </c>
      <c r="K223" s="31">
        <v>206.4</v>
      </c>
      <c r="L223" s="31">
        <v>197.85</v>
      </c>
      <c r="M223" s="31">
        <v>140.65029999999999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1077.2</v>
      </c>
      <c r="D224" s="36">
        <v>1077.7</v>
      </c>
      <c r="E224" s="36">
        <v>1071.75</v>
      </c>
      <c r="F224" s="36">
        <v>1066.3</v>
      </c>
      <c r="G224" s="36">
        <v>1060.3499999999999</v>
      </c>
      <c r="H224" s="36">
        <v>1083.1500000000001</v>
      </c>
      <c r="I224" s="36">
        <v>1089.1000000000004</v>
      </c>
      <c r="J224" s="36">
        <v>1094.5500000000002</v>
      </c>
      <c r="K224" s="31">
        <v>1083.6500000000001</v>
      </c>
      <c r="L224" s="31">
        <v>1072.25</v>
      </c>
      <c r="M224" s="31">
        <v>154.77184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1692.7</v>
      </c>
      <c r="D225" s="36">
        <v>1697.55</v>
      </c>
      <c r="E225" s="36">
        <v>1685.1499999999999</v>
      </c>
      <c r="F225" s="36">
        <v>1677.6</v>
      </c>
      <c r="G225" s="36">
        <v>1665.1999999999998</v>
      </c>
      <c r="H225" s="36">
        <v>1705.1</v>
      </c>
      <c r="I225" s="36">
        <v>1717.5</v>
      </c>
      <c r="J225" s="36">
        <v>1725.05</v>
      </c>
      <c r="K225" s="31">
        <v>1709.95</v>
      </c>
      <c r="L225" s="31">
        <v>1690</v>
      </c>
      <c r="M225" s="31">
        <v>6.3574799999999998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620.75</v>
      </c>
      <c r="D226" s="36">
        <v>620.94999999999993</v>
      </c>
      <c r="E226" s="36">
        <v>616.79999999999984</v>
      </c>
      <c r="F226" s="36">
        <v>612.84999999999991</v>
      </c>
      <c r="G226" s="36">
        <v>608.69999999999982</v>
      </c>
      <c r="H226" s="36">
        <v>624.89999999999986</v>
      </c>
      <c r="I226" s="36">
        <v>629.04999999999995</v>
      </c>
      <c r="J226" s="36">
        <v>632.99999999999989</v>
      </c>
      <c r="K226" s="31">
        <v>625.1</v>
      </c>
      <c r="L226" s="31">
        <v>617</v>
      </c>
      <c r="M226" s="31">
        <v>15.780889999999999</v>
      </c>
      <c r="N226" s="1"/>
      <c r="O226" s="1"/>
    </row>
    <row r="227" spans="1:15" ht="12.75" customHeight="1">
      <c r="A227" s="33">
        <v>217</v>
      </c>
      <c r="B227" s="53" t="s">
        <v>279</v>
      </c>
      <c r="C227" s="31">
        <v>719.1</v>
      </c>
      <c r="D227" s="36">
        <v>718.69999999999993</v>
      </c>
      <c r="E227" s="36">
        <v>715.39999999999986</v>
      </c>
      <c r="F227" s="36">
        <v>711.69999999999993</v>
      </c>
      <c r="G227" s="36">
        <v>708.39999999999986</v>
      </c>
      <c r="H227" s="36">
        <v>722.39999999999986</v>
      </c>
      <c r="I227" s="36">
        <v>725.69999999999982</v>
      </c>
      <c r="J227" s="36">
        <v>729.39999999999986</v>
      </c>
      <c r="K227" s="31">
        <v>722</v>
      </c>
      <c r="L227" s="31">
        <v>715</v>
      </c>
      <c r="M227" s="31">
        <v>10.78772</v>
      </c>
      <c r="N227" s="1"/>
      <c r="O227" s="1"/>
    </row>
    <row r="228" spans="1:15" ht="12.75" customHeight="1">
      <c r="A228" s="33">
        <v>218</v>
      </c>
      <c r="B228" s="53" t="s">
        <v>406</v>
      </c>
      <c r="C228" s="31">
        <v>87.85</v>
      </c>
      <c r="D228" s="36">
        <v>86.333333333333329</v>
      </c>
      <c r="E228" s="36">
        <v>84.216666666666654</v>
      </c>
      <c r="F228" s="36">
        <v>80.583333333333329</v>
      </c>
      <c r="G228" s="36">
        <v>78.466666666666654</v>
      </c>
      <c r="H228" s="36">
        <v>89.966666666666654</v>
      </c>
      <c r="I228" s="36">
        <v>92.083333333333329</v>
      </c>
      <c r="J228" s="36">
        <v>95.716666666666654</v>
      </c>
      <c r="K228" s="31">
        <v>88.45</v>
      </c>
      <c r="L228" s="31">
        <v>82.7</v>
      </c>
      <c r="M228" s="31">
        <v>223.30574999999999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78.400000000000006</v>
      </c>
      <c r="D229" s="36">
        <v>78.500000000000014</v>
      </c>
      <c r="E229" s="36">
        <v>78.050000000000026</v>
      </c>
      <c r="F229" s="36">
        <v>77.700000000000017</v>
      </c>
      <c r="G229" s="36">
        <v>77.250000000000028</v>
      </c>
      <c r="H229" s="36">
        <v>78.850000000000023</v>
      </c>
      <c r="I229" s="36">
        <v>79.300000000000011</v>
      </c>
      <c r="J229" s="36">
        <v>79.65000000000002</v>
      </c>
      <c r="K229" s="31">
        <v>78.95</v>
      </c>
      <c r="L229" s="31">
        <v>78.150000000000006</v>
      </c>
      <c r="M229" s="31">
        <v>418.84726999999998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114.9</v>
      </c>
      <c r="D230" s="36">
        <v>114.7</v>
      </c>
      <c r="E230" s="36">
        <v>114.2</v>
      </c>
      <c r="F230" s="36">
        <v>113.5</v>
      </c>
      <c r="G230" s="36">
        <v>113</v>
      </c>
      <c r="H230" s="36">
        <v>115.4</v>
      </c>
      <c r="I230" s="36">
        <v>115.9</v>
      </c>
      <c r="J230" s="36">
        <v>116.60000000000001</v>
      </c>
      <c r="K230" s="31">
        <v>115.2</v>
      </c>
      <c r="L230" s="31">
        <v>114</v>
      </c>
      <c r="M230" s="31">
        <v>29.237690000000001</v>
      </c>
      <c r="N230" s="1"/>
      <c r="O230" s="1"/>
    </row>
    <row r="231" spans="1:15" ht="12.75" customHeight="1">
      <c r="A231" s="33">
        <v>221</v>
      </c>
      <c r="B231" s="53" t="s">
        <v>408</v>
      </c>
      <c r="C231" s="31">
        <v>351.7</v>
      </c>
      <c r="D231" s="36">
        <v>351.7</v>
      </c>
      <c r="E231" s="36">
        <v>347.2</v>
      </c>
      <c r="F231" s="36">
        <v>342.7</v>
      </c>
      <c r="G231" s="36">
        <v>338.2</v>
      </c>
      <c r="H231" s="36">
        <v>356.2</v>
      </c>
      <c r="I231" s="36">
        <v>360.7</v>
      </c>
      <c r="J231" s="36">
        <v>365.2</v>
      </c>
      <c r="K231" s="31">
        <v>356.2</v>
      </c>
      <c r="L231" s="31">
        <v>347.2</v>
      </c>
      <c r="M231" s="31">
        <v>30.682320000000001</v>
      </c>
      <c r="N231" s="1"/>
      <c r="O231" s="1"/>
    </row>
    <row r="232" spans="1:15" ht="12.75" customHeight="1">
      <c r="A232" s="33">
        <v>222</v>
      </c>
      <c r="B232" s="53" t="s">
        <v>409</v>
      </c>
      <c r="C232" s="31">
        <v>63.5</v>
      </c>
      <c r="D232" s="36">
        <v>63.6</v>
      </c>
      <c r="E232" s="36">
        <v>62.8</v>
      </c>
      <c r="F232" s="36">
        <v>62.099999999999994</v>
      </c>
      <c r="G232" s="36">
        <v>61.29999999999999</v>
      </c>
      <c r="H232" s="36">
        <v>64.300000000000011</v>
      </c>
      <c r="I232" s="36">
        <v>65.099999999999994</v>
      </c>
      <c r="J232" s="36">
        <v>65.800000000000011</v>
      </c>
      <c r="K232" s="31">
        <v>64.400000000000006</v>
      </c>
      <c r="L232" s="31">
        <v>62.9</v>
      </c>
      <c r="M232" s="31">
        <v>146.24100999999999</v>
      </c>
      <c r="N232" s="1"/>
      <c r="O232" s="1"/>
    </row>
    <row r="233" spans="1:15" ht="12.75" customHeight="1">
      <c r="A233" s="33">
        <v>223</v>
      </c>
      <c r="B233" s="53" t="s">
        <v>813</v>
      </c>
      <c r="C233" s="31">
        <v>232.45</v>
      </c>
      <c r="D233" s="36">
        <v>232.48333333333335</v>
      </c>
      <c r="E233" s="36">
        <v>228.7166666666667</v>
      </c>
      <c r="F233" s="36">
        <v>224.98333333333335</v>
      </c>
      <c r="G233" s="36">
        <v>221.2166666666667</v>
      </c>
      <c r="H233" s="36">
        <v>236.2166666666667</v>
      </c>
      <c r="I233" s="36">
        <v>239.98333333333335</v>
      </c>
      <c r="J233" s="36">
        <v>243.7166666666667</v>
      </c>
      <c r="K233" s="31">
        <v>236.25</v>
      </c>
      <c r="L233" s="31">
        <v>228.75</v>
      </c>
      <c r="M233" s="31">
        <v>75.240750000000006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425.2</v>
      </c>
      <c r="D234" s="36">
        <v>425</v>
      </c>
      <c r="E234" s="36">
        <v>421.2</v>
      </c>
      <c r="F234" s="36">
        <v>417.2</v>
      </c>
      <c r="G234" s="36">
        <v>413.4</v>
      </c>
      <c r="H234" s="36">
        <v>429</v>
      </c>
      <c r="I234" s="36">
        <v>432.79999999999995</v>
      </c>
      <c r="J234" s="36">
        <v>436.8</v>
      </c>
      <c r="K234" s="31">
        <v>428.8</v>
      </c>
      <c r="L234" s="31">
        <v>421</v>
      </c>
      <c r="M234" s="31">
        <v>126.6452</v>
      </c>
      <c r="N234" s="1"/>
      <c r="O234" s="1"/>
    </row>
    <row r="235" spans="1:15" ht="12.75" customHeight="1">
      <c r="A235" s="33">
        <v>225</v>
      </c>
      <c r="B235" s="53" t="s">
        <v>410</v>
      </c>
      <c r="C235" s="31">
        <v>273.2</v>
      </c>
      <c r="D235" s="36">
        <v>275.40000000000003</v>
      </c>
      <c r="E235" s="36">
        <v>269.80000000000007</v>
      </c>
      <c r="F235" s="36">
        <v>266.40000000000003</v>
      </c>
      <c r="G235" s="36">
        <v>260.80000000000007</v>
      </c>
      <c r="H235" s="36">
        <v>278.80000000000007</v>
      </c>
      <c r="I235" s="36">
        <v>284.40000000000009</v>
      </c>
      <c r="J235" s="36">
        <v>287.80000000000007</v>
      </c>
      <c r="K235" s="31">
        <v>281</v>
      </c>
      <c r="L235" s="31">
        <v>272</v>
      </c>
      <c r="M235" s="31">
        <v>16.073460000000001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223.75</v>
      </c>
      <c r="D236" s="36">
        <v>224.43333333333331</v>
      </c>
      <c r="E236" s="36">
        <v>221.06666666666661</v>
      </c>
      <c r="F236" s="36">
        <v>218.3833333333333</v>
      </c>
      <c r="G236" s="36">
        <v>215.01666666666659</v>
      </c>
      <c r="H236" s="36">
        <v>227.11666666666662</v>
      </c>
      <c r="I236" s="36">
        <v>230.48333333333335</v>
      </c>
      <c r="J236" s="36">
        <v>233.16666666666663</v>
      </c>
      <c r="K236" s="31">
        <v>227.8</v>
      </c>
      <c r="L236" s="31">
        <v>221.75</v>
      </c>
      <c r="M236" s="31">
        <v>33.466239999999999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180.15</v>
      </c>
      <c r="D237" s="36">
        <v>180.91666666666666</v>
      </c>
      <c r="E237" s="36">
        <v>178.5333333333333</v>
      </c>
      <c r="F237" s="36">
        <v>176.91666666666666</v>
      </c>
      <c r="G237" s="36">
        <v>174.5333333333333</v>
      </c>
      <c r="H237" s="36">
        <v>182.5333333333333</v>
      </c>
      <c r="I237" s="36">
        <v>184.91666666666669</v>
      </c>
      <c r="J237" s="36">
        <v>186.5333333333333</v>
      </c>
      <c r="K237" s="31">
        <v>183.3</v>
      </c>
      <c r="L237" s="31">
        <v>179.3</v>
      </c>
      <c r="M237" s="31">
        <v>59.782330000000002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2610.4</v>
      </c>
      <c r="D238" s="36">
        <v>2600.4333333333334</v>
      </c>
      <c r="E238" s="36">
        <v>2584.9666666666667</v>
      </c>
      <c r="F238" s="36">
        <v>2559.5333333333333</v>
      </c>
      <c r="G238" s="36">
        <v>2544.0666666666666</v>
      </c>
      <c r="H238" s="36">
        <v>2625.8666666666668</v>
      </c>
      <c r="I238" s="36">
        <v>2641.3333333333339</v>
      </c>
      <c r="J238" s="36">
        <v>2666.7666666666669</v>
      </c>
      <c r="K238" s="31">
        <v>2615.9</v>
      </c>
      <c r="L238" s="31">
        <v>2575</v>
      </c>
      <c r="M238" s="31">
        <v>2.4298099999999998</v>
      </c>
      <c r="N238" s="1"/>
      <c r="O238" s="1"/>
    </row>
    <row r="239" spans="1:15" ht="12.75" customHeight="1">
      <c r="A239" s="33">
        <v>229</v>
      </c>
      <c r="B239" s="53" t="s">
        <v>280</v>
      </c>
      <c r="C239" s="31">
        <v>528.79999999999995</v>
      </c>
      <c r="D239" s="36">
        <v>530.36666666666667</v>
      </c>
      <c r="E239" s="36">
        <v>525.58333333333337</v>
      </c>
      <c r="F239" s="36">
        <v>522.36666666666667</v>
      </c>
      <c r="G239" s="36">
        <v>517.58333333333337</v>
      </c>
      <c r="H239" s="36">
        <v>533.58333333333337</v>
      </c>
      <c r="I239" s="36">
        <v>538.36666666666667</v>
      </c>
      <c r="J239" s="36">
        <v>541.58333333333337</v>
      </c>
      <c r="K239" s="31">
        <v>535.15</v>
      </c>
      <c r="L239" s="31">
        <v>527.15</v>
      </c>
      <c r="M239" s="31">
        <v>17.384260000000001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143.85</v>
      </c>
      <c r="D240" s="36">
        <v>143.71666666666667</v>
      </c>
      <c r="E240" s="36">
        <v>142.73333333333335</v>
      </c>
      <c r="F240" s="36">
        <v>141.61666666666667</v>
      </c>
      <c r="G240" s="36">
        <v>140.63333333333335</v>
      </c>
      <c r="H240" s="36">
        <v>144.83333333333334</v>
      </c>
      <c r="I240" s="36">
        <v>145.81666666666663</v>
      </c>
      <c r="J240" s="36">
        <v>146.93333333333334</v>
      </c>
      <c r="K240" s="31">
        <v>144.69999999999999</v>
      </c>
      <c r="L240" s="31">
        <v>142.6</v>
      </c>
      <c r="M240" s="31">
        <v>81.795410000000004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614.15</v>
      </c>
      <c r="D241" s="36">
        <v>610.85</v>
      </c>
      <c r="E241" s="36">
        <v>603.25</v>
      </c>
      <c r="F241" s="36">
        <v>592.35</v>
      </c>
      <c r="G241" s="36">
        <v>584.75</v>
      </c>
      <c r="H241" s="36">
        <v>621.75</v>
      </c>
      <c r="I241" s="36">
        <v>629.35000000000014</v>
      </c>
      <c r="J241" s="36">
        <v>640.25</v>
      </c>
      <c r="K241" s="31">
        <v>618.45000000000005</v>
      </c>
      <c r="L241" s="31">
        <v>599.95000000000005</v>
      </c>
      <c r="M241" s="31">
        <v>41.149990000000003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173.7</v>
      </c>
      <c r="D242" s="36">
        <v>174.01666666666665</v>
      </c>
      <c r="E242" s="36">
        <v>172.83333333333331</v>
      </c>
      <c r="F242" s="36">
        <v>171.96666666666667</v>
      </c>
      <c r="G242" s="36">
        <v>170.78333333333333</v>
      </c>
      <c r="H242" s="36">
        <v>174.8833333333333</v>
      </c>
      <c r="I242" s="36">
        <v>176.06666666666663</v>
      </c>
      <c r="J242" s="36">
        <v>176.93333333333328</v>
      </c>
      <c r="K242" s="31">
        <v>175.2</v>
      </c>
      <c r="L242" s="31">
        <v>173.15</v>
      </c>
      <c r="M242" s="31">
        <v>189.96700999999999</v>
      </c>
      <c r="N242" s="1"/>
      <c r="O242" s="1"/>
    </row>
    <row r="243" spans="1:15" ht="12.75" customHeight="1">
      <c r="A243" s="33">
        <v>233</v>
      </c>
      <c r="B243" s="53" t="s">
        <v>411</v>
      </c>
      <c r="C243" s="31">
        <v>66.8</v>
      </c>
      <c r="D243" s="36">
        <v>65.899999999999991</v>
      </c>
      <c r="E243" s="36">
        <v>64.699999999999989</v>
      </c>
      <c r="F243" s="36">
        <v>62.599999999999994</v>
      </c>
      <c r="G243" s="36">
        <v>61.399999999999991</v>
      </c>
      <c r="H243" s="36">
        <v>67.999999999999986</v>
      </c>
      <c r="I243" s="36">
        <v>69.2</v>
      </c>
      <c r="J243" s="36">
        <v>71.299999999999983</v>
      </c>
      <c r="K243" s="31">
        <v>67.099999999999994</v>
      </c>
      <c r="L243" s="31">
        <v>63.8</v>
      </c>
      <c r="M243" s="31">
        <v>280.31612999999999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1014.65</v>
      </c>
      <c r="D244" s="36">
        <v>1014.9</v>
      </c>
      <c r="E244" s="36">
        <v>991.84999999999991</v>
      </c>
      <c r="F244" s="36">
        <v>969.05</v>
      </c>
      <c r="G244" s="36">
        <v>945.99999999999989</v>
      </c>
      <c r="H244" s="36">
        <v>1037.6999999999998</v>
      </c>
      <c r="I244" s="36">
        <v>1060.75</v>
      </c>
      <c r="J244" s="36">
        <v>1083.55</v>
      </c>
      <c r="K244" s="31">
        <v>1037.95</v>
      </c>
      <c r="L244" s="31">
        <v>992.1</v>
      </c>
      <c r="M244" s="31">
        <v>73.461680000000001</v>
      </c>
      <c r="N244" s="1"/>
      <c r="O244" s="1"/>
    </row>
    <row r="245" spans="1:15" ht="12.75" customHeight="1">
      <c r="A245" s="33">
        <v>235</v>
      </c>
      <c r="B245" s="53" t="s">
        <v>412</v>
      </c>
      <c r="C245" s="31">
        <v>145.30000000000001</v>
      </c>
      <c r="D245" s="36">
        <v>145.86666666666667</v>
      </c>
      <c r="E245" s="36">
        <v>143.93333333333334</v>
      </c>
      <c r="F245" s="36">
        <v>142.56666666666666</v>
      </c>
      <c r="G245" s="36">
        <v>140.63333333333333</v>
      </c>
      <c r="H245" s="36">
        <v>147.23333333333335</v>
      </c>
      <c r="I245" s="36">
        <v>149.16666666666669</v>
      </c>
      <c r="J245" s="36">
        <v>150.53333333333336</v>
      </c>
      <c r="K245" s="31">
        <v>147.80000000000001</v>
      </c>
      <c r="L245" s="31">
        <v>144.5</v>
      </c>
      <c r="M245" s="31">
        <v>426.70071999999999</v>
      </c>
      <c r="N245" s="1"/>
      <c r="O245" s="1"/>
    </row>
    <row r="246" spans="1:15" ht="12.75" customHeight="1">
      <c r="A246" s="33">
        <v>236</v>
      </c>
      <c r="B246" s="53" t="s">
        <v>413</v>
      </c>
      <c r="C246" s="31">
        <v>1392.35</v>
      </c>
      <c r="D246" s="36">
        <v>1377.1000000000001</v>
      </c>
      <c r="E246" s="36">
        <v>1354.2000000000003</v>
      </c>
      <c r="F246" s="36">
        <v>1316.0500000000002</v>
      </c>
      <c r="G246" s="36">
        <v>1293.1500000000003</v>
      </c>
      <c r="H246" s="36">
        <v>1415.2500000000002</v>
      </c>
      <c r="I246" s="36">
        <v>1438.1500000000003</v>
      </c>
      <c r="J246" s="36">
        <v>1476.3000000000002</v>
      </c>
      <c r="K246" s="31">
        <v>1400</v>
      </c>
      <c r="L246" s="31">
        <v>1338.95</v>
      </c>
      <c r="M246" s="31">
        <v>0.70032000000000005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441.35</v>
      </c>
      <c r="D247" s="36">
        <v>441.86666666666662</v>
      </c>
      <c r="E247" s="36">
        <v>435.83333333333326</v>
      </c>
      <c r="F247" s="36">
        <v>430.31666666666666</v>
      </c>
      <c r="G247" s="36">
        <v>424.2833333333333</v>
      </c>
      <c r="H247" s="36">
        <v>447.38333333333321</v>
      </c>
      <c r="I247" s="36">
        <v>453.41666666666663</v>
      </c>
      <c r="J247" s="36">
        <v>458.93333333333317</v>
      </c>
      <c r="K247" s="31">
        <v>447.9</v>
      </c>
      <c r="L247" s="31">
        <v>436.35</v>
      </c>
      <c r="M247" s="31">
        <v>16.292539999999999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300.55</v>
      </c>
      <c r="D248" s="36">
        <v>302.11666666666667</v>
      </c>
      <c r="E248" s="36">
        <v>296.83333333333337</v>
      </c>
      <c r="F248" s="36">
        <v>293.11666666666667</v>
      </c>
      <c r="G248" s="36">
        <v>287.83333333333337</v>
      </c>
      <c r="H248" s="36">
        <v>305.83333333333337</v>
      </c>
      <c r="I248" s="36">
        <v>311.11666666666667</v>
      </c>
      <c r="J248" s="36">
        <v>314.83333333333337</v>
      </c>
      <c r="K248" s="31">
        <v>307.39999999999998</v>
      </c>
      <c r="L248" s="31">
        <v>298.39999999999998</v>
      </c>
      <c r="M248" s="31">
        <v>211.97899000000001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1542.65</v>
      </c>
      <c r="D249" s="36">
        <v>1545.8666666666668</v>
      </c>
      <c r="E249" s="36">
        <v>1534.8333333333335</v>
      </c>
      <c r="F249" s="36">
        <v>1527.0166666666667</v>
      </c>
      <c r="G249" s="36">
        <v>1515.9833333333333</v>
      </c>
      <c r="H249" s="36">
        <v>1553.6833333333336</v>
      </c>
      <c r="I249" s="36">
        <v>1564.7166666666669</v>
      </c>
      <c r="J249" s="36">
        <v>1572.5333333333338</v>
      </c>
      <c r="K249" s="31">
        <v>1556.9</v>
      </c>
      <c r="L249" s="31">
        <v>1538.05</v>
      </c>
      <c r="M249" s="31">
        <v>37.117809999999999</v>
      </c>
      <c r="N249" s="1"/>
      <c r="O249" s="1"/>
    </row>
    <row r="250" spans="1:15" ht="12.75" customHeight="1">
      <c r="A250" s="33">
        <v>240</v>
      </c>
      <c r="B250" s="53" t="s">
        <v>414</v>
      </c>
      <c r="C250" s="31">
        <v>38.700000000000003</v>
      </c>
      <c r="D250" s="36">
        <v>37.633333333333333</v>
      </c>
      <c r="E250" s="36">
        <v>36.266666666666666</v>
      </c>
      <c r="F250" s="36">
        <v>33.833333333333336</v>
      </c>
      <c r="G250" s="36">
        <v>32.466666666666669</v>
      </c>
      <c r="H250" s="36">
        <v>40.066666666666663</v>
      </c>
      <c r="I250" s="36">
        <v>41.433333333333323</v>
      </c>
      <c r="J250" s="36">
        <v>43.86666666666666</v>
      </c>
      <c r="K250" s="31">
        <v>39</v>
      </c>
      <c r="L250" s="31">
        <v>35.200000000000003</v>
      </c>
      <c r="M250" s="31">
        <v>891.26715000000002</v>
      </c>
      <c r="N250" s="1"/>
      <c r="O250" s="1"/>
    </row>
    <row r="251" spans="1:15" ht="12.75" customHeight="1">
      <c r="A251" s="33">
        <v>241</v>
      </c>
      <c r="B251" s="53" t="s">
        <v>184</v>
      </c>
      <c r="C251" s="31">
        <v>5614</v>
      </c>
      <c r="D251" s="36">
        <v>5616.7833333333328</v>
      </c>
      <c r="E251" s="36">
        <v>5576.7166666666653</v>
      </c>
      <c r="F251" s="36">
        <v>5539.4333333333325</v>
      </c>
      <c r="G251" s="36">
        <v>5499.366666666665</v>
      </c>
      <c r="H251" s="36">
        <v>5654.0666666666657</v>
      </c>
      <c r="I251" s="36">
        <v>5694.1333333333332</v>
      </c>
      <c r="J251" s="36">
        <v>5731.4166666666661</v>
      </c>
      <c r="K251" s="31">
        <v>5656.85</v>
      </c>
      <c r="L251" s="31">
        <v>5579.5</v>
      </c>
      <c r="M251" s="31">
        <v>1.3462000000000001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1480.65</v>
      </c>
      <c r="D252" s="36">
        <v>1483.5833333333333</v>
      </c>
      <c r="E252" s="36">
        <v>1472.0666666666666</v>
      </c>
      <c r="F252" s="36">
        <v>1463.4833333333333</v>
      </c>
      <c r="G252" s="36">
        <v>1451.9666666666667</v>
      </c>
      <c r="H252" s="36">
        <v>1492.1666666666665</v>
      </c>
      <c r="I252" s="36">
        <v>1503.6833333333334</v>
      </c>
      <c r="J252" s="36">
        <v>1512.2666666666664</v>
      </c>
      <c r="K252" s="31">
        <v>1495.1</v>
      </c>
      <c r="L252" s="31">
        <v>1475</v>
      </c>
      <c r="M252" s="31">
        <v>87.362480000000005</v>
      </c>
      <c r="N252" s="1"/>
      <c r="O252" s="1"/>
    </row>
    <row r="253" spans="1:15" ht="12.75" customHeight="1">
      <c r="A253" s="33">
        <v>243</v>
      </c>
      <c r="B253" s="53" t="s">
        <v>833</v>
      </c>
      <c r="C253" s="31">
        <v>3754.05</v>
      </c>
      <c r="D253" s="36">
        <v>3750.9</v>
      </c>
      <c r="E253" s="36">
        <v>3709.25</v>
      </c>
      <c r="F253" s="36">
        <v>3664.45</v>
      </c>
      <c r="G253" s="36">
        <v>3622.7999999999997</v>
      </c>
      <c r="H253" s="36">
        <v>3795.7000000000003</v>
      </c>
      <c r="I253" s="36">
        <v>3837.3500000000008</v>
      </c>
      <c r="J253" s="36">
        <v>3882.1500000000005</v>
      </c>
      <c r="K253" s="31">
        <v>3792.55</v>
      </c>
      <c r="L253" s="31">
        <v>3706.1</v>
      </c>
      <c r="M253" s="31">
        <v>0.13350999999999999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1097.0999999999999</v>
      </c>
      <c r="D254" s="36">
        <v>1098.2333333333333</v>
      </c>
      <c r="E254" s="36">
        <v>1077.6166666666668</v>
      </c>
      <c r="F254" s="36">
        <v>1058.1333333333334</v>
      </c>
      <c r="G254" s="36">
        <v>1037.5166666666669</v>
      </c>
      <c r="H254" s="36">
        <v>1117.7166666666667</v>
      </c>
      <c r="I254" s="36">
        <v>1138.333333333333</v>
      </c>
      <c r="J254" s="36">
        <v>1157.8166666666666</v>
      </c>
      <c r="K254" s="31">
        <v>1118.8499999999999</v>
      </c>
      <c r="L254" s="31">
        <v>1078.75</v>
      </c>
      <c r="M254" s="31">
        <v>3.9366400000000001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3490.85</v>
      </c>
      <c r="D255" s="36">
        <v>3511.5166666666664</v>
      </c>
      <c r="E255" s="36">
        <v>3459.333333333333</v>
      </c>
      <c r="F255" s="36">
        <v>3427.8166666666666</v>
      </c>
      <c r="G255" s="36">
        <v>3375.6333333333332</v>
      </c>
      <c r="H255" s="36">
        <v>3543.0333333333328</v>
      </c>
      <c r="I255" s="36">
        <v>3595.2166666666662</v>
      </c>
      <c r="J255" s="36">
        <v>3626.7333333333327</v>
      </c>
      <c r="K255" s="31">
        <v>3563.7</v>
      </c>
      <c r="L255" s="31">
        <v>3480</v>
      </c>
      <c r="M255" s="31">
        <v>9.9228000000000005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1224.3499999999999</v>
      </c>
      <c r="D256" s="36">
        <v>1226.7333333333333</v>
      </c>
      <c r="E256" s="36">
        <v>1213.4666666666667</v>
      </c>
      <c r="F256" s="36">
        <v>1202.5833333333333</v>
      </c>
      <c r="G256" s="36">
        <v>1189.3166666666666</v>
      </c>
      <c r="H256" s="36">
        <v>1237.6166666666668</v>
      </c>
      <c r="I256" s="36">
        <v>1250.8833333333337</v>
      </c>
      <c r="J256" s="36">
        <v>1261.7666666666669</v>
      </c>
      <c r="K256" s="31">
        <v>1240</v>
      </c>
      <c r="L256" s="31">
        <v>1215.8499999999999</v>
      </c>
      <c r="M256" s="31">
        <v>16.535419999999998</v>
      </c>
      <c r="N256" s="1"/>
      <c r="O256" s="1"/>
    </row>
    <row r="257" spans="1:15" ht="12.75" customHeight="1">
      <c r="A257" s="33">
        <v>247</v>
      </c>
      <c r="B257" s="53" t="s">
        <v>415</v>
      </c>
      <c r="C257" s="31">
        <v>1684.3</v>
      </c>
      <c r="D257" s="36">
        <v>1677.8166666666666</v>
      </c>
      <c r="E257" s="36">
        <v>1665.5333333333333</v>
      </c>
      <c r="F257" s="36">
        <v>1646.7666666666667</v>
      </c>
      <c r="G257" s="36">
        <v>1634.4833333333333</v>
      </c>
      <c r="H257" s="36">
        <v>1696.5833333333333</v>
      </c>
      <c r="I257" s="36">
        <v>1708.8666666666666</v>
      </c>
      <c r="J257" s="36">
        <v>1727.6333333333332</v>
      </c>
      <c r="K257" s="31">
        <v>1690.1</v>
      </c>
      <c r="L257" s="31">
        <v>1659.05</v>
      </c>
      <c r="M257" s="31">
        <v>0.42891000000000001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4338.1000000000004</v>
      </c>
      <c r="D258" s="36">
        <v>4332.5166666666664</v>
      </c>
      <c r="E258" s="36">
        <v>4305.583333333333</v>
      </c>
      <c r="F258" s="36">
        <v>4273.0666666666666</v>
      </c>
      <c r="G258" s="36">
        <v>4246.1333333333332</v>
      </c>
      <c r="H258" s="36">
        <v>4365.0333333333328</v>
      </c>
      <c r="I258" s="36">
        <v>4391.9666666666672</v>
      </c>
      <c r="J258" s="36">
        <v>4424.4833333333327</v>
      </c>
      <c r="K258" s="31">
        <v>4359.45</v>
      </c>
      <c r="L258" s="31">
        <v>4300</v>
      </c>
      <c r="M258" s="31">
        <v>0.48370999999999997</v>
      </c>
      <c r="N258" s="1"/>
      <c r="O258" s="1"/>
    </row>
    <row r="259" spans="1:15" ht="12.75" customHeight="1">
      <c r="A259" s="33">
        <v>249</v>
      </c>
      <c r="B259" s="53" t="s">
        <v>416</v>
      </c>
      <c r="C259" s="31">
        <v>1789.65</v>
      </c>
      <c r="D259" s="36">
        <v>1795.2833333333335</v>
      </c>
      <c r="E259" s="36">
        <v>1780.5666666666671</v>
      </c>
      <c r="F259" s="36">
        <v>1771.4833333333336</v>
      </c>
      <c r="G259" s="36">
        <v>1756.7666666666671</v>
      </c>
      <c r="H259" s="36">
        <v>1804.366666666667</v>
      </c>
      <c r="I259" s="36">
        <v>1819.0833333333337</v>
      </c>
      <c r="J259" s="36">
        <v>1828.166666666667</v>
      </c>
      <c r="K259" s="31">
        <v>1810</v>
      </c>
      <c r="L259" s="31">
        <v>1786.2</v>
      </c>
      <c r="M259" s="31">
        <v>2.2786599999999999</v>
      </c>
      <c r="N259" s="1"/>
      <c r="O259" s="1"/>
    </row>
    <row r="260" spans="1:15" ht="12.75" customHeight="1">
      <c r="A260" s="33">
        <v>250</v>
      </c>
      <c r="B260" s="53" t="s">
        <v>417</v>
      </c>
      <c r="C260" s="31">
        <v>879.35</v>
      </c>
      <c r="D260" s="36">
        <v>884.76666666666677</v>
      </c>
      <c r="E260" s="36">
        <v>869.58333333333348</v>
      </c>
      <c r="F260" s="36">
        <v>859.81666666666672</v>
      </c>
      <c r="G260" s="36">
        <v>844.63333333333344</v>
      </c>
      <c r="H260" s="36">
        <v>894.53333333333353</v>
      </c>
      <c r="I260" s="36">
        <v>909.7166666666667</v>
      </c>
      <c r="J260" s="36">
        <v>919.48333333333358</v>
      </c>
      <c r="K260" s="31">
        <v>899.95</v>
      </c>
      <c r="L260" s="31">
        <v>875</v>
      </c>
      <c r="M260" s="31">
        <v>1.3960600000000001</v>
      </c>
      <c r="N260" s="1"/>
      <c r="O260" s="1"/>
    </row>
    <row r="261" spans="1:15" ht="12.75" customHeight="1">
      <c r="A261" s="33">
        <v>251</v>
      </c>
      <c r="B261" s="53" t="s">
        <v>418</v>
      </c>
      <c r="C261" s="31">
        <v>351.8</v>
      </c>
      <c r="D261" s="36">
        <v>348.16666666666669</v>
      </c>
      <c r="E261" s="36">
        <v>341.43333333333339</v>
      </c>
      <c r="F261" s="36">
        <v>331.06666666666672</v>
      </c>
      <c r="G261" s="36">
        <v>324.33333333333343</v>
      </c>
      <c r="H261" s="36">
        <v>358.53333333333336</v>
      </c>
      <c r="I261" s="36">
        <v>365.26666666666659</v>
      </c>
      <c r="J261" s="36">
        <v>375.63333333333333</v>
      </c>
      <c r="K261" s="31">
        <v>354.9</v>
      </c>
      <c r="L261" s="31">
        <v>337.8</v>
      </c>
      <c r="M261" s="31">
        <v>18.029440000000001</v>
      </c>
      <c r="N261" s="1"/>
      <c r="O261" s="1"/>
    </row>
    <row r="262" spans="1:15" ht="12.75" customHeight="1">
      <c r="A262" s="33">
        <v>252</v>
      </c>
      <c r="B262" s="53" t="s">
        <v>419</v>
      </c>
      <c r="C262" s="31">
        <v>81.150000000000006</v>
      </c>
      <c r="D262" s="36">
        <v>80.766666666666666</v>
      </c>
      <c r="E262" s="36">
        <v>79.683333333333337</v>
      </c>
      <c r="F262" s="36">
        <v>78.216666666666669</v>
      </c>
      <c r="G262" s="36">
        <v>77.13333333333334</v>
      </c>
      <c r="H262" s="36">
        <v>82.233333333333334</v>
      </c>
      <c r="I262" s="36">
        <v>83.316666666666677</v>
      </c>
      <c r="J262" s="36">
        <v>84.783333333333331</v>
      </c>
      <c r="K262" s="31">
        <v>81.849999999999994</v>
      </c>
      <c r="L262" s="31">
        <v>79.3</v>
      </c>
      <c r="M262" s="31">
        <v>36.203189999999999</v>
      </c>
      <c r="N262" s="1"/>
      <c r="O262" s="1"/>
    </row>
    <row r="263" spans="1:15" ht="12.75" customHeight="1">
      <c r="A263" s="33">
        <v>253</v>
      </c>
      <c r="B263" s="53" t="s">
        <v>281</v>
      </c>
      <c r="C263" s="31">
        <v>581.35</v>
      </c>
      <c r="D263" s="36">
        <v>569.30000000000007</v>
      </c>
      <c r="E263" s="36">
        <v>554.70000000000016</v>
      </c>
      <c r="F263" s="36">
        <v>528.05000000000007</v>
      </c>
      <c r="G263" s="36">
        <v>513.45000000000016</v>
      </c>
      <c r="H263" s="36">
        <v>595.95000000000016</v>
      </c>
      <c r="I263" s="36">
        <v>610.55000000000007</v>
      </c>
      <c r="J263" s="36">
        <v>637.20000000000016</v>
      </c>
      <c r="K263" s="31">
        <v>583.9</v>
      </c>
      <c r="L263" s="31">
        <v>542.65</v>
      </c>
      <c r="M263" s="31">
        <v>175.70174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869</v>
      </c>
      <c r="D264" s="36">
        <v>871.88333333333333</v>
      </c>
      <c r="E264" s="36">
        <v>864.2166666666667</v>
      </c>
      <c r="F264" s="36">
        <v>859.43333333333339</v>
      </c>
      <c r="G264" s="36">
        <v>851.76666666666677</v>
      </c>
      <c r="H264" s="36">
        <v>876.66666666666663</v>
      </c>
      <c r="I264" s="36">
        <v>884.33333333333337</v>
      </c>
      <c r="J264" s="36">
        <v>889.11666666666656</v>
      </c>
      <c r="K264" s="31">
        <v>879.55</v>
      </c>
      <c r="L264" s="31">
        <v>867.1</v>
      </c>
      <c r="M264" s="31">
        <v>19.80049</v>
      </c>
      <c r="N264" s="1"/>
      <c r="O264" s="1"/>
    </row>
    <row r="265" spans="1:15" ht="12.75" customHeight="1">
      <c r="A265" s="33">
        <v>255</v>
      </c>
      <c r="B265" s="53" t="s">
        <v>420</v>
      </c>
      <c r="C265" s="31">
        <v>138.6</v>
      </c>
      <c r="D265" s="36">
        <v>137.93333333333334</v>
      </c>
      <c r="E265" s="36">
        <v>134.46666666666667</v>
      </c>
      <c r="F265" s="36">
        <v>130.33333333333334</v>
      </c>
      <c r="G265" s="36">
        <v>126.86666666666667</v>
      </c>
      <c r="H265" s="36">
        <v>142.06666666666666</v>
      </c>
      <c r="I265" s="36">
        <v>145.53333333333336</v>
      </c>
      <c r="J265" s="36">
        <v>149.66666666666666</v>
      </c>
      <c r="K265" s="31">
        <v>141.4</v>
      </c>
      <c r="L265" s="31">
        <v>133.80000000000001</v>
      </c>
      <c r="M265" s="31">
        <v>140.20038</v>
      </c>
      <c r="N265" s="1"/>
      <c r="O265" s="1"/>
    </row>
    <row r="266" spans="1:15" ht="12.75" customHeight="1">
      <c r="A266" s="33">
        <v>256</v>
      </c>
      <c r="B266" s="53" t="s">
        <v>873</v>
      </c>
      <c r="C266" s="31">
        <v>500.05</v>
      </c>
      <c r="D266" s="36">
        <v>495.43333333333334</v>
      </c>
      <c r="E266" s="36">
        <v>488.86666666666667</v>
      </c>
      <c r="F266" s="36">
        <v>477.68333333333334</v>
      </c>
      <c r="G266" s="36">
        <v>471.11666666666667</v>
      </c>
      <c r="H266" s="36">
        <v>506.61666666666667</v>
      </c>
      <c r="I266" s="36">
        <v>513.18333333333339</v>
      </c>
      <c r="J266" s="36">
        <v>524.36666666666667</v>
      </c>
      <c r="K266" s="31">
        <v>502</v>
      </c>
      <c r="L266" s="31">
        <v>484.25</v>
      </c>
      <c r="M266" s="31">
        <v>10.99112</v>
      </c>
      <c r="N266" s="1"/>
      <c r="O266" s="1"/>
    </row>
    <row r="267" spans="1:15" ht="12.75" customHeight="1">
      <c r="A267" s="33">
        <v>257</v>
      </c>
      <c r="B267" s="53" t="s">
        <v>421</v>
      </c>
      <c r="C267" s="31">
        <v>713.35</v>
      </c>
      <c r="D267" s="36">
        <v>713.81666666666661</v>
      </c>
      <c r="E267" s="36">
        <v>706.63333333333321</v>
      </c>
      <c r="F267" s="36">
        <v>699.91666666666663</v>
      </c>
      <c r="G267" s="36">
        <v>692.73333333333323</v>
      </c>
      <c r="H267" s="36">
        <v>720.53333333333319</v>
      </c>
      <c r="I267" s="36">
        <v>727.71666666666658</v>
      </c>
      <c r="J267" s="36">
        <v>734.43333333333317</v>
      </c>
      <c r="K267" s="31">
        <v>721</v>
      </c>
      <c r="L267" s="31">
        <v>707.1</v>
      </c>
      <c r="M267" s="31">
        <v>10.755319999999999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902.4</v>
      </c>
      <c r="D268" s="36">
        <v>902.86666666666667</v>
      </c>
      <c r="E268" s="36">
        <v>888.83333333333337</v>
      </c>
      <c r="F268" s="36">
        <v>875.26666666666665</v>
      </c>
      <c r="G268" s="36">
        <v>861.23333333333335</v>
      </c>
      <c r="H268" s="36">
        <v>916.43333333333339</v>
      </c>
      <c r="I268" s="36">
        <v>930.4666666666667</v>
      </c>
      <c r="J268" s="36">
        <v>944.03333333333342</v>
      </c>
      <c r="K268" s="31">
        <v>916.9</v>
      </c>
      <c r="L268" s="31">
        <v>889.3</v>
      </c>
      <c r="M268" s="31">
        <v>31.710540000000002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460.25</v>
      </c>
      <c r="D269" s="36">
        <v>459.13333333333338</v>
      </c>
      <c r="E269" s="36">
        <v>455.51666666666677</v>
      </c>
      <c r="F269" s="36">
        <v>450.78333333333336</v>
      </c>
      <c r="G269" s="36">
        <v>447.16666666666674</v>
      </c>
      <c r="H269" s="36">
        <v>463.86666666666679</v>
      </c>
      <c r="I269" s="36">
        <v>467.48333333333346</v>
      </c>
      <c r="J269" s="36">
        <v>472.21666666666681</v>
      </c>
      <c r="K269" s="31">
        <v>462.75</v>
      </c>
      <c r="L269" s="31">
        <v>454.4</v>
      </c>
      <c r="M269" s="31">
        <v>50.112349999999999</v>
      </c>
      <c r="N269" s="1"/>
      <c r="O269" s="1"/>
    </row>
    <row r="270" spans="1:15" ht="12.75" customHeight="1">
      <c r="A270" s="33">
        <v>260</v>
      </c>
      <c r="B270" s="53" t="s">
        <v>422</v>
      </c>
      <c r="C270" s="31">
        <v>460.4</v>
      </c>
      <c r="D270" s="36">
        <v>461.10000000000008</v>
      </c>
      <c r="E270" s="36">
        <v>454.40000000000015</v>
      </c>
      <c r="F270" s="36">
        <v>448.40000000000009</v>
      </c>
      <c r="G270" s="36">
        <v>441.70000000000016</v>
      </c>
      <c r="H270" s="36">
        <v>467.10000000000014</v>
      </c>
      <c r="I270" s="36">
        <v>473.80000000000007</v>
      </c>
      <c r="J270" s="36">
        <v>479.80000000000013</v>
      </c>
      <c r="K270" s="31">
        <v>467.8</v>
      </c>
      <c r="L270" s="31">
        <v>455.1</v>
      </c>
      <c r="M270" s="31">
        <v>2.7015600000000002</v>
      </c>
      <c r="N270" s="1"/>
      <c r="O270" s="1"/>
    </row>
    <row r="271" spans="1:15" ht="12.75" customHeight="1">
      <c r="A271" s="33">
        <v>261</v>
      </c>
      <c r="B271" s="53" t="s">
        <v>423</v>
      </c>
      <c r="C271" s="31">
        <v>579.4</v>
      </c>
      <c r="D271" s="36">
        <v>581.68333333333328</v>
      </c>
      <c r="E271" s="36">
        <v>573.91666666666652</v>
      </c>
      <c r="F271" s="36">
        <v>568.43333333333328</v>
      </c>
      <c r="G271" s="36">
        <v>560.66666666666652</v>
      </c>
      <c r="H271" s="36">
        <v>587.16666666666652</v>
      </c>
      <c r="I271" s="36">
        <v>594.93333333333317</v>
      </c>
      <c r="J271" s="36">
        <v>600.41666666666652</v>
      </c>
      <c r="K271" s="31">
        <v>589.45000000000005</v>
      </c>
      <c r="L271" s="31">
        <v>576.20000000000005</v>
      </c>
      <c r="M271" s="31">
        <v>1.3266800000000001</v>
      </c>
      <c r="N271" s="1"/>
      <c r="O271" s="1"/>
    </row>
    <row r="272" spans="1:15" ht="12.75" customHeight="1">
      <c r="A272" s="33">
        <v>262</v>
      </c>
      <c r="B272" s="53" t="s">
        <v>424</v>
      </c>
      <c r="C272" s="31">
        <v>880.85</v>
      </c>
      <c r="D272" s="36">
        <v>873.79999999999984</v>
      </c>
      <c r="E272" s="36">
        <v>858.59999999999968</v>
      </c>
      <c r="F272" s="36">
        <v>836.3499999999998</v>
      </c>
      <c r="G272" s="36">
        <v>821.14999999999964</v>
      </c>
      <c r="H272" s="36">
        <v>896.04999999999973</v>
      </c>
      <c r="I272" s="36">
        <v>911.24999999999977</v>
      </c>
      <c r="J272" s="36">
        <v>933.49999999999977</v>
      </c>
      <c r="K272" s="31">
        <v>889</v>
      </c>
      <c r="L272" s="31">
        <v>851.55</v>
      </c>
      <c r="M272" s="31">
        <v>3.2296999999999998</v>
      </c>
      <c r="N272" s="1"/>
      <c r="O272" s="1"/>
    </row>
    <row r="273" spans="1:15" ht="12.75" customHeight="1">
      <c r="A273" s="33">
        <v>263</v>
      </c>
      <c r="B273" s="53" t="s">
        <v>425</v>
      </c>
      <c r="C273" s="31">
        <v>443.25</v>
      </c>
      <c r="D273" s="36">
        <v>444.95</v>
      </c>
      <c r="E273" s="36">
        <v>440.2</v>
      </c>
      <c r="F273" s="36">
        <v>437.15</v>
      </c>
      <c r="G273" s="36">
        <v>432.4</v>
      </c>
      <c r="H273" s="36">
        <v>448</v>
      </c>
      <c r="I273" s="36">
        <v>452.75</v>
      </c>
      <c r="J273" s="36">
        <v>455.8</v>
      </c>
      <c r="K273" s="31">
        <v>449.7</v>
      </c>
      <c r="L273" s="31">
        <v>441.9</v>
      </c>
      <c r="M273" s="31">
        <v>3.08087</v>
      </c>
      <c r="N273" s="1"/>
      <c r="O273" s="1"/>
    </row>
    <row r="274" spans="1:15" ht="12.75" customHeight="1">
      <c r="A274" s="33">
        <v>264</v>
      </c>
      <c r="B274" s="53" t="s">
        <v>426</v>
      </c>
      <c r="C274" s="31">
        <v>850.15</v>
      </c>
      <c r="D274" s="36">
        <v>853.16666666666663</v>
      </c>
      <c r="E274" s="36">
        <v>838.33333333333326</v>
      </c>
      <c r="F274" s="36">
        <v>826.51666666666665</v>
      </c>
      <c r="G274" s="36">
        <v>811.68333333333328</v>
      </c>
      <c r="H274" s="36">
        <v>864.98333333333323</v>
      </c>
      <c r="I274" s="36">
        <v>879.81666666666649</v>
      </c>
      <c r="J274" s="36">
        <v>891.63333333333321</v>
      </c>
      <c r="K274" s="31">
        <v>868</v>
      </c>
      <c r="L274" s="31">
        <v>841.35</v>
      </c>
      <c r="M274" s="31">
        <v>3.41045</v>
      </c>
      <c r="N274" s="1"/>
      <c r="O274" s="1"/>
    </row>
    <row r="275" spans="1:15" ht="12.75" customHeight="1">
      <c r="A275" s="33">
        <v>265</v>
      </c>
      <c r="B275" s="53" t="s">
        <v>427</v>
      </c>
      <c r="C275" s="31">
        <v>3466.35</v>
      </c>
      <c r="D275" s="36">
        <v>3488.8666666666663</v>
      </c>
      <c r="E275" s="36">
        <v>3413.6833333333325</v>
      </c>
      <c r="F275" s="36">
        <v>3361.016666666666</v>
      </c>
      <c r="G275" s="36">
        <v>3285.8333333333321</v>
      </c>
      <c r="H275" s="36">
        <v>3541.5333333333328</v>
      </c>
      <c r="I275" s="36">
        <v>3616.7166666666662</v>
      </c>
      <c r="J275" s="36">
        <v>3669.3833333333332</v>
      </c>
      <c r="K275" s="31">
        <v>3564.05</v>
      </c>
      <c r="L275" s="31">
        <v>3436.2</v>
      </c>
      <c r="M275" s="31">
        <v>2.4599899999999999</v>
      </c>
      <c r="N275" s="1"/>
      <c r="O275" s="1"/>
    </row>
    <row r="276" spans="1:15" ht="12.75" customHeight="1">
      <c r="A276" s="33">
        <v>266</v>
      </c>
      <c r="B276" s="53" t="s">
        <v>428</v>
      </c>
      <c r="C276" s="31">
        <v>259.2</v>
      </c>
      <c r="D276" s="36">
        <v>260.18333333333334</v>
      </c>
      <c r="E276" s="36">
        <v>257.36666666666667</v>
      </c>
      <c r="F276" s="36">
        <v>255.53333333333336</v>
      </c>
      <c r="G276" s="36">
        <v>252.7166666666667</v>
      </c>
      <c r="H276" s="36">
        <v>262.01666666666665</v>
      </c>
      <c r="I276" s="36">
        <v>264.83333333333337</v>
      </c>
      <c r="J276" s="36">
        <v>266.66666666666663</v>
      </c>
      <c r="K276" s="31">
        <v>263</v>
      </c>
      <c r="L276" s="31">
        <v>258.35000000000002</v>
      </c>
      <c r="M276" s="31">
        <v>6.5974399999999997</v>
      </c>
      <c r="N276" s="1"/>
      <c r="O276" s="1"/>
    </row>
    <row r="277" spans="1:15" ht="12.75" customHeight="1">
      <c r="A277" s="33">
        <v>267</v>
      </c>
      <c r="B277" s="53" t="s">
        <v>429</v>
      </c>
      <c r="C277" s="31">
        <v>1505.65</v>
      </c>
      <c r="D277" s="36">
        <v>1509.7333333333333</v>
      </c>
      <c r="E277" s="36">
        <v>1489.9666666666667</v>
      </c>
      <c r="F277" s="36">
        <v>1474.2833333333333</v>
      </c>
      <c r="G277" s="36">
        <v>1454.5166666666667</v>
      </c>
      <c r="H277" s="36">
        <v>1525.4166666666667</v>
      </c>
      <c r="I277" s="36">
        <v>1545.1833333333336</v>
      </c>
      <c r="J277" s="36">
        <v>1560.8666666666668</v>
      </c>
      <c r="K277" s="31">
        <v>1529.5</v>
      </c>
      <c r="L277" s="31">
        <v>1494.05</v>
      </c>
      <c r="M277" s="31">
        <v>9.47682</v>
      </c>
      <c r="N277" s="1"/>
      <c r="O277" s="1"/>
    </row>
    <row r="278" spans="1:15" ht="12.75" customHeight="1">
      <c r="A278" s="33">
        <v>268</v>
      </c>
      <c r="B278" s="53" t="s">
        <v>430</v>
      </c>
      <c r="C278" s="31">
        <v>313.14999999999998</v>
      </c>
      <c r="D278" s="36">
        <v>312.91666666666663</v>
      </c>
      <c r="E278" s="36">
        <v>305.88333333333327</v>
      </c>
      <c r="F278" s="36">
        <v>298.61666666666662</v>
      </c>
      <c r="G278" s="36">
        <v>291.58333333333326</v>
      </c>
      <c r="H278" s="36">
        <v>320.18333333333328</v>
      </c>
      <c r="I278" s="36">
        <v>327.21666666666658</v>
      </c>
      <c r="J278" s="36">
        <v>334.48333333333329</v>
      </c>
      <c r="K278" s="31">
        <v>319.95</v>
      </c>
      <c r="L278" s="31">
        <v>305.64999999999998</v>
      </c>
      <c r="M278" s="31">
        <v>9.2672500000000007</v>
      </c>
      <c r="N278" s="1"/>
      <c r="O278" s="1"/>
    </row>
    <row r="279" spans="1:15" ht="12.75" customHeight="1">
      <c r="A279" s="33">
        <v>269</v>
      </c>
      <c r="B279" s="53" t="s">
        <v>835</v>
      </c>
      <c r="C279" s="31">
        <v>3935.35</v>
      </c>
      <c r="D279" s="36">
        <v>3929.7666666666664</v>
      </c>
      <c r="E279" s="36">
        <v>3884.583333333333</v>
      </c>
      <c r="F279" s="36">
        <v>3833.8166666666666</v>
      </c>
      <c r="G279" s="36">
        <v>3788.6333333333332</v>
      </c>
      <c r="H279" s="36">
        <v>3980.5333333333328</v>
      </c>
      <c r="I279" s="36">
        <v>4025.7166666666662</v>
      </c>
      <c r="J279" s="36">
        <v>4076.4833333333327</v>
      </c>
      <c r="K279" s="31">
        <v>3974.95</v>
      </c>
      <c r="L279" s="31">
        <v>3879</v>
      </c>
      <c r="M279" s="31">
        <v>0.35837000000000002</v>
      </c>
      <c r="N279" s="1"/>
      <c r="O279" s="1"/>
    </row>
    <row r="280" spans="1:15" ht="12.75" customHeight="1">
      <c r="A280" s="33">
        <v>270</v>
      </c>
      <c r="B280" s="53" t="s">
        <v>431</v>
      </c>
      <c r="C280" s="31">
        <v>1272.55</v>
      </c>
      <c r="D280" s="36">
        <v>1274.5833333333333</v>
      </c>
      <c r="E280" s="36">
        <v>1259.1666666666665</v>
      </c>
      <c r="F280" s="36">
        <v>1245.7833333333333</v>
      </c>
      <c r="G280" s="36">
        <v>1230.3666666666666</v>
      </c>
      <c r="H280" s="36">
        <v>1287.9666666666665</v>
      </c>
      <c r="I280" s="36">
        <v>1303.383333333333</v>
      </c>
      <c r="J280" s="36">
        <v>1316.7666666666664</v>
      </c>
      <c r="K280" s="31">
        <v>1290</v>
      </c>
      <c r="L280" s="31">
        <v>1261.2</v>
      </c>
      <c r="M280" s="31">
        <v>1.40029</v>
      </c>
      <c r="N280" s="1"/>
      <c r="O280" s="1"/>
    </row>
    <row r="281" spans="1:15" ht="12.75" customHeight="1">
      <c r="A281" s="33">
        <v>271</v>
      </c>
      <c r="B281" s="53" t="s">
        <v>822</v>
      </c>
      <c r="C281" s="31">
        <v>1111.7</v>
      </c>
      <c r="D281" s="36">
        <v>1113.0833333333333</v>
      </c>
      <c r="E281" s="36">
        <v>1101.1666666666665</v>
      </c>
      <c r="F281" s="36">
        <v>1090.6333333333332</v>
      </c>
      <c r="G281" s="36">
        <v>1078.7166666666665</v>
      </c>
      <c r="H281" s="36">
        <v>1123.6166666666666</v>
      </c>
      <c r="I281" s="36">
        <v>1135.5333333333331</v>
      </c>
      <c r="J281" s="36">
        <v>1146.0666666666666</v>
      </c>
      <c r="K281" s="31">
        <v>1125</v>
      </c>
      <c r="L281" s="31">
        <v>1102.55</v>
      </c>
      <c r="M281" s="31">
        <v>2.68696</v>
      </c>
      <c r="N281" s="1"/>
      <c r="O281" s="1"/>
    </row>
    <row r="282" spans="1:15" ht="12.75" customHeight="1">
      <c r="A282" s="33">
        <v>272</v>
      </c>
      <c r="B282" s="53" t="s">
        <v>432</v>
      </c>
      <c r="C282" s="31">
        <v>428.85</v>
      </c>
      <c r="D282" s="36">
        <v>428.88333333333338</v>
      </c>
      <c r="E282" s="36">
        <v>426.86666666666679</v>
      </c>
      <c r="F282" s="36">
        <v>424.88333333333338</v>
      </c>
      <c r="G282" s="36">
        <v>422.86666666666679</v>
      </c>
      <c r="H282" s="36">
        <v>430.86666666666679</v>
      </c>
      <c r="I282" s="36">
        <v>432.88333333333333</v>
      </c>
      <c r="J282" s="36">
        <v>434.86666666666679</v>
      </c>
      <c r="K282" s="31">
        <v>430.9</v>
      </c>
      <c r="L282" s="31">
        <v>426.9</v>
      </c>
      <c r="M282" s="31">
        <v>18.501049999999999</v>
      </c>
      <c r="N282" s="1"/>
      <c r="O282" s="1"/>
    </row>
    <row r="283" spans="1:15" ht="12.75" customHeight="1">
      <c r="A283" s="33">
        <v>273</v>
      </c>
      <c r="B283" s="53" t="s">
        <v>433</v>
      </c>
      <c r="C283" s="31">
        <v>282.75</v>
      </c>
      <c r="D283" s="36">
        <v>280.84999999999997</v>
      </c>
      <c r="E283" s="36">
        <v>278.69999999999993</v>
      </c>
      <c r="F283" s="36">
        <v>274.64999999999998</v>
      </c>
      <c r="G283" s="36">
        <v>272.49999999999994</v>
      </c>
      <c r="H283" s="36">
        <v>284.89999999999992</v>
      </c>
      <c r="I283" s="36">
        <v>287.0499999999999</v>
      </c>
      <c r="J283" s="36">
        <v>291.09999999999991</v>
      </c>
      <c r="K283" s="31">
        <v>283</v>
      </c>
      <c r="L283" s="31">
        <v>276.8</v>
      </c>
      <c r="M283" s="31">
        <v>2.7046299999999999</v>
      </c>
      <c r="N283" s="1"/>
      <c r="O283" s="1"/>
    </row>
    <row r="284" spans="1:15" ht="12.75" customHeight="1">
      <c r="A284" s="33">
        <v>274</v>
      </c>
      <c r="B284" s="53" t="s">
        <v>434</v>
      </c>
      <c r="C284" s="31">
        <v>188.9</v>
      </c>
      <c r="D284" s="36">
        <v>187.79999999999998</v>
      </c>
      <c r="E284" s="36">
        <v>185.59999999999997</v>
      </c>
      <c r="F284" s="36">
        <v>182.29999999999998</v>
      </c>
      <c r="G284" s="36">
        <v>180.09999999999997</v>
      </c>
      <c r="H284" s="36">
        <v>191.09999999999997</v>
      </c>
      <c r="I284" s="36">
        <v>193.29999999999995</v>
      </c>
      <c r="J284" s="36">
        <v>196.59999999999997</v>
      </c>
      <c r="K284" s="31">
        <v>190</v>
      </c>
      <c r="L284" s="31">
        <v>184.5</v>
      </c>
      <c r="M284" s="31">
        <v>28.984200000000001</v>
      </c>
      <c r="N284" s="1"/>
      <c r="O284" s="1"/>
    </row>
    <row r="285" spans="1:15" ht="12.75" customHeight="1">
      <c r="A285" s="33">
        <v>275</v>
      </c>
      <c r="B285" s="53" t="s">
        <v>874</v>
      </c>
      <c r="C285" s="31">
        <v>2707.75</v>
      </c>
      <c r="D285" s="36">
        <v>2729.25</v>
      </c>
      <c r="E285" s="36">
        <v>2668.5</v>
      </c>
      <c r="F285" s="36">
        <v>2629.25</v>
      </c>
      <c r="G285" s="36">
        <v>2568.5</v>
      </c>
      <c r="H285" s="36">
        <v>2768.5</v>
      </c>
      <c r="I285" s="36">
        <v>2829.25</v>
      </c>
      <c r="J285" s="36">
        <v>2868.5</v>
      </c>
      <c r="K285" s="31">
        <v>2790</v>
      </c>
      <c r="L285" s="31">
        <v>2690</v>
      </c>
      <c r="M285" s="31">
        <v>1.02329</v>
      </c>
      <c r="N285" s="1"/>
      <c r="O285" s="1"/>
    </row>
    <row r="286" spans="1:15" ht="12.75" customHeight="1">
      <c r="A286" s="33">
        <v>276</v>
      </c>
      <c r="B286" s="53" t="s">
        <v>435</v>
      </c>
      <c r="C286" s="31">
        <v>728.7</v>
      </c>
      <c r="D286" s="36">
        <v>731.25</v>
      </c>
      <c r="E286" s="36">
        <v>722.45</v>
      </c>
      <c r="F286" s="36">
        <v>716.2</v>
      </c>
      <c r="G286" s="36">
        <v>707.40000000000009</v>
      </c>
      <c r="H286" s="36">
        <v>737.5</v>
      </c>
      <c r="I286" s="36">
        <v>746.3</v>
      </c>
      <c r="J286" s="36">
        <v>752.55</v>
      </c>
      <c r="K286" s="31">
        <v>740.05</v>
      </c>
      <c r="L286" s="31">
        <v>725</v>
      </c>
      <c r="M286" s="31">
        <v>1.08731</v>
      </c>
      <c r="N286" s="1"/>
      <c r="O286" s="1"/>
    </row>
    <row r="287" spans="1:15" ht="12.75" customHeight="1">
      <c r="A287" s="33">
        <v>277</v>
      </c>
      <c r="B287" s="53" t="s">
        <v>834</v>
      </c>
      <c r="C287" s="31">
        <v>632.79999999999995</v>
      </c>
      <c r="D287" s="36">
        <v>645.51666666666665</v>
      </c>
      <c r="E287" s="36">
        <v>617.2833333333333</v>
      </c>
      <c r="F287" s="36">
        <v>601.76666666666665</v>
      </c>
      <c r="G287" s="36">
        <v>573.5333333333333</v>
      </c>
      <c r="H287" s="36">
        <v>661.0333333333333</v>
      </c>
      <c r="I287" s="36">
        <v>689.26666666666665</v>
      </c>
      <c r="J287" s="36">
        <v>704.7833333333333</v>
      </c>
      <c r="K287" s="31">
        <v>673.75</v>
      </c>
      <c r="L287" s="31">
        <v>630</v>
      </c>
      <c r="M287" s="31">
        <v>10.042400000000001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1731.15</v>
      </c>
      <c r="D288" s="36">
        <v>1738.95</v>
      </c>
      <c r="E288" s="36">
        <v>1721.2</v>
      </c>
      <c r="F288" s="36">
        <v>1711.25</v>
      </c>
      <c r="G288" s="36">
        <v>1693.5</v>
      </c>
      <c r="H288" s="36">
        <v>1748.9</v>
      </c>
      <c r="I288" s="36">
        <v>1766.65</v>
      </c>
      <c r="J288" s="36">
        <v>1776.6000000000001</v>
      </c>
      <c r="K288" s="31">
        <v>1756.7</v>
      </c>
      <c r="L288" s="31">
        <v>1729</v>
      </c>
      <c r="M288" s="31">
        <v>126.83551</v>
      </c>
      <c r="N288" s="1"/>
      <c r="O288" s="1"/>
    </row>
    <row r="289" spans="1:15" ht="12.75" customHeight="1">
      <c r="A289" s="33">
        <v>279</v>
      </c>
      <c r="B289" s="53" t="s">
        <v>436</v>
      </c>
      <c r="C289" s="31">
        <v>2049.6</v>
      </c>
      <c r="D289" s="36">
        <v>2055.0666666666666</v>
      </c>
      <c r="E289" s="36">
        <v>2034.833333333333</v>
      </c>
      <c r="F289" s="36">
        <v>2020.0666666666664</v>
      </c>
      <c r="G289" s="36">
        <v>1999.8333333333328</v>
      </c>
      <c r="H289" s="36">
        <v>2069.833333333333</v>
      </c>
      <c r="I289" s="36">
        <v>2090.0666666666666</v>
      </c>
      <c r="J289" s="36">
        <v>2104.8333333333335</v>
      </c>
      <c r="K289" s="31">
        <v>2075.3000000000002</v>
      </c>
      <c r="L289" s="31">
        <v>2040.3</v>
      </c>
      <c r="M289" s="31">
        <v>0.20621</v>
      </c>
      <c r="N289" s="1"/>
      <c r="O289" s="1"/>
    </row>
    <row r="290" spans="1:15" ht="12.75" customHeight="1">
      <c r="A290" s="33">
        <v>280</v>
      </c>
      <c r="B290" s="53" t="s">
        <v>161</v>
      </c>
      <c r="C290" s="31">
        <v>170.15</v>
      </c>
      <c r="D290" s="36">
        <v>169.15</v>
      </c>
      <c r="E290" s="36">
        <v>167.35000000000002</v>
      </c>
      <c r="F290" s="36">
        <v>164.55</v>
      </c>
      <c r="G290" s="36">
        <v>162.75000000000003</v>
      </c>
      <c r="H290" s="36">
        <v>171.95000000000002</v>
      </c>
      <c r="I290" s="36">
        <v>173.75000000000003</v>
      </c>
      <c r="J290" s="36">
        <v>176.55</v>
      </c>
      <c r="K290" s="31">
        <v>170.95</v>
      </c>
      <c r="L290" s="31">
        <v>166.35</v>
      </c>
      <c r="M290" s="31">
        <v>64.289410000000004</v>
      </c>
      <c r="N290" s="1"/>
      <c r="O290" s="1"/>
    </row>
    <row r="291" spans="1:15" ht="12.75" customHeight="1">
      <c r="A291" s="33">
        <v>281</v>
      </c>
      <c r="B291" s="53" t="s">
        <v>167</v>
      </c>
      <c r="C291" s="31">
        <v>5756.7</v>
      </c>
      <c r="D291" s="36">
        <v>5705.0666666666666</v>
      </c>
      <c r="E291" s="36">
        <v>5592.1833333333334</v>
      </c>
      <c r="F291" s="36">
        <v>5427.666666666667</v>
      </c>
      <c r="G291" s="36">
        <v>5314.7833333333338</v>
      </c>
      <c r="H291" s="36">
        <v>5869.583333333333</v>
      </c>
      <c r="I291" s="36">
        <v>5982.4666666666662</v>
      </c>
      <c r="J291" s="36">
        <v>6146.9833333333327</v>
      </c>
      <c r="K291" s="31">
        <v>5817.95</v>
      </c>
      <c r="L291" s="31">
        <v>5540.55</v>
      </c>
      <c r="M291" s="31">
        <v>3.64195</v>
      </c>
      <c r="N291" s="1"/>
      <c r="O291" s="1"/>
    </row>
    <row r="292" spans="1:15" ht="12.75" customHeight="1">
      <c r="A292" s="33">
        <v>282</v>
      </c>
      <c r="B292" s="53" t="s">
        <v>164</v>
      </c>
      <c r="C292" s="31">
        <v>641.4</v>
      </c>
      <c r="D292" s="36">
        <v>639.13333333333333</v>
      </c>
      <c r="E292" s="36">
        <v>634.26666666666665</v>
      </c>
      <c r="F292" s="36">
        <v>627.13333333333333</v>
      </c>
      <c r="G292" s="36">
        <v>622.26666666666665</v>
      </c>
      <c r="H292" s="36">
        <v>646.26666666666665</v>
      </c>
      <c r="I292" s="36">
        <v>651.13333333333321</v>
      </c>
      <c r="J292" s="36">
        <v>658.26666666666665</v>
      </c>
      <c r="K292" s="31">
        <v>644</v>
      </c>
      <c r="L292" s="31">
        <v>632</v>
      </c>
      <c r="M292" s="31">
        <v>11.871040000000001</v>
      </c>
      <c r="N292" s="1"/>
      <c r="O292" s="1"/>
    </row>
    <row r="293" spans="1:15" ht="12.75" customHeight="1">
      <c r="A293" s="33">
        <v>283</v>
      </c>
      <c r="B293" s="53" t="s">
        <v>166</v>
      </c>
      <c r="C293" s="31">
        <v>4869.3</v>
      </c>
      <c r="D293" s="36">
        <v>4888.7833333333328</v>
      </c>
      <c r="E293" s="36">
        <v>4844.5666666666657</v>
      </c>
      <c r="F293" s="36">
        <v>4819.833333333333</v>
      </c>
      <c r="G293" s="36">
        <v>4775.6166666666659</v>
      </c>
      <c r="H293" s="36">
        <v>4913.5166666666655</v>
      </c>
      <c r="I293" s="36">
        <v>4957.7333333333327</v>
      </c>
      <c r="J293" s="36">
        <v>4982.4666666666653</v>
      </c>
      <c r="K293" s="31">
        <v>4933</v>
      </c>
      <c r="L293" s="31">
        <v>4864.05</v>
      </c>
      <c r="M293" s="31">
        <v>5.4502199999999998</v>
      </c>
      <c r="N293" s="1"/>
      <c r="O293" s="1"/>
    </row>
    <row r="294" spans="1:15" ht="12.75" customHeight="1">
      <c r="A294" s="33">
        <v>284</v>
      </c>
      <c r="B294" s="53" t="s">
        <v>437</v>
      </c>
      <c r="C294" s="31">
        <v>17387.650000000001</v>
      </c>
      <c r="D294" s="36">
        <v>17064.933333333331</v>
      </c>
      <c r="E294" s="36">
        <v>16529.816666666662</v>
      </c>
      <c r="F294" s="36">
        <v>15671.983333333332</v>
      </c>
      <c r="G294" s="36">
        <v>15136.866666666663</v>
      </c>
      <c r="H294" s="36">
        <v>17922.766666666663</v>
      </c>
      <c r="I294" s="36">
        <v>18457.883333333331</v>
      </c>
      <c r="J294" s="36">
        <v>19315.71666666666</v>
      </c>
      <c r="K294" s="31">
        <v>17600.05</v>
      </c>
      <c r="L294" s="31">
        <v>16207.1</v>
      </c>
      <c r="M294" s="31">
        <v>0.43103000000000002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3782.45</v>
      </c>
      <c r="D295" s="36">
        <v>3784.1</v>
      </c>
      <c r="E295" s="36">
        <v>3768.5</v>
      </c>
      <c r="F295" s="36">
        <v>3754.55</v>
      </c>
      <c r="G295" s="36">
        <v>3738.9500000000003</v>
      </c>
      <c r="H295" s="36">
        <v>3798.0499999999997</v>
      </c>
      <c r="I295" s="36">
        <v>3813.6499999999992</v>
      </c>
      <c r="J295" s="36">
        <v>3827.5999999999995</v>
      </c>
      <c r="K295" s="31">
        <v>3799.7</v>
      </c>
      <c r="L295" s="31">
        <v>3770.15</v>
      </c>
      <c r="M295" s="31">
        <v>16.84618</v>
      </c>
      <c r="N295" s="1"/>
      <c r="O295" s="1"/>
    </row>
    <row r="296" spans="1:15" ht="12.75" customHeight="1">
      <c r="A296" s="33">
        <v>286</v>
      </c>
      <c r="B296" s="53" t="s">
        <v>438</v>
      </c>
      <c r="C296" s="31">
        <v>540</v>
      </c>
      <c r="D296" s="36">
        <v>541.83333333333337</v>
      </c>
      <c r="E296" s="36">
        <v>530.16666666666674</v>
      </c>
      <c r="F296" s="36">
        <v>520.33333333333337</v>
      </c>
      <c r="G296" s="36">
        <v>508.66666666666674</v>
      </c>
      <c r="H296" s="36">
        <v>551.66666666666674</v>
      </c>
      <c r="I296" s="36">
        <v>563.33333333333348</v>
      </c>
      <c r="J296" s="36">
        <v>573.16666666666674</v>
      </c>
      <c r="K296" s="31">
        <v>553.5</v>
      </c>
      <c r="L296" s="31">
        <v>532</v>
      </c>
      <c r="M296" s="31">
        <v>20.500969999999999</v>
      </c>
      <c r="N296" s="1"/>
      <c r="O296" s="1"/>
    </row>
    <row r="297" spans="1:15" ht="12.75" customHeight="1">
      <c r="A297" s="33">
        <v>287</v>
      </c>
      <c r="B297" s="53" t="s">
        <v>163</v>
      </c>
      <c r="C297" s="31">
        <v>439.85</v>
      </c>
      <c r="D297" s="36">
        <v>433.31666666666666</v>
      </c>
      <c r="E297" s="36">
        <v>418.63333333333333</v>
      </c>
      <c r="F297" s="36">
        <v>397.41666666666669</v>
      </c>
      <c r="G297" s="36">
        <v>382.73333333333335</v>
      </c>
      <c r="H297" s="36">
        <v>454.5333333333333</v>
      </c>
      <c r="I297" s="36">
        <v>469.21666666666658</v>
      </c>
      <c r="J297" s="36">
        <v>490.43333333333328</v>
      </c>
      <c r="K297" s="31">
        <v>448</v>
      </c>
      <c r="L297" s="31">
        <v>412.1</v>
      </c>
      <c r="M297" s="31">
        <v>85.620999999999995</v>
      </c>
      <c r="N297" s="1"/>
      <c r="O297" s="1"/>
    </row>
    <row r="298" spans="1:15" ht="12.75" customHeight="1">
      <c r="A298" s="33">
        <v>288</v>
      </c>
      <c r="B298" s="53" t="s">
        <v>439</v>
      </c>
      <c r="C298" s="31">
        <v>251.7</v>
      </c>
      <c r="D298" s="36">
        <v>249.93333333333331</v>
      </c>
      <c r="E298" s="36">
        <v>243.01666666666659</v>
      </c>
      <c r="F298" s="36">
        <v>234.33333333333329</v>
      </c>
      <c r="G298" s="36">
        <v>227.41666666666657</v>
      </c>
      <c r="H298" s="36">
        <v>258.61666666666662</v>
      </c>
      <c r="I298" s="36">
        <v>265.5333333333333</v>
      </c>
      <c r="J298" s="36">
        <v>274.21666666666664</v>
      </c>
      <c r="K298" s="31">
        <v>256.85000000000002</v>
      </c>
      <c r="L298" s="31">
        <v>241.25</v>
      </c>
      <c r="M298" s="31">
        <v>27.340440000000001</v>
      </c>
      <c r="N298" s="1"/>
      <c r="O298" s="1"/>
    </row>
    <row r="299" spans="1:15" ht="12.75" customHeight="1">
      <c r="A299" s="33">
        <v>289</v>
      </c>
      <c r="B299" s="53" t="s">
        <v>440</v>
      </c>
      <c r="C299" s="31">
        <v>142.85</v>
      </c>
      <c r="D299" s="36">
        <v>141.11666666666667</v>
      </c>
      <c r="E299" s="36">
        <v>138.88333333333335</v>
      </c>
      <c r="F299" s="36">
        <v>134.91666666666669</v>
      </c>
      <c r="G299" s="36">
        <v>132.68333333333337</v>
      </c>
      <c r="H299" s="36">
        <v>145.08333333333334</v>
      </c>
      <c r="I299" s="36">
        <v>147.31666666666669</v>
      </c>
      <c r="J299" s="36">
        <v>151.28333333333333</v>
      </c>
      <c r="K299" s="31">
        <v>143.35</v>
      </c>
      <c r="L299" s="31">
        <v>137.15</v>
      </c>
      <c r="M299" s="31">
        <v>65.529380000000003</v>
      </c>
      <c r="N299" s="1"/>
      <c r="O299" s="1"/>
    </row>
    <row r="300" spans="1:15" ht="12.75" customHeight="1">
      <c r="A300" s="33">
        <v>290</v>
      </c>
      <c r="B300" s="53" t="s">
        <v>282</v>
      </c>
      <c r="C300" s="31">
        <v>997.75</v>
      </c>
      <c r="D300" s="36">
        <v>1001.25</v>
      </c>
      <c r="E300" s="36">
        <v>986.5</v>
      </c>
      <c r="F300" s="36">
        <v>975.25</v>
      </c>
      <c r="G300" s="36">
        <v>960.5</v>
      </c>
      <c r="H300" s="36">
        <v>1012.5</v>
      </c>
      <c r="I300" s="36">
        <v>1027.25</v>
      </c>
      <c r="J300" s="36">
        <v>1038.5</v>
      </c>
      <c r="K300" s="31">
        <v>1016</v>
      </c>
      <c r="L300" s="31">
        <v>990</v>
      </c>
      <c r="M300" s="31">
        <v>41.124229999999997</v>
      </c>
      <c r="N300" s="1"/>
      <c r="O300" s="1"/>
    </row>
    <row r="301" spans="1:15" ht="12.75" customHeight="1">
      <c r="A301" s="33">
        <v>291</v>
      </c>
      <c r="B301" s="53" t="s">
        <v>283</v>
      </c>
      <c r="C301" s="31">
        <v>7225.2</v>
      </c>
      <c r="D301" s="36">
        <v>7154.7333333333336</v>
      </c>
      <c r="E301" s="36">
        <v>7020.4666666666672</v>
      </c>
      <c r="F301" s="36">
        <v>6815.7333333333336</v>
      </c>
      <c r="G301" s="36">
        <v>6681.4666666666672</v>
      </c>
      <c r="H301" s="36">
        <v>7359.4666666666672</v>
      </c>
      <c r="I301" s="36">
        <v>7493.7333333333336</v>
      </c>
      <c r="J301" s="36">
        <v>7698.4666666666672</v>
      </c>
      <c r="K301" s="31">
        <v>7289</v>
      </c>
      <c r="L301" s="31">
        <v>6950</v>
      </c>
      <c r="M301" s="31">
        <v>2.8895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1605.4</v>
      </c>
      <c r="D302" s="36">
        <v>1608.4666666666665</v>
      </c>
      <c r="E302" s="36">
        <v>1595.9333333333329</v>
      </c>
      <c r="F302" s="36">
        <v>1586.4666666666665</v>
      </c>
      <c r="G302" s="36">
        <v>1573.9333333333329</v>
      </c>
      <c r="H302" s="36">
        <v>1617.9333333333329</v>
      </c>
      <c r="I302" s="36">
        <v>1630.4666666666662</v>
      </c>
      <c r="J302" s="36">
        <v>1639.9333333333329</v>
      </c>
      <c r="K302" s="31">
        <v>1621</v>
      </c>
      <c r="L302" s="31">
        <v>1599</v>
      </c>
      <c r="M302" s="31">
        <v>5.2065599999999996</v>
      </c>
      <c r="N302" s="1"/>
      <c r="O302" s="1"/>
    </row>
    <row r="303" spans="1:15" ht="12.75" customHeight="1">
      <c r="A303" s="33">
        <v>293</v>
      </c>
      <c r="B303" s="53" t="s">
        <v>441</v>
      </c>
      <c r="C303" s="31">
        <v>1179.7</v>
      </c>
      <c r="D303" s="36">
        <v>1168.05</v>
      </c>
      <c r="E303" s="36">
        <v>1151.5999999999999</v>
      </c>
      <c r="F303" s="36">
        <v>1123.5</v>
      </c>
      <c r="G303" s="36">
        <v>1107.05</v>
      </c>
      <c r="H303" s="36">
        <v>1196.1499999999999</v>
      </c>
      <c r="I303" s="36">
        <v>1212.6000000000001</v>
      </c>
      <c r="J303" s="36">
        <v>1240.6999999999998</v>
      </c>
      <c r="K303" s="31">
        <v>1184.5</v>
      </c>
      <c r="L303" s="31">
        <v>1139.95</v>
      </c>
      <c r="M303" s="31">
        <v>0.74241999999999997</v>
      </c>
      <c r="N303" s="1"/>
      <c r="O303" s="1"/>
    </row>
    <row r="304" spans="1:15" ht="12.75" customHeight="1">
      <c r="A304" s="33">
        <v>294</v>
      </c>
      <c r="B304" s="53" t="s">
        <v>442</v>
      </c>
      <c r="C304" s="31">
        <v>76.849999999999994</v>
      </c>
      <c r="D304" s="36">
        <v>75.466666666666654</v>
      </c>
      <c r="E304" s="36">
        <v>74.083333333333314</v>
      </c>
      <c r="F304" s="36">
        <v>71.316666666666663</v>
      </c>
      <c r="G304" s="36">
        <v>69.933333333333323</v>
      </c>
      <c r="H304" s="36">
        <v>78.233333333333306</v>
      </c>
      <c r="I304" s="36">
        <v>79.61666666666666</v>
      </c>
      <c r="J304" s="36">
        <v>82.383333333333297</v>
      </c>
      <c r="K304" s="31">
        <v>76.849999999999994</v>
      </c>
      <c r="L304" s="31">
        <v>72.7</v>
      </c>
      <c r="M304" s="31">
        <v>22.354410000000001</v>
      </c>
      <c r="N304" s="1"/>
      <c r="O304" s="1"/>
    </row>
    <row r="305" spans="1:15" ht="12.75" customHeight="1">
      <c r="A305" s="33">
        <v>295</v>
      </c>
      <c r="B305" s="53" t="s">
        <v>181</v>
      </c>
      <c r="C305" s="31">
        <v>136190.70000000001</v>
      </c>
      <c r="D305" s="36">
        <v>136581.88333333333</v>
      </c>
      <c r="E305" s="36">
        <v>135608.81666666665</v>
      </c>
      <c r="F305" s="36">
        <v>135026.93333333332</v>
      </c>
      <c r="G305" s="36">
        <v>134053.86666666664</v>
      </c>
      <c r="H305" s="36">
        <v>137163.76666666666</v>
      </c>
      <c r="I305" s="36">
        <v>138136.83333333337</v>
      </c>
      <c r="J305" s="36">
        <v>138718.71666666667</v>
      </c>
      <c r="K305" s="31">
        <v>137554.95000000001</v>
      </c>
      <c r="L305" s="31">
        <v>136000</v>
      </c>
      <c r="M305" s="31">
        <v>6.9279999999999994E-2</v>
      </c>
      <c r="N305" s="1"/>
      <c r="O305" s="1"/>
    </row>
    <row r="306" spans="1:15" ht="12.75" customHeight="1">
      <c r="A306" s="33">
        <v>296</v>
      </c>
      <c r="B306" s="53" t="s">
        <v>443</v>
      </c>
      <c r="C306" s="31">
        <v>1885.5</v>
      </c>
      <c r="D306" s="36">
        <v>1891.7166666666665</v>
      </c>
      <c r="E306" s="36">
        <v>1865.4333333333329</v>
      </c>
      <c r="F306" s="36">
        <v>1845.3666666666666</v>
      </c>
      <c r="G306" s="36">
        <v>1819.083333333333</v>
      </c>
      <c r="H306" s="36">
        <v>1911.7833333333328</v>
      </c>
      <c r="I306" s="36">
        <v>1938.0666666666662</v>
      </c>
      <c r="J306" s="36">
        <v>1958.1333333333328</v>
      </c>
      <c r="K306" s="31">
        <v>1918</v>
      </c>
      <c r="L306" s="31">
        <v>1871.65</v>
      </c>
      <c r="M306" s="31">
        <v>2.7917700000000001</v>
      </c>
      <c r="N306" s="1"/>
      <c r="O306" s="1"/>
    </row>
    <row r="307" spans="1:15" ht="12.75" customHeight="1">
      <c r="A307" s="33">
        <v>297</v>
      </c>
      <c r="B307" s="53" t="s">
        <v>444</v>
      </c>
      <c r="C307" s="31">
        <v>1115.45</v>
      </c>
      <c r="D307" s="36">
        <v>1127.2166666666667</v>
      </c>
      <c r="E307" s="36">
        <v>1098.2333333333333</v>
      </c>
      <c r="F307" s="36">
        <v>1081.0166666666667</v>
      </c>
      <c r="G307" s="36">
        <v>1052.0333333333333</v>
      </c>
      <c r="H307" s="36">
        <v>1144.4333333333334</v>
      </c>
      <c r="I307" s="36">
        <v>1173.416666666667</v>
      </c>
      <c r="J307" s="36">
        <v>1190.6333333333334</v>
      </c>
      <c r="K307" s="31">
        <v>1156.2</v>
      </c>
      <c r="L307" s="31">
        <v>1110</v>
      </c>
      <c r="M307" s="31">
        <v>12.424609999999999</v>
      </c>
      <c r="N307" s="1"/>
      <c r="O307" s="1"/>
    </row>
    <row r="308" spans="1:15" ht="12.75" customHeight="1">
      <c r="A308" s="33">
        <v>298</v>
      </c>
      <c r="B308" s="53" t="s">
        <v>178</v>
      </c>
      <c r="C308" s="31">
        <v>1405.35</v>
      </c>
      <c r="D308" s="36">
        <v>1400.3833333333332</v>
      </c>
      <c r="E308" s="36">
        <v>1392.9666666666665</v>
      </c>
      <c r="F308" s="36">
        <v>1380.5833333333333</v>
      </c>
      <c r="G308" s="36">
        <v>1373.1666666666665</v>
      </c>
      <c r="H308" s="36">
        <v>1412.7666666666664</v>
      </c>
      <c r="I308" s="36">
        <v>1420.1833333333334</v>
      </c>
      <c r="J308" s="36">
        <v>1432.5666666666664</v>
      </c>
      <c r="K308" s="31">
        <v>1407.8</v>
      </c>
      <c r="L308" s="31">
        <v>1388</v>
      </c>
      <c r="M308" s="31">
        <v>2.67238</v>
      </c>
      <c r="N308" s="1"/>
      <c r="O308" s="1"/>
    </row>
    <row r="309" spans="1:15" ht="12.75" customHeight="1">
      <c r="A309" s="33">
        <v>299</v>
      </c>
      <c r="B309" s="53" t="s">
        <v>170</v>
      </c>
      <c r="C309" s="31">
        <v>295.39999999999998</v>
      </c>
      <c r="D309" s="36">
        <v>294.83333333333331</v>
      </c>
      <c r="E309" s="36">
        <v>292.71666666666664</v>
      </c>
      <c r="F309" s="36">
        <v>290.0333333333333</v>
      </c>
      <c r="G309" s="36">
        <v>287.91666666666663</v>
      </c>
      <c r="H309" s="36">
        <v>297.51666666666665</v>
      </c>
      <c r="I309" s="36">
        <v>299.63333333333333</v>
      </c>
      <c r="J309" s="36">
        <v>302.31666666666666</v>
      </c>
      <c r="K309" s="31">
        <v>296.95</v>
      </c>
      <c r="L309" s="31">
        <v>292.14999999999998</v>
      </c>
      <c r="M309" s="31">
        <v>20.135000000000002</v>
      </c>
      <c r="N309" s="1"/>
      <c r="O309" s="1"/>
    </row>
    <row r="310" spans="1:15" ht="12.75" customHeight="1">
      <c r="A310" s="33">
        <v>300</v>
      </c>
      <c r="B310" s="53" t="s">
        <v>169</v>
      </c>
      <c r="C310" s="31">
        <v>1989.3</v>
      </c>
      <c r="D310" s="36">
        <v>1982.9333333333334</v>
      </c>
      <c r="E310" s="36">
        <v>1962.5666666666668</v>
      </c>
      <c r="F310" s="36">
        <v>1935.8333333333335</v>
      </c>
      <c r="G310" s="36">
        <v>1915.4666666666669</v>
      </c>
      <c r="H310" s="36">
        <v>2009.6666666666667</v>
      </c>
      <c r="I310" s="36">
        <v>2030.0333333333335</v>
      </c>
      <c r="J310" s="36">
        <v>2056.7666666666664</v>
      </c>
      <c r="K310" s="31">
        <v>2003.3</v>
      </c>
      <c r="L310" s="31">
        <v>1956.2</v>
      </c>
      <c r="M310" s="31">
        <v>36.153700000000001</v>
      </c>
      <c r="N310" s="1"/>
      <c r="O310" s="1"/>
    </row>
    <row r="311" spans="1:15" ht="12.75" customHeight="1">
      <c r="A311" s="33">
        <v>301</v>
      </c>
      <c r="B311" s="53" t="s">
        <v>445</v>
      </c>
      <c r="C311" s="31">
        <v>414.55</v>
      </c>
      <c r="D311" s="36">
        <v>415.61666666666662</v>
      </c>
      <c r="E311" s="36">
        <v>407.23333333333323</v>
      </c>
      <c r="F311" s="36">
        <v>399.91666666666663</v>
      </c>
      <c r="G311" s="36">
        <v>391.53333333333325</v>
      </c>
      <c r="H311" s="36">
        <v>422.93333333333322</v>
      </c>
      <c r="I311" s="36">
        <v>431.31666666666655</v>
      </c>
      <c r="J311" s="36">
        <v>438.63333333333321</v>
      </c>
      <c r="K311" s="31">
        <v>424</v>
      </c>
      <c r="L311" s="31">
        <v>408.3</v>
      </c>
      <c r="M311" s="31">
        <v>2.2775099999999999</v>
      </c>
      <c r="N311" s="1"/>
      <c r="O311" s="1"/>
    </row>
    <row r="312" spans="1:15" ht="12.75" customHeight="1">
      <c r="A312" s="33">
        <v>302</v>
      </c>
      <c r="B312" s="53" t="s">
        <v>446</v>
      </c>
      <c r="C312" s="31">
        <v>612.29999999999995</v>
      </c>
      <c r="D312" s="36">
        <v>617.5</v>
      </c>
      <c r="E312" s="36">
        <v>603</v>
      </c>
      <c r="F312" s="36">
        <v>593.70000000000005</v>
      </c>
      <c r="G312" s="36">
        <v>579.20000000000005</v>
      </c>
      <c r="H312" s="36">
        <v>626.79999999999995</v>
      </c>
      <c r="I312" s="36">
        <v>641.29999999999995</v>
      </c>
      <c r="J312" s="36">
        <v>650.59999999999991</v>
      </c>
      <c r="K312" s="31">
        <v>632</v>
      </c>
      <c r="L312" s="31">
        <v>608.20000000000005</v>
      </c>
      <c r="M312" s="31">
        <v>7.6226399999999996</v>
      </c>
      <c r="N312" s="1"/>
      <c r="O312" s="1"/>
    </row>
    <row r="313" spans="1:15" ht="12.75" customHeight="1">
      <c r="A313" s="33">
        <v>303</v>
      </c>
      <c r="B313" s="53" t="s">
        <v>171</v>
      </c>
      <c r="C313" s="31">
        <v>194.05</v>
      </c>
      <c r="D313" s="36">
        <v>190.35000000000002</v>
      </c>
      <c r="E313" s="36">
        <v>185.30000000000004</v>
      </c>
      <c r="F313" s="36">
        <v>176.55</v>
      </c>
      <c r="G313" s="36">
        <v>171.50000000000003</v>
      </c>
      <c r="H313" s="36">
        <v>199.10000000000005</v>
      </c>
      <c r="I313" s="36">
        <v>204.15</v>
      </c>
      <c r="J313" s="36">
        <v>212.90000000000006</v>
      </c>
      <c r="K313" s="31">
        <v>195.4</v>
      </c>
      <c r="L313" s="31">
        <v>181.6</v>
      </c>
      <c r="M313" s="31">
        <v>177.38172</v>
      </c>
      <c r="N313" s="1"/>
      <c r="O313" s="1"/>
    </row>
    <row r="314" spans="1:15" ht="12.75" customHeight="1">
      <c r="A314" s="33">
        <v>304</v>
      </c>
      <c r="B314" s="53" t="s">
        <v>447</v>
      </c>
      <c r="C314" s="31">
        <v>237.7</v>
      </c>
      <c r="D314" s="36">
        <v>239.53333333333333</v>
      </c>
      <c r="E314" s="36">
        <v>234.16666666666666</v>
      </c>
      <c r="F314" s="36">
        <v>230.63333333333333</v>
      </c>
      <c r="G314" s="36">
        <v>225.26666666666665</v>
      </c>
      <c r="H314" s="36">
        <v>243.06666666666666</v>
      </c>
      <c r="I314" s="36">
        <v>248.43333333333334</v>
      </c>
      <c r="J314" s="36">
        <v>251.96666666666667</v>
      </c>
      <c r="K314" s="31">
        <v>244.9</v>
      </c>
      <c r="L314" s="31">
        <v>236</v>
      </c>
      <c r="M314" s="31">
        <v>59.781889999999997</v>
      </c>
      <c r="N314" s="1"/>
      <c r="O314" s="1"/>
    </row>
    <row r="315" spans="1:15" ht="12.75" customHeight="1">
      <c r="A315" s="33">
        <v>305</v>
      </c>
      <c r="B315" s="53" t="s">
        <v>840</v>
      </c>
      <c r="C315" s="31">
        <v>2363.75</v>
      </c>
      <c r="D315" s="36">
        <v>2363.75</v>
      </c>
      <c r="E315" s="36">
        <v>2334.15</v>
      </c>
      <c r="F315" s="36">
        <v>2304.5500000000002</v>
      </c>
      <c r="G315" s="36">
        <v>2274.9500000000003</v>
      </c>
      <c r="H315" s="36">
        <v>2393.35</v>
      </c>
      <c r="I315" s="36">
        <v>2422.9500000000003</v>
      </c>
      <c r="J315" s="36">
        <v>2452.5499999999997</v>
      </c>
      <c r="K315" s="31">
        <v>2393.35</v>
      </c>
      <c r="L315" s="31">
        <v>2334.15</v>
      </c>
      <c r="M315" s="31">
        <v>3.0582799999999999</v>
      </c>
      <c r="N315" s="1"/>
      <c r="O315" s="1"/>
    </row>
    <row r="316" spans="1:15" ht="12.75" customHeight="1">
      <c r="A316" s="33">
        <v>306</v>
      </c>
      <c r="B316" s="53" t="s">
        <v>172</v>
      </c>
      <c r="C316" s="31">
        <v>496.05</v>
      </c>
      <c r="D316" s="36">
        <v>497.68333333333334</v>
      </c>
      <c r="E316" s="36">
        <v>493.56666666666666</v>
      </c>
      <c r="F316" s="36">
        <v>491.08333333333331</v>
      </c>
      <c r="G316" s="36">
        <v>486.96666666666664</v>
      </c>
      <c r="H316" s="36">
        <v>500.16666666666669</v>
      </c>
      <c r="I316" s="36">
        <v>504.28333333333336</v>
      </c>
      <c r="J316" s="36">
        <v>506.76666666666671</v>
      </c>
      <c r="K316" s="31">
        <v>501.8</v>
      </c>
      <c r="L316" s="31">
        <v>495.2</v>
      </c>
      <c r="M316" s="31">
        <v>7.5392299999999999</v>
      </c>
      <c r="N316" s="1"/>
      <c r="O316" s="1"/>
    </row>
    <row r="317" spans="1:15" ht="12.75" customHeight="1">
      <c r="A317" s="33">
        <v>307</v>
      </c>
      <c r="B317" s="53" t="s">
        <v>173</v>
      </c>
      <c r="C317" s="31">
        <v>12427.85</v>
      </c>
      <c r="D317" s="36">
        <v>12455.299999999997</v>
      </c>
      <c r="E317" s="36">
        <v>12385.099999999995</v>
      </c>
      <c r="F317" s="36">
        <v>12342.349999999997</v>
      </c>
      <c r="G317" s="36">
        <v>12272.149999999994</v>
      </c>
      <c r="H317" s="36">
        <v>12498.049999999996</v>
      </c>
      <c r="I317" s="36">
        <v>12568.249999999996</v>
      </c>
      <c r="J317" s="36">
        <v>12610.999999999996</v>
      </c>
      <c r="K317" s="31">
        <v>12525.5</v>
      </c>
      <c r="L317" s="31">
        <v>12412.55</v>
      </c>
      <c r="M317" s="31">
        <v>2.7193499999999999</v>
      </c>
      <c r="N317" s="1"/>
      <c r="O317" s="1"/>
    </row>
    <row r="318" spans="1:15" ht="12.75" customHeight="1">
      <c r="A318" s="33">
        <v>308</v>
      </c>
      <c r="B318" s="53" t="s">
        <v>448</v>
      </c>
      <c r="C318" s="31">
        <v>2619.85</v>
      </c>
      <c r="D318" s="36">
        <v>2616.8166666666671</v>
      </c>
      <c r="E318" s="36">
        <v>2579.6333333333341</v>
      </c>
      <c r="F318" s="36">
        <v>2539.416666666667</v>
      </c>
      <c r="G318" s="36">
        <v>2502.233333333334</v>
      </c>
      <c r="H318" s="36">
        <v>2657.0333333333342</v>
      </c>
      <c r="I318" s="36">
        <v>2694.2166666666676</v>
      </c>
      <c r="J318" s="36">
        <v>2734.4333333333343</v>
      </c>
      <c r="K318" s="31">
        <v>2654</v>
      </c>
      <c r="L318" s="31">
        <v>2576.6</v>
      </c>
      <c r="M318" s="31">
        <v>0.47965999999999998</v>
      </c>
      <c r="N318" s="1"/>
      <c r="O318" s="1"/>
    </row>
    <row r="319" spans="1:15" ht="12.75" customHeight="1">
      <c r="A319" s="33">
        <v>309</v>
      </c>
      <c r="B319" s="53" t="s">
        <v>177</v>
      </c>
      <c r="C319" s="31">
        <v>1007</v>
      </c>
      <c r="D319" s="36">
        <v>1004.6666666666666</v>
      </c>
      <c r="E319" s="36">
        <v>994.33333333333326</v>
      </c>
      <c r="F319" s="36">
        <v>981.66666666666663</v>
      </c>
      <c r="G319" s="36">
        <v>971.33333333333326</v>
      </c>
      <c r="H319" s="36">
        <v>1017.3333333333333</v>
      </c>
      <c r="I319" s="36">
        <v>1027.6666666666665</v>
      </c>
      <c r="J319" s="36">
        <v>1040.3333333333333</v>
      </c>
      <c r="K319" s="31">
        <v>1015</v>
      </c>
      <c r="L319" s="31">
        <v>992</v>
      </c>
      <c r="M319" s="31">
        <v>5.9210000000000003</v>
      </c>
      <c r="N319" s="1"/>
      <c r="O319" s="1"/>
    </row>
    <row r="320" spans="1:15" ht="12.75" customHeight="1">
      <c r="A320" s="33">
        <v>310</v>
      </c>
      <c r="B320" s="53" t="s">
        <v>284</v>
      </c>
      <c r="C320" s="31">
        <v>819.2</v>
      </c>
      <c r="D320" s="36">
        <v>820.51666666666677</v>
      </c>
      <c r="E320" s="36">
        <v>812.63333333333355</v>
      </c>
      <c r="F320" s="36">
        <v>806.06666666666683</v>
      </c>
      <c r="G320" s="36">
        <v>798.18333333333362</v>
      </c>
      <c r="H320" s="36">
        <v>827.08333333333348</v>
      </c>
      <c r="I320" s="36">
        <v>834.9666666666667</v>
      </c>
      <c r="J320" s="36">
        <v>841.53333333333342</v>
      </c>
      <c r="K320" s="31">
        <v>828.4</v>
      </c>
      <c r="L320" s="31">
        <v>813.95</v>
      </c>
      <c r="M320" s="31">
        <v>11.59122</v>
      </c>
      <c r="N320" s="1"/>
      <c r="O320" s="1"/>
    </row>
    <row r="321" spans="1:15" ht="12.75" customHeight="1">
      <c r="A321" s="33">
        <v>311</v>
      </c>
      <c r="B321" s="53" t="s">
        <v>449</v>
      </c>
      <c r="C321" s="31">
        <v>2236.6999999999998</v>
      </c>
      <c r="D321" s="36">
        <v>2157.6333333333332</v>
      </c>
      <c r="E321" s="36">
        <v>2070.2666666666664</v>
      </c>
      <c r="F321" s="36">
        <v>1903.8333333333333</v>
      </c>
      <c r="G321" s="36">
        <v>1816.4666666666665</v>
      </c>
      <c r="H321" s="36">
        <v>2324.0666666666666</v>
      </c>
      <c r="I321" s="36">
        <v>2411.4333333333334</v>
      </c>
      <c r="J321" s="36">
        <v>2577.8666666666663</v>
      </c>
      <c r="K321" s="31">
        <v>2245</v>
      </c>
      <c r="L321" s="31">
        <v>1991.2</v>
      </c>
      <c r="M321" s="31">
        <v>96.446669999999997</v>
      </c>
      <c r="N321" s="1"/>
      <c r="O321" s="1"/>
    </row>
    <row r="322" spans="1:15" ht="12.75" customHeight="1">
      <c r="A322" s="33">
        <v>312</v>
      </c>
      <c r="B322" s="53" t="s">
        <v>450</v>
      </c>
      <c r="C322" s="31">
        <v>690.6</v>
      </c>
      <c r="D322" s="36">
        <v>690.46666666666658</v>
      </c>
      <c r="E322" s="36">
        <v>684.68333333333317</v>
      </c>
      <c r="F322" s="36">
        <v>678.76666666666654</v>
      </c>
      <c r="G322" s="36">
        <v>672.98333333333312</v>
      </c>
      <c r="H322" s="36">
        <v>696.38333333333321</v>
      </c>
      <c r="I322" s="36">
        <v>702.16666666666674</v>
      </c>
      <c r="J322" s="36">
        <v>708.08333333333326</v>
      </c>
      <c r="K322" s="31">
        <v>696.25</v>
      </c>
      <c r="L322" s="31">
        <v>684.55</v>
      </c>
      <c r="M322" s="31">
        <v>1.58026</v>
      </c>
      <c r="N322" s="1"/>
      <c r="O322" s="1"/>
    </row>
    <row r="323" spans="1:15" ht="12.75" customHeight="1">
      <c r="A323" s="33">
        <v>313</v>
      </c>
      <c r="B323" s="53" t="s">
        <v>451</v>
      </c>
      <c r="C323" s="31">
        <v>1095.5999999999999</v>
      </c>
      <c r="D323" s="36">
        <v>1103.5</v>
      </c>
      <c r="E323" s="36">
        <v>1083.5999999999999</v>
      </c>
      <c r="F323" s="36">
        <v>1071.5999999999999</v>
      </c>
      <c r="G323" s="36">
        <v>1051.6999999999998</v>
      </c>
      <c r="H323" s="36">
        <v>1115.5</v>
      </c>
      <c r="I323" s="36">
        <v>1135.4000000000001</v>
      </c>
      <c r="J323" s="36">
        <v>1147.4000000000001</v>
      </c>
      <c r="K323" s="31">
        <v>1123.4000000000001</v>
      </c>
      <c r="L323" s="31">
        <v>1091.5</v>
      </c>
      <c r="M323" s="31">
        <v>7.1997</v>
      </c>
      <c r="N323" s="1"/>
      <c r="O323" s="1"/>
    </row>
    <row r="324" spans="1:15" ht="12.75" customHeight="1">
      <c r="A324" s="33">
        <v>314</v>
      </c>
      <c r="B324" s="53" t="s">
        <v>176</v>
      </c>
      <c r="C324" s="31">
        <v>1724.8</v>
      </c>
      <c r="D324" s="36">
        <v>1727</v>
      </c>
      <c r="E324" s="36">
        <v>1704</v>
      </c>
      <c r="F324" s="36">
        <v>1683.2</v>
      </c>
      <c r="G324" s="36">
        <v>1660.2</v>
      </c>
      <c r="H324" s="36">
        <v>1747.8</v>
      </c>
      <c r="I324" s="36">
        <v>1770.8</v>
      </c>
      <c r="J324" s="36">
        <v>1791.6</v>
      </c>
      <c r="K324" s="31">
        <v>1750</v>
      </c>
      <c r="L324" s="31">
        <v>1706.2</v>
      </c>
      <c r="M324" s="31">
        <v>1.07925</v>
      </c>
      <c r="N324" s="1"/>
      <c r="O324" s="1"/>
    </row>
    <row r="325" spans="1:15" ht="12.75" customHeight="1">
      <c r="A325" s="33">
        <v>315</v>
      </c>
      <c r="B325" s="53" t="s">
        <v>839</v>
      </c>
      <c r="C325" s="31">
        <v>418.75</v>
      </c>
      <c r="D325" s="36">
        <v>420.83333333333331</v>
      </c>
      <c r="E325" s="36">
        <v>412.11666666666662</v>
      </c>
      <c r="F325" s="36">
        <v>405.48333333333329</v>
      </c>
      <c r="G325" s="36">
        <v>396.76666666666659</v>
      </c>
      <c r="H325" s="36">
        <v>427.46666666666664</v>
      </c>
      <c r="I325" s="36">
        <v>436.18333333333334</v>
      </c>
      <c r="J325" s="36">
        <v>442.81666666666666</v>
      </c>
      <c r="K325" s="31">
        <v>429.55</v>
      </c>
      <c r="L325" s="31">
        <v>414.2</v>
      </c>
      <c r="M325" s="31">
        <v>4.2576099999999997</v>
      </c>
      <c r="N325" s="1"/>
      <c r="O325" s="1"/>
    </row>
    <row r="326" spans="1:15" ht="12.75" customHeight="1">
      <c r="A326" s="33">
        <v>316</v>
      </c>
      <c r="B326" s="53" t="s">
        <v>285</v>
      </c>
      <c r="C326" s="31">
        <v>70.650000000000006</v>
      </c>
      <c r="D326" s="36">
        <v>69.850000000000009</v>
      </c>
      <c r="E326" s="36">
        <v>68.800000000000011</v>
      </c>
      <c r="F326" s="36">
        <v>66.95</v>
      </c>
      <c r="G326" s="36">
        <v>65.900000000000006</v>
      </c>
      <c r="H326" s="36">
        <v>71.700000000000017</v>
      </c>
      <c r="I326" s="36">
        <v>72.75</v>
      </c>
      <c r="J326" s="36">
        <v>74.600000000000023</v>
      </c>
      <c r="K326" s="31">
        <v>70.900000000000006</v>
      </c>
      <c r="L326" s="31">
        <v>68</v>
      </c>
      <c r="M326" s="31">
        <v>93.200429999999997</v>
      </c>
      <c r="N326" s="1"/>
      <c r="O326" s="1"/>
    </row>
    <row r="327" spans="1:15" ht="12.75" customHeight="1">
      <c r="A327" s="33">
        <v>317</v>
      </c>
      <c r="B327" s="53" t="s">
        <v>452</v>
      </c>
      <c r="C327" s="31">
        <v>1825.2</v>
      </c>
      <c r="D327" s="36">
        <v>1808.1166666666668</v>
      </c>
      <c r="E327" s="36">
        <v>1786.2333333333336</v>
      </c>
      <c r="F327" s="36">
        <v>1747.2666666666669</v>
      </c>
      <c r="G327" s="36">
        <v>1725.3833333333337</v>
      </c>
      <c r="H327" s="36">
        <v>1847.0833333333335</v>
      </c>
      <c r="I327" s="36">
        <v>1868.9666666666667</v>
      </c>
      <c r="J327" s="36">
        <v>1907.9333333333334</v>
      </c>
      <c r="K327" s="31">
        <v>1830</v>
      </c>
      <c r="L327" s="31">
        <v>1769.15</v>
      </c>
      <c r="M327" s="31">
        <v>0.88314999999999999</v>
      </c>
      <c r="N327" s="1"/>
      <c r="O327" s="1"/>
    </row>
    <row r="328" spans="1:15" ht="12.75" customHeight="1">
      <c r="A328" s="33">
        <v>318</v>
      </c>
      <c r="B328" s="53" t="s">
        <v>180</v>
      </c>
      <c r="C328" s="31">
        <v>2484.1999999999998</v>
      </c>
      <c r="D328" s="36">
        <v>2480.9666666666667</v>
      </c>
      <c r="E328" s="36">
        <v>2444.9333333333334</v>
      </c>
      <c r="F328" s="36">
        <v>2405.6666666666665</v>
      </c>
      <c r="G328" s="36">
        <v>2369.6333333333332</v>
      </c>
      <c r="H328" s="36">
        <v>2520.2333333333336</v>
      </c>
      <c r="I328" s="36">
        <v>2556.2666666666673</v>
      </c>
      <c r="J328" s="36">
        <v>2595.5333333333338</v>
      </c>
      <c r="K328" s="31">
        <v>2517</v>
      </c>
      <c r="L328" s="31">
        <v>2441.6999999999998</v>
      </c>
      <c r="M328" s="31">
        <v>2.8368600000000002</v>
      </c>
      <c r="N328" s="1"/>
      <c r="O328" s="1"/>
    </row>
    <row r="329" spans="1:15" ht="12.75" customHeight="1">
      <c r="A329" s="33">
        <v>319</v>
      </c>
      <c r="B329" s="53" t="s">
        <v>175</v>
      </c>
      <c r="C329" s="31">
        <v>3573.9</v>
      </c>
      <c r="D329" s="36">
        <v>3554</v>
      </c>
      <c r="E329" s="36">
        <v>3521.1</v>
      </c>
      <c r="F329" s="36">
        <v>3468.2999999999997</v>
      </c>
      <c r="G329" s="36">
        <v>3435.3999999999996</v>
      </c>
      <c r="H329" s="36">
        <v>3606.8</v>
      </c>
      <c r="I329" s="36">
        <v>3639.7</v>
      </c>
      <c r="J329" s="36">
        <v>3692.5000000000005</v>
      </c>
      <c r="K329" s="31">
        <v>3586.9</v>
      </c>
      <c r="L329" s="31">
        <v>3501.2</v>
      </c>
      <c r="M329" s="31">
        <v>3.8023699999999998</v>
      </c>
      <c r="N329" s="1"/>
      <c r="O329" s="1"/>
    </row>
    <row r="330" spans="1:15" ht="12.75" customHeight="1">
      <c r="A330" s="33">
        <v>320</v>
      </c>
      <c r="B330" s="53" t="s">
        <v>182</v>
      </c>
      <c r="C330" s="31">
        <v>1630.2</v>
      </c>
      <c r="D330" s="36">
        <v>1609.3999999999999</v>
      </c>
      <c r="E330" s="36">
        <v>1556.7999999999997</v>
      </c>
      <c r="F330" s="36">
        <v>1483.3999999999999</v>
      </c>
      <c r="G330" s="36">
        <v>1430.7999999999997</v>
      </c>
      <c r="H330" s="36">
        <v>1682.7999999999997</v>
      </c>
      <c r="I330" s="36">
        <v>1735.3999999999996</v>
      </c>
      <c r="J330" s="36">
        <v>1808.7999999999997</v>
      </c>
      <c r="K330" s="31">
        <v>1662</v>
      </c>
      <c r="L330" s="31">
        <v>1536</v>
      </c>
      <c r="M330" s="31">
        <v>15.50553</v>
      </c>
      <c r="N330" s="1"/>
      <c r="O330" s="1"/>
    </row>
    <row r="331" spans="1:15" ht="12.75" customHeight="1">
      <c r="A331" s="33">
        <v>321</v>
      </c>
      <c r="B331" s="53" t="s">
        <v>453</v>
      </c>
      <c r="C331" s="31">
        <v>998.1</v>
      </c>
      <c r="D331" s="36">
        <v>999.01666666666677</v>
      </c>
      <c r="E331" s="36">
        <v>992.08333333333348</v>
      </c>
      <c r="F331" s="36">
        <v>986.06666666666672</v>
      </c>
      <c r="G331" s="36">
        <v>979.13333333333344</v>
      </c>
      <c r="H331" s="36">
        <v>1005.0333333333335</v>
      </c>
      <c r="I331" s="36">
        <v>1011.9666666666667</v>
      </c>
      <c r="J331" s="36">
        <v>1017.9833333333336</v>
      </c>
      <c r="K331" s="31">
        <v>1005.95</v>
      </c>
      <c r="L331" s="31">
        <v>993</v>
      </c>
      <c r="M331" s="31">
        <v>3.75752</v>
      </c>
      <c r="N331" s="1"/>
      <c r="O331" s="1"/>
    </row>
    <row r="332" spans="1:15" ht="12.75" customHeight="1">
      <c r="A332" s="33">
        <v>322</v>
      </c>
      <c r="B332" s="53" t="s">
        <v>454</v>
      </c>
      <c r="C332" s="31">
        <v>127.65</v>
      </c>
      <c r="D332" s="36">
        <v>127.75</v>
      </c>
      <c r="E332" s="36">
        <v>126.25</v>
      </c>
      <c r="F332" s="36">
        <v>124.85</v>
      </c>
      <c r="G332" s="36">
        <v>123.35</v>
      </c>
      <c r="H332" s="36">
        <v>129.15</v>
      </c>
      <c r="I332" s="36">
        <v>130.65</v>
      </c>
      <c r="J332" s="36">
        <v>132.05000000000001</v>
      </c>
      <c r="K332" s="31">
        <v>129.25</v>
      </c>
      <c r="L332" s="31">
        <v>126.35</v>
      </c>
      <c r="M332" s="31">
        <v>96.051379999999995</v>
      </c>
      <c r="N332" s="1"/>
      <c r="O332" s="1"/>
    </row>
    <row r="333" spans="1:15" ht="12.75" customHeight="1">
      <c r="A333" s="33">
        <v>323</v>
      </c>
      <c r="B333" s="53" t="s">
        <v>455</v>
      </c>
      <c r="C333" s="31">
        <v>257</v>
      </c>
      <c r="D333" s="36">
        <v>259.81666666666666</v>
      </c>
      <c r="E333" s="36">
        <v>252.83333333333331</v>
      </c>
      <c r="F333" s="36">
        <v>248.66666666666666</v>
      </c>
      <c r="G333" s="36">
        <v>241.68333333333331</v>
      </c>
      <c r="H333" s="36">
        <v>263.98333333333335</v>
      </c>
      <c r="I333" s="36">
        <v>270.9666666666667</v>
      </c>
      <c r="J333" s="36">
        <v>275.13333333333333</v>
      </c>
      <c r="K333" s="31">
        <v>266.8</v>
      </c>
      <c r="L333" s="31">
        <v>255.65</v>
      </c>
      <c r="M333" s="31">
        <v>85.836119999999994</v>
      </c>
      <c r="N333" s="1"/>
      <c r="O333" s="1"/>
    </row>
    <row r="334" spans="1:15" ht="12.75" customHeight="1">
      <c r="A334" s="33">
        <v>324</v>
      </c>
      <c r="B334" s="53" t="s">
        <v>456</v>
      </c>
      <c r="C334" s="31">
        <v>93.2</v>
      </c>
      <c r="D334" s="36">
        <v>92.65000000000002</v>
      </c>
      <c r="E334" s="36">
        <v>91.700000000000045</v>
      </c>
      <c r="F334" s="36">
        <v>90.200000000000031</v>
      </c>
      <c r="G334" s="36">
        <v>89.250000000000057</v>
      </c>
      <c r="H334" s="36">
        <v>94.150000000000034</v>
      </c>
      <c r="I334" s="36">
        <v>95.1</v>
      </c>
      <c r="J334" s="36">
        <v>96.600000000000023</v>
      </c>
      <c r="K334" s="31">
        <v>93.6</v>
      </c>
      <c r="L334" s="31">
        <v>91.15</v>
      </c>
      <c r="M334" s="31">
        <v>754.80237999999997</v>
      </c>
      <c r="N334" s="1"/>
      <c r="O334" s="1"/>
    </row>
    <row r="335" spans="1:15" ht="12.75" customHeight="1">
      <c r="A335" s="33">
        <v>325</v>
      </c>
      <c r="B335" s="53" t="s">
        <v>457</v>
      </c>
      <c r="C335" s="31">
        <v>231.5</v>
      </c>
      <c r="D335" s="36">
        <v>230.85</v>
      </c>
      <c r="E335" s="36">
        <v>227.1</v>
      </c>
      <c r="F335" s="36">
        <v>222.7</v>
      </c>
      <c r="G335" s="36">
        <v>218.95</v>
      </c>
      <c r="H335" s="36">
        <v>235.25</v>
      </c>
      <c r="I335" s="36">
        <v>239</v>
      </c>
      <c r="J335" s="36">
        <v>243.4</v>
      </c>
      <c r="K335" s="31">
        <v>234.6</v>
      </c>
      <c r="L335" s="31">
        <v>226.45</v>
      </c>
      <c r="M335" s="31">
        <v>63.400669999999998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217.7</v>
      </c>
      <c r="D336" s="36">
        <v>217.51666666666665</v>
      </c>
      <c r="E336" s="36">
        <v>214.2833333333333</v>
      </c>
      <c r="F336" s="36">
        <v>210.86666666666665</v>
      </c>
      <c r="G336" s="36">
        <v>207.6333333333333</v>
      </c>
      <c r="H336" s="36">
        <v>220.93333333333331</v>
      </c>
      <c r="I336" s="36">
        <v>224.16666666666666</v>
      </c>
      <c r="J336" s="36">
        <v>227.58333333333331</v>
      </c>
      <c r="K336" s="31">
        <v>220.75</v>
      </c>
      <c r="L336" s="31">
        <v>214.1</v>
      </c>
      <c r="M336" s="31">
        <v>166.90309999999999</v>
      </c>
      <c r="N336" s="1"/>
      <c r="O336" s="1"/>
    </row>
    <row r="337" spans="1:15" ht="12.75" customHeight="1">
      <c r="A337" s="33">
        <v>327</v>
      </c>
      <c r="B337" s="53" t="s">
        <v>837</v>
      </c>
      <c r="C337" s="31">
        <v>62</v>
      </c>
      <c r="D337" s="36">
        <v>62.333333333333336</v>
      </c>
      <c r="E337" s="36">
        <v>61.166666666666671</v>
      </c>
      <c r="F337" s="36">
        <v>60.333333333333336</v>
      </c>
      <c r="G337" s="36">
        <v>59.166666666666671</v>
      </c>
      <c r="H337" s="36">
        <v>63.166666666666671</v>
      </c>
      <c r="I337" s="36">
        <v>64.333333333333343</v>
      </c>
      <c r="J337" s="36">
        <v>65.166666666666671</v>
      </c>
      <c r="K337" s="31">
        <v>63.5</v>
      </c>
      <c r="L337" s="31">
        <v>61.5</v>
      </c>
      <c r="M337" s="31">
        <v>130.55622</v>
      </c>
      <c r="N337" s="1"/>
      <c r="O337" s="1"/>
    </row>
    <row r="338" spans="1:15" ht="12.75" customHeight="1">
      <c r="A338" s="33">
        <v>328</v>
      </c>
      <c r="B338" s="53" t="s">
        <v>189</v>
      </c>
      <c r="C338" s="31">
        <v>351.25</v>
      </c>
      <c r="D338" s="36">
        <v>349.11666666666662</v>
      </c>
      <c r="E338" s="36">
        <v>344.13333333333321</v>
      </c>
      <c r="F338" s="36">
        <v>337.01666666666659</v>
      </c>
      <c r="G338" s="36">
        <v>332.03333333333319</v>
      </c>
      <c r="H338" s="36">
        <v>356.23333333333323</v>
      </c>
      <c r="I338" s="36">
        <v>361.2166666666667</v>
      </c>
      <c r="J338" s="36">
        <v>368.33333333333326</v>
      </c>
      <c r="K338" s="31">
        <v>354.1</v>
      </c>
      <c r="L338" s="31">
        <v>342</v>
      </c>
      <c r="M338" s="31">
        <v>216.79943</v>
      </c>
      <c r="N338" s="1"/>
      <c r="O338" s="1"/>
    </row>
    <row r="339" spans="1:15" ht="12.75" customHeight="1">
      <c r="A339" s="33">
        <v>329</v>
      </c>
      <c r="B339" s="53" t="s">
        <v>459</v>
      </c>
      <c r="C339" s="31">
        <v>1290.5</v>
      </c>
      <c r="D339" s="36">
        <v>1295.9833333333333</v>
      </c>
      <c r="E339" s="36">
        <v>1278.9666666666667</v>
      </c>
      <c r="F339" s="36">
        <v>1267.4333333333334</v>
      </c>
      <c r="G339" s="36">
        <v>1250.4166666666667</v>
      </c>
      <c r="H339" s="36">
        <v>1307.5166666666667</v>
      </c>
      <c r="I339" s="36">
        <v>1324.5333333333335</v>
      </c>
      <c r="J339" s="36">
        <v>1336.0666666666666</v>
      </c>
      <c r="K339" s="31">
        <v>1313</v>
      </c>
      <c r="L339" s="31">
        <v>1284.45</v>
      </c>
      <c r="M339" s="31">
        <v>2.2207599999999998</v>
      </c>
      <c r="N339" s="1"/>
      <c r="O339" s="1"/>
    </row>
    <row r="340" spans="1:15" ht="12.75" customHeight="1">
      <c r="A340" s="33">
        <v>330</v>
      </c>
      <c r="B340" s="53" t="s">
        <v>183</v>
      </c>
      <c r="C340" s="31">
        <v>174.75</v>
      </c>
      <c r="D340" s="36">
        <v>172.43333333333331</v>
      </c>
      <c r="E340" s="36">
        <v>168.61666666666662</v>
      </c>
      <c r="F340" s="36">
        <v>162.48333333333332</v>
      </c>
      <c r="G340" s="36">
        <v>158.66666666666663</v>
      </c>
      <c r="H340" s="36">
        <v>178.56666666666661</v>
      </c>
      <c r="I340" s="36">
        <v>182.38333333333327</v>
      </c>
      <c r="J340" s="36">
        <v>188.51666666666659</v>
      </c>
      <c r="K340" s="31">
        <v>176.25</v>
      </c>
      <c r="L340" s="31">
        <v>166.3</v>
      </c>
      <c r="M340" s="31">
        <v>759.55052000000001</v>
      </c>
      <c r="N340" s="1"/>
      <c r="O340" s="1"/>
    </row>
    <row r="341" spans="1:15" ht="12.75" customHeight="1">
      <c r="A341" s="33">
        <v>331</v>
      </c>
      <c r="B341" s="53" t="s">
        <v>185</v>
      </c>
      <c r="C341" s="31">
        <v>3145.55</v>
      </c>
      <c r="D341" s="36">
        <v>3140.4333333333338</v>
      </c>
      <c r="E341" s="36">
        <v>3124.9666666666676</v>
      </c>
      <c r="F341" s="36">
        <v>3104.3833333333337</v>
      </c>
      <c r="G341" s="36">
        <v>3088.9166666666674</v>
      </c>
      <c r="H341" s="36">
        <v>3161.0166666666678</v>
      </c>
      <c r="I341" s="36">
        <v>3176.483333333334</v>
      </c>
      <c r="J341" s="36">
        <v>3197.066666666668</v>
      </c>
      <c r="K341" s="31">
        <v>3155.9</v>
      </c>
      <c r="L341" s="31">
        <v>3119.85</v>
      </c>
      <c r="M341" s="31">
        <v>0.98214999999999997</v>
      </c>
      <c r="N341" s="1"/>
      <c r="O341" s="1"/>
    </row>
    <row r="342" spans="1:15" ht="12.75" customHeight="1">
      <c r="A342" s="33">
        <v>332</v>
      </c>
      <c r="B342" s="53" t="s">
        <v>460</v>
      </c>
      <c r="C342" s="31">
        <v>698.75</v>
      </c>
      <c r="D342" s="36">
        <v>702.58333333333337</v>
      </c>
      <c r="E342" s="36">
        <v>692.16666666666674</v>
      </c>
      <c r="F342" s="36">
        <v>685.58333333333337</v>
      </c>
      <c r="G342" s="36">
        <v>675.16666666666674</v>
      </c>
      <c r="H342" s="36">
        <v>709.16666666666674</v>
      </c>
      <c r="I342" s="36">
        <v>719.58333333333348</v>
      </c>
      <c r="J342" s="36">
        <v>726.16666666666674</v>
      </c>
      <c r="K342" s="31">
        <v>713</v>
      </c>
      <c r="L342" s="31">
        <v>696</v>
      </c>
      <c r="M342" s="31">
        <v>1.7813399999999999</v>
      </c>
      <c r="N342" s="1"/>
      <c r="O342" s="1"/>
    </row>
    <row r="343" spans="1:15" ht="12.75" customHeight="1">
      <c r="A343" s="33">
        <v>333</v>
      </c>
      <c r="B343" s="53" t="s">
        <v>186</v>
      </c>
      <c r="C343" s="31">
        <v>2553.9499999999998</v>
      </c>
      <c r="D343" s="36">
        <v>2574.2999999999997</v>
      </c>
      <c r="E343" s="36">
        <v>2524.6499999999996</v>
      </c>
      <c r="F343" s="36">
        <v>2495.35</v>
      </c>
      <c r="G343" s="36">
        <v>2445.6999999999998</v>
      </c>
      <c r="H343" s="36">
        <v>2603.5999999999995</v>
      </c>
      <c r="I343" s="36">
        <v>2653.25</v>
      </c>
      <c r="J343" s="36">
        <v>2682.5499999999993</v>
      </c>
      <c r="K343" s="31">
        <v>2623.95</v>
      </c>
      <c r="L343" s="31">
        <v>2545</v>
      </c>
      <c r="M343" s="31">
        <v>19.251390000000001</v>
      </c>
      <c r="N343" s="1"/>
      <c r="O343" s="1"/>
    </row>
    <row r="344" spans="1:15" ht="12.75" customHeight="1">
      <c r="A344" s="33">
        <v>334</v>
      </c>
      <c r="B344" s="53" t="s">
        <v>461</v>
      </c>
      <c r="C344" s="31">
        <v>92.4</v>
      </c>
      <c r="D344" s="36">
        <v>91.833333333333329</v>
      </c>
      <c r="E344" s="36">
        <v>90.466666666666654</v>
      </c>
      <c r="F344" s="36">
        <v>88.533333333333331</v>
      </c>
      <c r="G344" s="36">
        <v>87.166666666666657</v>
      </c>
      <c r="H344" s="36">
        <v>93.766666666666652</v>
      </c>
      <c r="I344" s="36">
        <v>95.133333333333326</v>
      </c>
      <c r="J344" s="36">
        <v>97.066666666666649</v>
      </c>
      <c r="K344" s="31">
        <v>93.2</v>
      </c>
      <c r="L344" s="31">
        <v>89.9</v>
      </c>
      <c r="M344" s="31">
        <v>4.9271000000000003</v>
      </c>
      <c r="N344" s="1"/>
      <c r="O344" s="1"/>
    </row>
    <row r="345" spans="1:15" ht="12.75" customHeight="1">
      <c r="A345" s="33">
        <v>335</v>
      </c>
      <c r="B345" s="53" t="s">
        <v>286</v>
      </c>
      <c r="C345" s="31">
        <v>504.7</v>
      </c>
      <c r="D345" s="36">
        <v>498.33333333333331</v>
      </c>
      <c r="E345" s="36">
        <v>484.96666666666664</v>
      </c>
      <c r="F345" s="36">
        <v>465.23333333333335</v>
      </c>
      <c r="G345" s="36">
        <v>451.86666666666667</v>
      </c>
      <c r="H345" s="36">
        <v>518.06666666666661</v>
      </c>
      <c r="I345" s="36">
        <v>531.43333333333328</v>
      </c>
      <c r="J345" s="36">
        <v>551.16666666666652</v>
      </c>
      <c r="K345" s="31">
        <v>511.7</v>
      </c>
      <c r="L345" s="31">
        <v>478.6</v>
      </c>
      <c r="M345" s="31">
        <v>23.37735</v>
      </c>
      <c r="N345" s="1"/>
      <c r="O345" s="1"/>
    </row>
    <row r="346" spans="1:15" ht="12.75" customHeight="1">
      <c r="A346" s="33">
        <v>336</v>
      </c>
      <c r="B346" s="53" t="s">
        <v>462</v>
      </c>
      <c r="C346" s="31">
        <v>327.75</v>
      </c>
      <c r="D346" s="36">
        <v>327.51666666666665</v>
      </c>
      <c r="E346" s="36">
        <v>323.0333333333333</v>
      </c>
      <c r="F346" s="36">
        <v>318.31666666666666</v>
      </c>
      <c r="G346" s="36">
        <v>313.83333333333331</v>
      </c>
      <c r="H346" s="36">
        <v>332.23333333333329</v>
      </c>
      <c r="I346" s="36">
        <v>336.71666666666664</v>
      </c>
      <c r="J346" s="36">
        <v>341.43333333333328</v>
      </c>
      <c r="K346" s="31">
        <v>332</v>
      </c>
      <c r="L346" s="31">
        <v>322.8</v>
      </c>
      <c r="M346" s="31">
        <v>1.7935300000000001</v>
      </c>
      <c r="N346" s="1"/>
      <c r="O346" s="1"/>
    </row>
    <row r="347" spans="1:15" ht="12.75" customHeight="1">
      <c r="A347" s="33">
        <v>337</v>
      </c>
      <c r="B347" s="53" t="s">
        <v>190</v>
      </c>
      <c r="C347" s="31">
        <v>1525.95</v>
      </c>
      <c r="D347" s="36">
        <v>1527.6166666666668</v>
      </c>
      <c r="E347" s="36">
        <v>1507.5333333333335</v>
      </c>
      <c r="F347" s="36">
        <v>1489.1166666666668</v>
      </c>
      <c r="G347" s="36">
        <v>1469.0333333333335</v>
      </c>
      <c r="H347" s="36">
        <v>1546.0333333333335</v>
      </c>
      <c r="I347" s="36">
        <v>1566.1166666666666</v>
      </c>
      <c r="J347" s="36">
        <v>1584.5333333333335</v>
      </c>
      <c r="K347" s="31">
        <v>1547.7</v>
      </c>
      <c r="L347" s="31">
        <v>1509.2</v>
      </c>
      <c r="M347" s="31">
        <v>6.3632799999999996</v>
      </c>
      <c r="N347" s="1"/>
      <c r="O347" s="1"/>
    </row>
    <row r="348" spans="1:15" ht="12.75" customHeight="1">
      <c r="A348" s="33">
        <v>338</v>
      </c>
      <c r="B348" s="53" t="s">
        <v>192</v>
      </c>
      <c r="C348" s="31">
        <v>275.35000000000002</v>
      </c>
      <c r="D348" s="36">
        <v>276.06666666666666</v>
      </c>
      <c r="E348" s="36">
        <v>273.13333333333333</v>
      </c>
      <c r="F348" s="36">
        <v>270.91666666666669</v>
      </c>
      <c r="G348" s="36">
        <v>267.98333333333335</v>
      </c>
      <c r="H348" s="36">
        <v>278.2833333333333</v>
      </c>
      <c r="I348" s="36">
        <v>281.21666666666658</v>
      </c>
      <c r="J348" s="36">
        <v>283.43333333333328</v>
      </c>
      <c r="K348" s="31">
        <v>279</v>
      </c>
      <c r="L348" s="31">
        <v>273.85000000000002</v>
      </c>
      <c r="M348" s="31">
        <v>226.00928999999999</v>
      </c>
      <c r="N348" s="1"/>
      <c r="O348" s="1"/>
    </row>
    <row r="349" spans="1:15" ht="12.75" customHeight="1">
      <c r="A349" s="33">
        <v>339</v>
      </c>
      <c r="B349" s="53" t="s">
        <v>287</v>
      </c>
      <c r="C349" s="31">
        <v>635.65</v>
      </c>
      <c r="D349" s="36">
        <v>643.41666666666663</v>
      </c>
      <c r="E349" s="36">
        <v>617.33333333333326</v>
      </c>
      <c r="F349" s="36">
        <v>599.01666666666665</v>
      </c>
      <c r="G349" s="36">
        <v>572.93333333333328</v>
      </c>
      <c r="H349" s="36">
        <v>661.73333333333323</v>
      </c>
      <c r="I349" s="36">
        <v>687.81666666666649</v>
      </c>
      <c r="J349" s="36">
        <v>706.13333333333321</v>
      </c>
      <c r="K349" s="31">
        <v>669.5</v>
      </c>
      <c r="L349" s="31">
        <v>625.1</v>
      </c>
      <c r="M349" s="31">
        <v>134.22782000000001</v>
      </c>
      <c r="N349" s="1"/>
      <c r="O349" s="1"/>
    </row>
    <row r="350" spans="1:15" ht="12.75" customHeight="1">
      <c r="A350" s="33">
        <v>340</v>
      </c>
      <c r="B350" s="53" t="s">
        <v>463</v>
      </c>
      <c r="C350" s="31">
        <v>1920.65</v>
      </c>
      <c r="D350" s="36">
        <v>1928.5333333333335</v>
      </c>
      <c r="E350" s="36">
        <v>1898.366666666667</v>
      </c>
      <c r="F350" s="36">
        <v>1876.0833333333335</v>
      </c>
      <c r="G350" s="36">
        <v>1845.916666666667</v>
      </c>
      <c r="H350" s="36">
        <v>1950.8166666666671</v>
      </c>
      <c r="I350" s="36">
        <v>1980.9833333333336</v>
      </c>
      <c r="J350" s="36">
        <v>2003.2666666666671</v>
      </c>
      <c r="K350" s="31">
        <v>1958.7</v>
      </c>
      <c r="L350" s="31">
        <v>1906.25</v>
      </c>
      <c r="M350" s="31">
        <v>7.1736000000000004</v>
      </c>
      <c r="N350" s="1"/>
      <c r="O350" s="1"/>
    </row>
    <row r="351" spans="1:15" ht="12.75" customHeight="1">
      <c r="A351" s="33">
        <v>341</v>
      </c>
      <c r="B351" s="53" t="s">
        <v>288</v>
      </c>
      <c r="C351" s="31">
        <v>410.9</v>
      </c>
      <c r="D351" s="36">
        <v>413.41666666666669</v>
      </c>
      <c r="E351" s="36">
        <v>407.43333333333339</v>
      </c>
      <c r="F351" s="36">
        <v>403.9666666666667</v>
      </c>
      <c r="G351" s="36">
        <v>397.98333333333341</v>
      </c>
      <c r="H351" s="36">
        <v>416.88333333333338</v>
      </c>
      <c r="I351" s="36">
        <v>422.86666666666662</v>
      </c>
      <c r="J351" s="36">
        <v>426.33333333333337</v>
      </c>
      <c r="K351" s="31">
        <v>419.4</v>
      </c>
      <c r="L351" s="31">
        <v>409.95</v>
      </c>
      <c r="M351" s="31">
        <v>12.5677</v>
      </c>
      <c r="N351" s="1"/>
      <c r="O351" s="1"/>
    </row>
    <row r="352" spans="1:15" ht="12.75" customHeight="1">
      <c r="A352" s="33">
        <v>342</v>
      </c>
      <c r="B352" s="53" t="s">
        <v>191</v>
      </c>
      <c r="C352" s="31">
        <v>8838.2999999999993</v>
      </c>
      <c r="D352" s="36">
        <v>8850.9499999999989</v>
      </c>
      <c r="E352" s="36">
        <v>8754.8999999999978</v>
      </c>
      <c r="F352" s="36">
        <v>8671.4999999999982</v>
      </c>
      <c r="G352" s="36">
        <v>8575.4499999999971</v>
      </c>
      <c r="H352" s="36">
        <v>8934.3499999999985</v>
      </c>
      <c r="I352" s="36">
        <v>9030.3999999999978</v>
      </c>
      <c r="J352" s="36">
        <v>9113.7999999999993</v>
      </c>
      <c r="K352" s="31">
        <v>8947</v>
      </c>
      <c r="L352" s="31">
        <v>8767.5499999999993</v>
      </c>
      <c r="M352" s="31">
        <v>1.48508</v>
      </c>
      <c r="N352" s="1"/>
      <c r="O352" s="1"/>
    </row>
    <row r="353" spans="1:15" ht="12.75" customHeight="1">
      <c r="A353" s="33">
        <v>343</v>
      </c>
      <c r="B353" s="53" t="s">
        <v>464</v>
      </c>
      <c r="C353" s="31">
        <v>213.3</v>
      </c>
      <c r="D353" s="36">
        <v>214.01666666666665</v>
      </c>
      <c r="E353" s="36">
        <v>211.5333333333333</v>
      </c>
      <c r="F353" s="36">
        <v>209.76666666666665</v>
      </c>
      <c r="G353" s="36">
        <v>207.2833333333333</v>
      </c>
      <c r="H353" s="36">
        <v>215.7833333333333</v>
      </c>
      <c r="I353" s="36">
        <v>218.26666666666665</v>
      </c>
      <c r="J353" s="36">
        <v>220.0333333333333</v>
      </c>
      <c r="K353" s="31">
        <v>216.5</v>
      </c>
      <c r="L353" s="31">
        <v>212.25</v>
      </c>
      <c r="M353" s="31">
        <v>3.7911100000000002</v>
      </c>
      <c r="N353" s="1"/>
      <c r="O353" s="1"/>
    </row>
    <row r="354" spans="1:15" ht="12.75" customHeight="1">
      <c r="A354" s="33">
        <v>344</v>
      </c>
      <c r="B354" s="53" t="s">
        <v>289</v>
      </c>
      <c r="C354" s="31">
        <v>1190.7</v>
      </c>
      <c r="D354" s="36">
        <v>1179.0999999999999</v>
      </c>
      <c r="E354" s="36">
        <v>1162.1999999999998</v>
      </c>
      <c r="F354" s="36">
        <v>1133.6999999999998</v>
      </c>
      <c r="G354" s="36">
        <v>1116.7999999999997</v>
      </c>
      <c r="H354" s="36">
        <v>1207.5999999999999</v>
      </c>
      <c r="I354" s="36">
        <v>1224.5</v>
      </c>
      <c r="J354" s="36">
        <v>1253</v>
      </c>
      <c r="K354" s="31">
        <v>1196</v>
      </c>
      <c r="L354" s="31">
        <v>1150.5999999999999</v>
      </c>
      <c r="M354" s="31">
        <v>11.46968</v>
      </c>
      <c r="N354" s="1"/>
      <c r="O354" s="1"/>
    </row>
    <row r="355" spans="1:15" ht="12.75" customHeight="1">
      <c r="A355" s="33">
        <v>345</v>
      </c>
      <c r="B355" s="53" t="s">
        <v>465</v>
      </c>
      <c r="C355" s="31">
        <v>282.10000000000002</v>
      </c>
      <c r="D355" s="36">
        <v>280.51666666666671</v>
      </c>
      <c r="E355" s="36">
        <v>276.43333333333339</v>
      </c>
      <c r="F355" s="36">
        <v>270.76666666666671</v>
      </c>
      <c r="G355" s="36">
        <v>266.68333333333339</v>
      </c>
      <c r="H355" s="36">
        <v>286.18333333333339</v>
      </c>
      <c r="I355" s="36">
        <v>290.26666666666677</v>
      </c>
      <c r="J355" s="36">
        <v>295.93333333333339</v>
      </c>
      <c r="K355" s="31">
        <v>284.60000000000002</v>
      </c>
      <c r="L355" s="31">
        <v>274.85000000000002</v>
      </c>
      <c r="M355" s="31">
        <v>28.461120000000001</v>
      </c>
      <c r="N355" s="1"/>
      <c r="O355" s="1"/>
    </row>
    <row r="356" spans="1:15" ht="12.75" customHeight="1">
      <c r="A356" s="33">
        <v>346</v>
      </c>
      <c r="B356" s="53" t="s">
        <v>199</v>
      </c>
      <c r="C356" s="31">
        <v>3896.6</v>
      </c>
      <c r="D356" s="36">
        <v>3883.85</v>
      </c>
      <c r="E356" s="36">
        <v>3839.7</v>
      </c>
      <c r="F356" s="36">
        <v>3782.7999999999997</v>
      </c>
      <c r="G356" s="36">
        <v>3738.6499999999996</v>
      </c>
      <c r="H356" s="36">
        <v>3940.75</v>
      </c>
      <c r="I356" s="36">
        <v>3984.9000000000005</v>
      </c>
      <c r="J356" s="36">
        <v>4041.8</v>
      </c>
      <c r="K356" s="31">
        <v>3928</v>
      </c>
      <c r="L356" s="31">
        <v>3826.95</v>
      </c>
      <c r="M356" s="31">
        <v>4.7576599999999996</v>
      </c>
      <c r="N356" s="1"/>
      <c r="O356" s="1"/>
    </row>
    <row r="357" spans="1:15" ht="12.75" customHeight="1">
      <c r="A357" s="33">
        <v>347</v>
      </c>
      <c r="B357" s="53" t="s">
        <v>466</v>
      </c>
      <c r="C357" s="31">
        <v>735</v>
      </c>
      <c r="D357" s="36">
        <v>731.88333333333333</v>
      </c>
      <c r="E357" s="36">
        <v>720.76666666666665</v>
      </c>
      <c r="F357" s="36">
        <v>706.5333333333333</v>
      </c>
      <c r="G357" s="36">
        <v>695.41666666666663</v>
      </c>
      <c r="H357" s="36">
        <v>746.11666666666667</v>
      </c>
      <c r="I357" s="36">
        <v>757.23333333333323</v>
      </c>
      <c r="J357" s="36">
        <v>771.4666666666667</v>
      </c>
      <c r="K357" s="31">
        <v>743</v>
      </c>
      <c r="L357" s="31">
        <v>717.65</v>
      </c>
      <c r="M357" s="31">
        <v>12.29166</v>
      </c>
      <c r="N357" s="1"/>
      <c r="O357" s="1"/>
    </row>
    <row r="358" spans="1:15" ht="12.75" customHeight="1">
      <c r="A358" s="33">
        <v>348</v>
      </c>
      <c r="B358" s="53" t="s">
        <v>467</v>
      </c>
      <c r="C358" s="31">
        <v>432.3</v>
      </c>
      <c r="D358" s="36">
        <v>435.2833333333333</v>
      </c>
      <c r="E358" s="36">
        <v>428.01666666666659</v>
      </c>
      <c r="F358" s="36">
        <v>423.73333333333329</v>
      </c>
      <c r="G358" s="36">
        <v>416.46666666666658</v>
      </c>
      <c r="H358" s="36">
        <v>439.56666666666661</v>
      </c>
      <c r="I358" s="36">
        <v>446.83333333333326</v>
      </c>
      <c r="J358" s="36">
        <v>451.11666666666662</v>
      </c>
      <c r="K358" s="31">
        <v>442.55</v>
      </c>
      <c r="L358" s="31">
        <v>431</v>
      </c>
      <c r="M358" s="31">
        <v>6.81013</v>
      </c>
      <c r="N358" s="1"/>
      <c r="O358" s="1"/>
    </row>
    <row r="359" spans="1:15" ht="12.75" customHeight="1">
      <c r="A359" s="33">
        <v>349</v>
      </c>
      <c r="B359" s="53" t="s">
        <v>204</v>
      </c>
      <c r="C359" s="31">
        <v>1380.9</v>
      </c>
      <c r="D359" s="36">
        <v>1387.5166666666664</v>
      </c>
      <c r="E359" s="36">
        <v>1370.2333333333329</v>
      </c>
      <c r="F359" s="36">
        <v>1359.5666666666664</v>
      </c>
      <c r="G359" s="36">
        <v>1342.2833333333328</v>
      </c>
      <c r="H359" s="36">
        <v>1398.1833333333329</v>
      </c>
      <c r="I359" s="36">
        <v>1415.4666666666667</v>
      </c>
      <c r="J359" s="36">
        <v>1426.133333333333</v>
      </c>
      <c r="K359" s="31">
        <v>1404.8</v>
      </c>
      <c r="L359" s="31">
        <v>1376.85</v>
      </c>
      <c r="M359" s="31">
        <v>4.99024</v>
      </c>
      <c r="N359" s="1"/>
      <c r="O359" s="1"/>
    </row>
    <row r="360" spans="1:15" ht="12.75" customHeight="1">
      <c r="A360" s="33">
        <v>350</v>
      </c>
      <c r="B360" s="53" t="s">
        <v>193</v>
      </c>
      <c r="C360" s="31">
        <v>34795.4</v>
      </c>
      <c r="D360" s="36">
        <v>34866.699999999997</v>
      </c>
      <c r="E360" s="36">
        <v>34633.399999999994</v>
      </c>
      <c r="F360" s="36">
        <v>34471.399999999994</v>
      </c>
      <c r="G360" s="36">
        <v>34238.099999999991</v>
      </c>
      <c r="H360" s="36">
        <v>35028.699999999997</v>
      </c>
      <c r="I360" s="36">
        <v>35262</v>
      </c>
      <c r="J360" s="36">
        <v>35424</v>
      </c>
      <c r="K360" s="31">
        <v>35100</v>
      </c>
      <c r="L360" s="31">
        <v>34704.699999999997</v>
      </c>
      <c r="M360" s="31">
        <v>0.1525</v>
      </c>
      <c r="N360" s="1"/>
      <c r="O360" s="1"/>
    </row>
    <row r="361" spans="1:15" ht="12.75" customHeight="1">
      <c r="A361" s="33">
        <v>351</v>
      </c>
      <c r="B361" s="53" t="s">
        <v>290</v>
      </c>
      <c r="C361" s="31">
        <v>1404.55</v>
      </c>
      <c r="D361" s="36">
        <v>1396.5166666666667</v>
      </c>
      <c r="E361" s="36">
        <v>1375.0333333333333</v>
      </c>
      <c r="F361" s="36">
        <v>1345.5166666666667</v>
      </c>
      <c r="G361" s="36">
        <v>1324.0333333333333</v>
      </c>
      <c r="H361" s="36">
        <v>1426.0333333333333</v>
      </c>
      <c r="I361" s="36">
        <v>1447.5166666666664</v>
      </c>
      <c r="J361" s="36">
        <v>1477.0333333333333</v>
      </c>
      <c r="K361" s="31">
        <v>1418</v>
      </c>
      <c r="L361" s="31">
        <v>1367</v>
      </c>
      <c r="M361" s="31">
        <v>4.3125400000000003</v>
      </c>
      <c r="N361" s="1"/>
      <c r="O361" s="1"/>
    </row>
    <row r="362" spans="1:15" ht="12.75" customHeight="1">
      <c r="A362" s="33">
        <v>352</v>
      </c>
      <c r="B362" s="53" t="s">
        <v>195</v>
      </c>
      <c r="C362" s="31">
        <v>3972.9</v>
      </c>
      <c r="D362" s="36">
        <v>3966.3333333333335</v>
      </c>
      <c r="E362" s="36">
        <v>3937.8166666666671</v>
      </c>
      <c r="F362" s="36">
        <v>3902.7333333333336</v>
      </c>
      <c r="G362" s="36">
        <v>3874.2166666666672</v>
      </c>
      <c r="H362" s="36">
        <v>4001.416666666667</v>
      </c>
      <c r="I362" s="36">
        <v>4029.9333333333334</v>
      </c>
      <c r="J362" s="36">
        <v>4065.0166666666669</v>
      </c>
      <c r="K362" s="31">
        <v>3994.85</v>
      </c>
      <c r="L362" s="31">
        <v>3931.25</v>
      </c>
      <c r="M362" s="31">
        <v>6.1032400000000004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282.85000000000002</v>
      </c>
      <c r="D363" s="36">
        <v>281.03333333333336</v>
      </c>
      <c r="E363" s="36">
        <v>274.41666666666674</v>
      </c>
      <c r="F363" s="36">
        <v>265.98333333333341</v>
      </c>
      <c r="G363" s="36">
        <v>259.36666666666679</v>
      </c>
      <c r="H363" s="36">
        <v>289.4666666666667</v>
      </c>
      <c r="I363" s="36">
        <v>296.08333333333337</v>
      </c>
      <c r="J363" s="36">
        <v>304.51666666666665</v>
      </c>
      <c r="K363" s="31">
        <v>287.64999999999998</v>
      </c>
      <c r="L363" s="31">
        <v>272.60000000000002</v>
      </c>
      <c r="M363" s="31">
        <v>112.48412999999999</v>
      </c>
      <c r="N363" s="1"/>
      <c r="O363" s="1"/>
    </row>
    <row r="364" spans="1:15" ht="12.75" customHeight="1">
      <c r="A364" s="33">
        <v>354</v>
      </c>
      <c r="B364" s="53" t="s">
        <v>468</v>
      </c>
      <c r="C364" s="31">
        <v>4362.75</v>
      </c>
      <c r="D364" s="36">
        <v>4367.666666666667</v>
      </c>
      <c r="E364" s="36">
        <v>4329.8833333333341</v>
      </c>
      <c r="F364" s="36">
        <v>4297.0166666666673</v>
      </c>
      <c r="G364" s="36">
        <v>4259.2333333333345</v>
      </c>
      <c r="H364" s="36">
        <v>4400.5333333333338</v>
      </c>
      <c r="I364" s="36">
        <v>4438.3166666666666</v>
      </c>
      <c r="J364" s="36">
        <v>4471.1833333333334</v>
      </c>
      <c r="K364" s="31">
        <v>4405.45</v>
      </c>
      <c r="L364" s="31">
        <v>4334.8</v>
      </c>
      <c r="M364" s="31">
        <v>0.28100000000000003</v>
      </c>
      <c r="N364" s="1"/>
      <c r="O364" s="1"/>
    </row>
    <row r="365" spans="1:15" ht="12.75" customHeight="1">
      <c r="A365" s="33">
        <v>355</v>
      </c>
      <c r="B365" s="53" t="s">
        <v>469</v>
      </c>
      <c r="C365" s="31">
        <v>2867.6</v>
      </c>
      <c r="D365" s="36">
        <v>2879.2000000000003</v>
      </c>
      <c r="E365" s="36">
        <v>2828.4000000000005</v>
      </c>
      <c r="F365" s="36">
        <v>2789.2000000000003</v>
      </c>
      <c r="G365" s="36">
        <v>2738.4000000000005</v>
      </c>
      <c r="H365" s="36">
        <v>2918.4000000000005</v>
      </c>
      <c r="I365" s="36">
        <v>2969.2000000000007</v>
      </c>
      <c r="J365" s="36">
        <v>3008.4000000000005</v>
      </c>
      <c r="K365" s="31">
        <v>2930</v>
      </c>
      <c r="L365" s="31">
        <v>2840</v>
      </c>
      <c r="M365" s="31">
        <v>3.7086600000000001</v>
      </c>
      <c r="N365" s="1"/>
      <c r="O365" s="1"/>
    </row>
    <row r="366" spans="1:15" ht="12.75" customHeight="1">
      <c r="A366" s="33">
        <v>356</v>
      </c>
      <c r="B366" s="53" t="s">
        <v>198</v>
      </c>
      <c r="C366" s="31">
        <v>3002.9</v>
      </c>
      <c r="D366" s="36">
        <v>2999.6333333333332</v>
      </c>
      <c r="E366" s="36">
        <v>2980.1166666666663</v>
      </c>
      <c r="F366" s="36">
        <v>2957.333333333333</v>
      </c>
      <c r="G366" s="36">
        <v>2937.8166666666662</v>
      </c>
      <c r="H366" s="36">
        <v>3022.4166666666665</v>
      </c>
      <c r="I366" s="36">
        <v>3041.9333333333329</v>
      </c>
      <c r="J366" s="36">
        <v>3064.7166666666667</v>
      </c>
      <c r="K366" s="31">
        <v>3019.15</v>
      </c>
      <c r="L366" s="31">
        <v>2976.85</v>
      </c>
      <c r="M366" s="31">
        <v>3.1991900000000002</v>
      </c>
      <c r="N366" s="1"/>
      <c r="O366" s="1"/>
    </row>
    <row r="367" spans="1:15" ht="12.75" customHeight="1">
      <c r="A367" s="33">
        <v>357</v>
      </c>
      <c r="B367" s="53" t="s">
        <v>194</v>
      </c>
      <c r="C367" s="31">
        <v>858.95</v>
      </c>
      <c r="D367" s="36">
        <v>858.69999999999993</v>
      </c>
      <c r="E367" s="36">
        <v>855.24999999999989</v>
      </c>
      <c r="F367" s="36">
        <v>851.55</v>
      </c>
      <c r="G367" s="36">
        <v>848.09999999999991</v>
      </c>
      <c r="H367" s="36">
        <v>862.39999999999986</v>
      </c>
      <c r="I367" s="36">
        <v>865.84999999999991</v>
      </c>
      <c r="J367" s="36">
        <v>869.54999999999984</v>
      </c>
      <c r="K367" s="31">
        <v>862.15</v>
      </c>
      <c r="L367" s="31">
        <v>855</v>
      </c>
      <c r="M367" s="31">
        <v>8.1631</v>
      </c>
      <c r="N367" s="1"/>
      <c r="O367" s="1"/>
    </row>
    <row r="368" spans="1:15" ht="12.75" customHeight="1">
      <c r="A368" s="33">
        <v>358</v>
      </c>
      <c r="B368" s="53" t="s">
        <v>470</v>
      </c>
      <c r="C368" s="31">
        <v>135.25</v>
      </c>
      <c r="D368" s="36">
        <v>134.6</v>
      </c>
      <c r="E368" s="36">
        <v>133.29999999999998</v>
      </c>
      <c r="F368" s="36">
        <v>131.35</v>
      </c>
      <c r="G368" s="36">
        <v>130.04999999999998</v>
      </c>
      <c r="H368" s="36">
        <v>136.54999999999998</v>
      </c>
      <c r="I368" s="36">
        <v>137.85</v>
      </c>
      <c r="J368" s="36">
        <v>139.79999999999998</v>
      </c>
      <c r="K368" s="31">
        <v>135.9</v>
      </c>
      <c r="L368" s="31">
        <v>132.65</v>
      </c>
      <c r="M368" s="31">
        <v>30.156369999999999</v>
      </c>
      <c r="N368" s="1"/>
      <c r="O368" s="1"/>
    </row>
    <row r="369" spans="1:15" ht="12.75" customHeight="1">
      <c r="A369" s="33">
        <v>359</v>
      </c>
      <c r="B369" s="53" t="s">
        <v>471</v>
      </c>
      <c r="C369" s="31">
        <v>1575.6</v>
      </c>
      <c r="D369" s="36">
        <v>1571.0833333333333</v>
      </c>
      <c r="E369" s="36">
        <v>1549.5666666666666</v>
      </c>
      <c r="F369" s="36">
        <v>1523.5333333333333</v>
      </c>
      <c r="G369" s="36">
        <v>1502.0166666666667</v>
      </c>
      <c r="H369" s="36">
        <v>1597.1166666666666</v>
      </c>
      <c r="I369" s="36">
        <v>1618.6333333333334</v>
      </c>
      <c r="J369" s="36">
        <v>1644.6666666666665</v>
      </c>
      <c r="K369" s="31">
        <v>1592.6</v>
      </c>
      <c r="L369" s="31">
        <v>1545.05</v>
      </c>
      <c r="M369" s="31">
        <v>0.85673999999999995</v>
      </c>
      <c r="N369" s="1"/>
      <c r="O369" s="1"/>
    </row>
    <row r="370" spans="1:15" ht="12.75" customHeight="1">
      <c r="A370" s="33">
        <v>360</v>
      </c>
      <c r="B370" s="53" t="s">
        <v>201</v>
      </c>
      <c r="C370" s="31">
        <v>5261.55</v>
      </c>
      <c r="D370" s="36">
        <v>5236.8499999999995</v>
      </c>
      <c r="E370" s="36">
        <v>5184.6999999999989</v>
      </c>
      <c r="F370" s="36">
        <v>5107.8499999999995</v>
      </c>
      <c r="G370" s="36">
        <v>5055.6999999999989</v>
      </c>
      <c r="H370" s="36">
        <v>5313.6999999999989</v>
      </c>
      <c r="I370" s="36">
        <v>5365.8499999999985</v>
      </c>
      <c r="J370" s="36">
        <v>5442.6999999999989</v>
      </c>
      <c r="K370" s="31">
        <v>5289</v>
      </c>
      <c r="L370" s="31">
        <v>5160</v>
      </c>
      <c r="M370" s="31">
        <v>3.3886599999999998</v>
      </c>
      <c r="N370" s="1"/>
      <c r="O370" s="1"/>
    </row>
    <row r="371" spans="1:15" ht="12.75" customHeight="1">
      <c r="A371" s="33">
        <v>361</v>
      </c>
      <c r="B371" s="53" t="s">
        <v>472</v>
      </c>
      <c r="C371" s="31">
        <v>882.9</v>
      </c>
      <c r="D371" s="36">
        <v>885.1</v>
      </c>
      <c r="E371" s="36">
        <v>870.2</v>
      </c>
      <c r="F371" s="36">
        <v>857.5</v>
      </c>
      <c r="G371" s="36">
        <v>842.6</v>
      </c>
      <c r="H371" s="36">
        <v>897.80000000000007</v>
      </c>
      <c r="I371" s="36">
        <v>912.69999999999993</v>
      </c>
      <c r="J371" s="36">
        <v>925.40000000000009</v>
      </c>
      <c r="K371" s="31">
        <v>900</v>
      </c>
      <c r="L371" s="31">
        <v>872.4</v>
      </c>
      <c r="M371" s="31">
        <v>2.0506199999999999</v>
      </c>
      <c r="N371" s="1"/>
      <c r="O371" s="1"/>
    </row>
    <row r="372" spans="1:15" ht="12.75" customHeight="1">
      <c r="A372" s="33">
        <v>362</v>
      </c>
      <c r="B372" s="53" t="s">
        <v>291</v>
      </c>
      <c r="C372" s="31">
        <v>494.6</v>
      </c>
      <c r="D372" s="36">
        <v>488.8</v>
      </c>
      <c r="E372" s="36">
        <v>480.6</v>
      </c>
      <c r="F372" s="36">
        <v>466.6</v>
      </c>
      <c r="G372" s="36">
        <v>458.40000000000003</v>
      </c>
      <c r="H372" s="36">
        <v>502.8</v>
      </c>
      <c r="I372" s="36">
        <v>510.99999999999994</v>
      </c>
      <c r="J372" s="36">
        <v>525</v>
      </c>
      <c r="K372" s="31">
        <v>497</v>
      </c>
      <c r="L372" s="31">
        <v>474.8</v>
      </c>
      <c r="M372" s="31">
        <v>47.622079999999997</v>
      </c>
      <c r="N372" s="1"/>
      <c r="O372" s="1"/>
    </row>
    <row r="373" spans="1:15" ht="12.75" customHeight="1">
      <c r="A373" s="33">
        <v>363</v>
      </c>
      <c r="B373" s="53" t="s">
        <v>197</v>
      </c>
      <c r="C373" s="31">
        <v>417.25</v>
      </c>
      <c r="D373" s="36">
        <v>412.76666666666671</v>
      </c>
      <c r="E373" s="36">
        <v>407.33333333333343</v>
      </c>
      <c r="F373" s="36">
        <v>397.41666666666674</v>
      </c>
      <c r="G373" s="36">
        <v>391.98333333333346</v>
      </c>
      <c r="H373" s="36">
        <v>422.68333333333339</v>
      </c>
      <c r="I373" s="36">
        <v>428.11666666666667</v>
      </c>
      <c r="J373" s="36">
        <v>438.03333333333336</v>
      </c>
      <c r="K373" s="31">
        <v>418.2</v>
      </c>
      <c r="L373" s="31">
        <v>402.85</v>
      </c>
      <c r="M373" s="31">
        <v>103.4679</v>
      </c>
      <c r="N373" s="1"/>
      <c r="O373" s="1"/>
    </row>
    <row r="374" spans="1:15" ht="12.75" customHeight="1">
      <c r="A374" s="33">
        <v>364</v>
      </c>
      <c r="B374" s="53" t="s">
        <v>202</v>
      </c>
      <c r="C374" s="31">
        <v>280.10000000000002</v>
      </c>
      <c r="D374" s="36">
        <v>280.58333333333331</v>
      </c>
      <c r="E374" s="36">
        <v>278.06666666666661</v>
      </c>
      <c r="F374" s="36">
        <v>276.0333333333333</v>
      </c>
      <c r="G374" s="36">
        <v>273.51666666666659</v>
      </c>
      <c r="H374" s="36">
        <v>282.61666666666662</v>
      </c>
      <c r="I374" s="36">
        <v>285.13333333333338</v>
      </c>
      <c r="J374" s="36">
        <v>287.16666666666663</v>
      </c>
      <c r="K374" s="31">
        <v>283.10000000000002</v>
      </c>
      <c r="L374" s="31">
        <v>278.55</v>
      </c>
      <c r="M374" s="31">
        <v>144.99307999999999</v>
      </c>
      <c r="N374" s="1"/>
      <c r="O374" s="1"/>
    </row>
    <row r="375" spans="1:15" ht="12.75" customHeight="1">
      <c r="A375" s="33">
        <v>365</v>
      </c>
      <c r="B375" s="53" t="s">
        <v>473</v>
      </c>
      <c r="C375" s="31">
        <v>547.15</v>
      </c>
      <c r="D375" s="36">
        <v>545.11666666666667</v>
      </c>
      <c r="E375" s="36">
        <v>540.23333333333335</v>
      </c>
      <c r="F375" s="36">
        <v>533.31666666666672</v>
      </c>
      <c r="G375" s="36">
        <v>528.43333333333339</v>
      </c>
      <c r="H375" s="36">
        <v>552.0333333333333</v>
      </c>
      <c r="I375" s="36">
        <v>556.91666666666674</v>
      </c>
      <c r="J375" s="36">
        <v>563.83333333333326</v>
      </c>
      <c r="K375" s="31">
        <v>550</v>
      </c>
      <c r="L375" s="31">
        <v>538.20000000000005</v>
      </c>
      <c r="M375" s="31">
        <v>7.6631999999999998</v>
      </c>
      <c r="N375" s="1"/>
      <c r="O375" s="1"/>
    </row>
    <row r="376" spans="1:15" ht="12.75" customHeight="1">
      <c r="A376" s="33">
        <v>366</v>
      </c>
      <c r="B376" s="53" t="s">
        <v>292</v>
      </c>
      <c r="C376" s="31">
        <v>1301.55</v>
      </c>
      <c r="D376" s="36">
        <v>1303.6333333333332</v>
      </c>
      <c r="E376" s="36">
        <v>1268.9166666666665</v>
      </c>
      <c r="F376" s="36">
        <v>1236.2833333333333</v>
      </c>
      <c r="G376" s="36">
        <v>1201.5666666666666</v>
      </c>
      <c r="H376" s="36">
        <v>1336.2666666666664</v>
      </c>
      <c r="I376" s="36">
        <v>1370.9833333333331</v>
      </c>
      <c r="J376" s="36">
        <v>1403.6166666666663</v>
      </c>
      <c r="K376" s="31">
        <v>1338.35</v>
      </c>
      <c r="L376" s="31">
        <v>1271</v>
      </c>
      <c r="M376" s="31">
        <v>7.9081299999999999</v>
      </c>
      <c r="N376" s="1"/>
      <c r="O376" s="1"/>
    </row>
    <row r="377" spans="1:15" ht="12.75" customHeight="1">
      <c r="A377" s="33">
        <v>367</v>
      </c>
      <c r="B377" s="53" t="s">
        <v>474</v>
      </c>
      <c r="C377" s="31">
        <v>607.1</v>
      </c>
      <c r="D377" s="36">
        <v>604.83333333333337</v>
      </c>
      <c r="E377" s="36">
        <v>597.76666666666677</v>
      </c>
      <c r="F377" s="36">
        <v>588.43333333333339</v>
      </c>
      <c r="G377" s="36">
        <v>581.36666666666679</v>
      </c>
      <c r="H377" s="36">
        <v>614.16666666666674</v>
      </c>
      <c r="I377" s="36">
        <v>621.23333333333335</v>
      </c>
      <c r="J377" s="36">
        <v>630.56666666666672</v>
      </c>
      <c r="K377" s="31">
        <v>611.9</v>
      </c>
      <c r="L377" s="31">
        <v>595.5</v>
      </c>
      <c r="M377" s="31">
        <v>2.55877</v>
      </c>
      <c r="N377" s="1"/>
      <c r="O377" s="1"/>
    </row>
    <row r="378" spans="1:15" ht="12.75" customHeight="1">
      <c r="A378" s="33">
        <v>368</v>
      </c>
      <c r="B378" s="53" t="s">
        <v>475</v>
      </c>
      <c r="C378" s="31">
        <v>182.75</v>
      </c>
      <c r="D378" s="36">
        <v>183.31666666666669</v>
      </c>
      <c r="E378" s="36">
        <v>180.58333333333337</v>
      </c>
      <c r="F378" s="36">
        <v>178.41666666666669</v>
      </c>
      <c r="G378" s="36">
        <v>175.68333333333337</v>
      </c>
      <c r="H378" s="36">
        <v>185.48333333333338</v>
      </c>
      <c r="I378" s="36">
        <v>188.21666666666667</v>
      </c>
      <c r="J378" s="36">
        <v>190.38333333333338</v>
      </c>
      <c r="K378" s="31">
        <v>186.05</v>
      </c>
      <c r="L378" s="31">
        <v>181.15</v>
      </c>
      <c r="M378" s="31">
        <v>11.74371</v>
      </c>
      <c r="N378" s="1"/>
      <c r="O378" s="1"/>
    </row>
    <row r="379" spans="1:15" ht="12.75" customHeight="1">
      <c r="A379" s="33">
        <v>369</v>
      </c>
      <c r="B379" s="53" t="s">
        <v>875</v>
      </c>
      <c r="C379" s="31">
        <v>4763.5</v>
      </c>
      <c r="D379" s="36">
        <v>4769.5</v>
      </c>
      <c r="E379" s="36">
        <v>4747.05</v>
      </c>
      <c r="F379" s="36">
        <v>4730.6000000000004</v>
      </c>
      <c r="G379" s="36">
        <v>4708.1500000000005</v>
      </c>
      <c r="H379" s="36">
        <v>4785.95</v>
      </c>
      <c r="I379" s="36">
        <v>4808.4000000000005</v>
      </c>
      <c r="J379" s="36">
        <v>4824.8499999999995</v>
      </c>
      <c r="K379" s="31">
        <v>4791.95</v>
      </c>
      <c r="L379" s="31">
        <v>4753.05</v>
      </c>
      <c r="M379" s="31">
        <v>7.8820000000000001E-2</v>
      </c>
      <c r="N379" s="1"/>
      <c r="O379" s="1"/>
    </row>
    <row r="380" spans="1:15" ht="12.75" customHeight="1">
      <c r="A380" s="33">
        <v>370</v>
      </c>
      <c r="B380" s="53" t="s">
        <v>293</v>
      </c>
      <c r="C380" s="31">
        <v>16395.7</v>
      </c>
      <c r="D380" s="36">
        <v>16318.033333333333</v>
      </c>
      <c r="E380" s="36">
        <v>16187.516666666666</v>
      </c>
      <c r="F380" s="36">
        <v>15979.333333333334</v>
      </c>
      <c r="G380" s="36">
        <v>15848.816666666668</v>
      </c>
      <c r="H380" s="36">
        <v>16526.216666666667</v>
      </c>
      <c r="I380" s="36">
        <v>16656.73333333333</v>
      </c>
      <c r="J380" s="36">
        <v>16864.916666666664</v>
      </c>
      <c r="K380" s="31">
        <v>16448.55</v>
      </c>
      <c r="L380" s="31">
        <v>16109.85</v>
      </c>
      <c r="M380" s="31">
        <v>9.0020000000000003E-2</v>
      </c>
      <c r="N380" s="1"/>
      <c r="O380" s="1"/>
    </row>
    <row r="381" spans="1:15" ht="12.75" customHeight="1">
      <c r="A381" s="33">
        <v>371</v>
      </c>
      <c r="B381" s="53" t="s">
        <v>200</v>
      </c>
      <c r="C381" s="31">
        <v>135.15</v>
      </c>
      <c r="D381" s="36">
        <v>132.48333333333335</v>
      </c>
      <c r="E381" s="36">
        <v>128.26666666666671</v>
      </c>
      <c r="F381" s="36">
        <v>121.38333333333335</v>
      </c>
      <c r="G381" s="36">
        <v>117.16666666666671</v>
      </c>
      <c r="H381" s="36">
        <v>139.3666666666667</v>
      </c>
      <c r="I381" s="36">
        <v>143.58333333333334</v>
      </c>
      <c r="J381" s="36">
        <v>150.4666666666667</v>
      </c>
      <c r="K381" s="31">
        <v>136.69999999999999</v>
      </c>
      <c r="L381" s="31">
        <v>125.6</v>
      </c>
      <c r="M381" s="31">
        <v>1006.43107</v>
      </c>
      <c r="N381" s="1"/>
      <c r="O381" s="1"/>
    </row>
    <row r="382" spans="1:15" ht="12.75" customHeight="1">
      <c r="A382" s="33">
        <v>372</v>
      </c>
      <c r="B382" s="53" t="s">
        <v>476</v>
      </c>
      <c r="C382" s="31">
        <v>557.85</v>
      </c>
      <c r="D382" s="36">
        <v>554.2166666666667</v>
      </c>
      <c r="E382" s="36">
        <v>545.98333333333335</v>
      </c>
      <c r="F382" s="36">
        <v>534.11666666666667</v>
      </c>
      <c r="G382" s="36">
        <v>525.88333333333333</v>
      </c>
      <c r="H382" s="36">
        <v>566.08333333333337</v>
      </c>
      <c r="I382" s="36">
        <v>574.31666666666672</v>
      </c>
      <c r="J382" s="36">
        <v>586.18333333333339</v>
      </c>
      <c r="K382" s="31">
        <v>562.45000000000005</v>
      </c>
      <c r="L382" s="31">
        <v>542.35</v>
      </c>
      <c r="M382" s="31">
        <v>7.7183900000000003</v>
      </c>
      <c r="N382" s="1"/>
      <c r="O382" s="1"/>
    </row>
    <row r="383" spans="1:15" ht="12.75" customHeight="1">
      <c r="A383" s="33">
        <v>373</v>
      </c>
      <c r="B383" s="53" t="s">
        <v>207</v>
      </c>
      <c r="C383" s="31">
        <v>252.6</v>
      </c>
      <c r="D383" s="36">
        <v>251.56666666666669</v>
      </c>
      <c r="E383" s="36">
        <v>249.28333333333339</v>
      </c>
      <c r="F383" s="36">
        <v>245.9666666666667</v>
      </c>
      <c r="G383" s="36">
        <v>243.68333333333339</v>
      </c>
      <c r="H383" s="36">
        <v>254.88333333333338</v>
      </c>
      <c r="I383" s="36">
        <v>257.16666666666669</v>
      </c>
      <c r="J383" s="36">
        <v>260.48333333333335</v>
      </c>
      <c r="K383" s="31">
        <v>253.85</v>
      </c>
      <c r="L383" s="31">
        <v>248.25</v>
      </c>
      <c r="M383" s="31">
        <v>44.912469999999999</v>
      </c>
      <c r="N383" s="1"/>
      <c r="O383" s="1"/>
    </row>
    <row r="384" spans="1:15" ht="12.75" customHeight="1">
      <c r="A384" s="33">
        <v>374</v>
      </c>
      <c r="B384" s="53" t="s">
        <v>208</v>
      </c>
      <c r="C384" s="31">
        <v>474.05</v>
      </c>
      <c r="D384" s="36">
        <v>469.43333333333334</v>
      </c>
      <c r="E384" s="36">
        <v>463.66666666666669</v>
      </c>
      <c r="F384" s="36">
        <v>453.28333333333336</v>
      </c>
      <c r="G384" s="36">
        <v>447.51666666666671</v>
      </c>
      <c r="H384" s="36">
        <v>479.81666666666666</v>
      </c>
      <c r="I384" s="36">
        <v>485.58333333333331</v>
      </c>
      <c r="J384" s="36">
        <v>495.96666666666664</v>
      </c>
      <c r="K384" s="31">
        <v>475.2</v>
      </c>
      <c r="L384" s="31">
        <v>459.05</v>
      </c>
      <c r="M384" s="31">
        <v>140.35202000000001</v>
      </c>
      <c r="N384" s="1"/>
      <c r="O384" s="1"/>
    </row>
    <row r="385" spans="1:15" ht="12.75" customHeight="1">
      <c r="A385" s="33">
        <v>375</v>
      </c>
      <c r="B385" s="53" t="s">
        <v>477</v>
      </c>
      <c r="C385" s="31">
        <v>598.29999999999995</v>
      </c>
      <c r="D385" s="36">
        <v>592.01666666666654</v>
      </c>
      <c r="E385" s="36">
        <v>582.6333333333331</v>
      </c>
      <c r="F385" s="36">
        <v>566.96666666666658</v>
      </c>
      <c r="G385" s="36">
        <v>557.58333333333314</v>
      </c>
      <c r="H385" s="36">
        <v>607.68333333333305</v>
      </c>
      <c r="I385" s="36">
        <v>617.06666666666649</v>
      </c>
      <c r="J385" s="36">
        <v>632.73333333333301</v>
      </c>
      <c r="K385" s="31">
        <v>601.4</v>
      </c>
      <c r="L385" s="31">
        <v>576.35</v>
      </c>
      <c r="M385" s="31">
        <v>2.9007299999999998</v>
      </c>
      <c r="N385" s="1"/>
      <c r="O385" s="1"/>
    </row>
    <row r="386" spans="1:15" ht="12.75" customHeight="1">
      <c r="A386" s="33">
        <v>376</v>
      </c>
      <c r="B386" s="53" t="s">
        <v>478</v>
      </c>
      <c r="C386" s="31">
        <v>706.8</v>
      </c>
      <c r="D386" s="36">
        <v>703.2833333333333</v>
      </c>
      <c r="E386" s="36">
        <v>693.61666666666656</v>
      </c>
      <c r="F386" s="36">
        <v>680.43333333333328</v>
      </c>
      <c r="G386" s="36">
        <v>670.76666666666654</v>
      </c>
      <c r="H386" s="36">
        <v>716.46666666666658</v>
      </c>
      <c r="I386" s="36">
        <v>726.13333333333333</v>
      </c>
      <c r="J386" s="36">
        <v>739.31666666666661</v>
      </c>
      <c r="K386" s="31">
        <v>712.95</v>
      </c>
      <c r="L386" s="31">
        <v>690.1</v>
      </c>
      <c r="M386" s="31">
        <v>17.914339999999999</v>
      </c>
      <c r="N386" s="1"/>
      <c r="O386" s="1"/>
    </row>
    <row r="387" spans="1:15" ht="12.75" customHeight="1">
      <c r="A387" s="33">
        <v>377</v>
      </c>
      <c r="B387" s="53" t="s">
        <v>479</v>
      </c>
      <c r="C387" s="31">
        <v>1682.65</v>
      </c>
      <c r="D387" s="36">
        <v>1694.2666666666667</v>
      </c>
      <c r="E387" s="36">
        <v>1663.5333333333333</v>
      </c>
      <c r="F387" s="36">
        <v>1644.4166666666667</v>
      </c>
      <c r="G387" s="36">
        <v>1613.6833333333334</v>
      </c>
      <c r="H387" s="36">
        <v>1713.3833333333332</v>
      </c>
      <c r="I387" s="36">
        <v>1744.1166666666663</v>
      </c>
      <c r="J387" s="36">
        <v>1763.2333333333331</v>
      </c>
      <c r="K387" s="31">
        <v>1725</v>
      </c>
      <c r="L387" s="31">
        <v>1675.15</v>
      </c>
      <c r="M387" s="31">
        <v>0.83535999999999999</v>
      </c>
      <c r="N387" s="1"/>
      <c r="O387" s="1"/>
    </row>
    <row r="388" spans="1:15" ht="12.75" customHeight="1">
      <c r="A388" s="33">
        <v>378</v>
      </c>
      <c r="B388" s="53" t="s">
        <v>480</v>
      </c>
      <c r="C388" s="31">
        <v>265.05</v>
      </c>
      <c r="D388" s="36">
        <v>265.83333333333337</v>
      </c>
      <c r="E388" s="36">
        <v>261.06666666666672</v>
      </c>
      <c r="F388" s="36">
        <v>257.08333333333337</v>
      </c>
      <c r="G388" s="36">
        <v>252.31666666666672</v>
      </c>
      <c r="H388" s="36">
        <v>269.81666666666672</v>
      </c>
      <c r="I388" s="36">
        <v>274.58333333333337</v>
      </c>
      <c r="J388" s="36">
        <v>278.56666666666672</v>
      </c>
      <c r="K388" s="31">
        <v>270.60000000000002</v>
      </c>
      <c r="L388" s="31">
        <v>261.85000000000002</v>
      </c>
      <c r="M388" s="31">
        <v>132.66979000000001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170.8</v>
      </c>
      <c r="D389" s="36">
        <v>170.1</v>
      </c>
      <c r="E389" s="36">
        <v>167.7</v>
      </c>
      <c r="F389" s="36">
        <v>164.6</v>
      </c>
      <c r="G389" s="36">
        <v>162.19999999999999</v>
      </c>
      <c r="H389" s="36">
        <v>173.2</v>
      </c>
      <c r="I389" s="36">
        <v>175.60000000000002</v>
      </c>
      <c r="J389" s="36">
        <v>178.7</v>
      </c>
      <c r="K389" s="31">
        <v>172.5</v>
      </c>
      <c r="L389" s="31">
        <v>167</v>
      </c>
      <c r="M389" s="31">
        <v>34.043219999999998</v>
      </c>
      <c r="N389" s="1"/>
      <c r="O389" s="1"/>
    </row>
    <row r="390" spans="1:15" ht="12.75" customHeight="1">
      <c r="A390" s="33">
        <v>380</v>
      </c>
      <c r="B390" s="53" t="s">
        <v>481</v>
      </c>
      <c r="C390" s="31">
        <v>1334.1</v>
      </c>
      <c r="D390" s="36">
        <v>1339.6333333333332</v>
      </c>
      <c r="E390" s="36">
        <v>1314.4666666666665</v>
      </c>
      <c r="F390" s="36">
        <v>1294.8333333333333</v>
      </c>
      <c r="G390" s="36">
        <v>1269.6666666666665</v>
      </c>
      <c r="H390" s="36">
        <v>1359.2666666666664</v>
      </c>
      <c r="I390" s="36">
        <v>1384.4333333333334</v>
      </c>
      <c r="J390" s="36">
        <v>1404.0666666666664</v>
      </c>
      <c r="K390" s="31">
        <v>1364.8</v>
      </c>
      <c r="L390" s="31">
        <v>1320</v>
      </c>
      <c r="M390" s="31">
        <v>3.6384099999999999</v>
      </c>
      <c r="N390" s="1"/>
      <c r="O390" s="1"/>
    </row>
    <row r="391" spans="1:15" ht="12.75" customHeight="1">
      <c r="A391" s="33">
        <v>381</v>
      </c>
      <c r="B391" s="53" t="s">
        <v>482</v>
      </c>
      <c r="C391" s="31">
        <v>293.7</v>
      </c>
      <c r="D391" s="36">
        <v>293</v>
      </c>
      <c r="E391" s="36">
        <v>290.05</v>
      </c>
      <c r="F391" s="36">
        <v>286.40000000000003</v>
      </c>
      <c r="G391" s="36">
        <v>283.45000000000005</v>
      </c>
      <c r="H391" s="36">
        <v>296.64999999999998</v>
      </c>
      <c r="I391" s="36">
        <v>299.60000000000002</v>
      </c>
      <c r="J391" s="36">
        <v>303.24999999999994</v>
      </c>
      <c r="K391" s="31">
        <v>295.95</v>
      </c>
      <c r="L391" s="31">
        <v>289.35000000000002</v>
      </c>
      <c r="M391" s="31">
        <v>5.8479900000000002</v>
      </c>
      <c r="N391" s="1"/>
      <c r="O391" s="1"/>
    </row>
    <row r="392" spans="1:15" ht="12.75" customHeight="1">
      <c r="A392" s="33">
        <v>382</v>
      </c>
      <c r="B392" s="53" t="s">
        <v>483</v>
      </c>
      <c r="C392" s="31">
        <v>273.89999999999998</v>
      </c>
      <c r="D392" s="36">
        <v>271.18333333333334</v>
      </c>
      <c r="E392" s="36">
        <v>265.36666666666667</v>
      </c>
      <c r="F392" s="36">
        <v>256.83333333333331</v>
      </c>
      <c r="G392" s="36">
        <v>251.01666666666665</v>
      </c>
      <c r="H392" s="36">
        <v>279.7166666666667</v>
      </c>
      <c r="I392" s="36">
        <v>285.53333333333342</v>
      </c>
      <c r="J392" s="36">
        <v>294.06666666666672</v>
      </c>
      <c r="K392" s="31">
        <v>277</v>
      </c>
      <c r="L392" s="31">
        <v>262.64999999999998</v>
      </c>
      <c r="M392" s="31">
        <v>20.27993</v>
      </c>
      <c r="N392" s="1"/>
      <c r="O392" s="1"/>
    </row>
    <row r="393" spans="1:15" ht="12.75" customHeight="1">
      <c r="A393" s="33">
        <v>383</v>
      </c>
      <c r="B393" s="53" t="s">
        <v>484</v>
      </c>
      <c r="C393" s="31">
        <v>144.6</v>
      </c>
      <c r="D393" s="36">
        <v>143.11666666666667</v>
      </c>
      <c r="E393" s="36">
        <v>140.08333333333334</v>
      </c>
      <c r="F393" s="36">
        <v>135.56666666666666</v>
      </c>
      <c r="G393" s="36">
        <v>132.53333333333333</v>
      </c>
      <c r="H393" s="36">
        <v>147.63333333333335</v>
      </c>
      <c r="I393" s="36">
        <v>150.66666666666666</v>
      </c>
      <c r="J393" s="36">
        <v>155.18333333333337</v>
      </c>
      <c r="K393" s="31">
        <v>146.15</v>
      </c>
      <c r="L393" s="31">
        <v>138.6</v>
      </c>
      <c r="M393" s="31">
        <v>59.084940000000003</v>
      </c>
      <c r="N393" s="1"/>
      <c r="O393" s="1"/>
    </row>
    <row r="394" spans="1:15" ht="12.75" customHeight="1">
      <c r="A394" s="33">
        <v>384</v>
      </c>
      <c r="B394" s="53" t="s">
        <v>485</v>
      </c>
      <c r="C394" s="31">
        <v>2929.9</v>
      </c>
      <c r="D394" s="36">
        <v>2903.1166666666668</v>
      </c>
      <c r="E394" s="36">
        <v>2858.7833333333338</v>
      </c>
      <c r="F394" s="36">
        <v>2787.666666666667</v>
      </c>
      <c r="G394" s="36">
        <v>2743.3333333333339</v>
      </c>
      <c r="H394" s="36">
        <v>2974.2333333333336</v>
      </c>
      <c r="I394" s="36">
        <v>3018.5666666666666</v>
      </c>
      <c r="J394" s="36">
        <v>3089.6833333333334</v>
      </c>
      <c r="K394" s="31">
        <v>2947.45</v>
      </c>
      <c r="L394" s="31">
        <v>2832</v>
      </c>
      <c r="M394" s="31">
        <v>0.47416000000000003</v>
      </c>
      <c r="N394" s="1"/>
      <c r="O394" s="1"/>
    </row>
    <row r="395" spans="1:15" ht="12.75" customHeight="1">
      <c r="A395" s="33">
        <v>385</v>
      </c>
      <c r="B395" s="53" t="s">
        <v>486</v>
      </c>
      <c r="C395" s="31">
        <v>77.650000000000006</v>
      </c>
      <c r="D395" s="36">
        <v>77.083333333333329</v>
      </c>
      <c r="E395" s="36">
        <v>76.066666666666663</v>
      </c>
      <c r="F395" s="36">
        <v>74.483333333333334</v>
      </c>
      <c r="G395" s="36">
        <v>73.466666666666669</v>
      </c>
      <c r="H395" s="36">
        <v>78.666666666666657</v>
      </c>
      <c r="I395" s="36">
        <v>79.683333333333337</v>
      </c>
      <c r="J395" s="36">
        <v>81.266666666666652</v>
      </c>
      <c r="K395" s="31">
        <v>78.099999999999994</v>
      </c>
      <c r="L395" s="31">
        <v>75.5</v>
      </c>
      <c r="M395" s="31">
        <v>41.608379999999997</v>
      </c>
      <c r="N395" s="1"/>
      <c r="O395" s="1"/>
    </row>
    <row r="396" spans="1:15" ht="12.75" customHeight="1">
      <c r="A396" s="33">
        <v>386</v>
      </c>
      <c r="B396" s="53" t="s">
        <v>487</v>
      </c>
      <c r="C396" s="31">
        <v>1920.5</v>
      </c>
      <c r="D396" s="36">
        <v>1903.3666666666668</v>
      </c>
      <c r="E396" s="36">
        <v>1872.7333333333336</v>
      </c>
      <c r="F396" s="36">
        <v>1824.9666666666667</v>
      </c>
      <c r="G396" s="36">
        <v>1794.3333333333335</v>
      </c>
      <c r="H396" s="36">
        <v>1951.1333333333337</v>
      </c>
      <c r="I396" s="36">
        <v>1981.7666666666669</v>
      </c>
      <c r="J396" s="36">
        <v>2029.5333333333338</v>
      </c>
      <c r="K396" s="31">
        <v>1934</v>
      </c>
      <c r="L396" s="31">
        <v>1855.6</v>
      </c>
      <c r="M396" s="31">
        <v>4.8172800000000002</v>
      </c>
      <c r="N396" s="1"/>
      <c r="O396" s="1"/>
    </row>
    <row r="397" spans="1:15" ht="12.75" customHeight="1">
      <c r="A397" s="33">
        <v>387</v>
      </c>
      <c r="B397" s="53" t="s">
        <v>488</v>
      </c>
      <c r="C397" s="31">
        <v>222.05</v>
      </c>
      <c r="D397" s="36">
        <v>223.36666666666667</v>
      </c>
      <c r="E397" s="36">
        <v>219.78333333333336</v>
      </c>
      <c r="F397" s="36">
        <v>217.51666666666668</v>
      </c>
      <c r="G397" s="36">
        <v>213.93333333333337</v>
      </c>
      <c r="H397" s="36">
        <v>225.63333333333335</v>
      </c>
      <c r="I397" s="36">
        <v>229.21666666666667</v>
      </c>
      <c r="J397" s="36">
        <v>231.48333333333335</v>
      </c>
      <c r="K397" s="31">
        <v>226.95</v>
      </c>
      <c r="L397" s="31">
        <v>221.1</v>
      </c>
      <c r="M397" s="31">
        <v>35.949339999999999</v>
      </c>
      <c r="N397" s="1"/>
      <c r="O397" s="1"/>
    </row>
    <row r="398" spans="1:15" ht="12.75" customHeight="1">
      <c r="A398" s="33">
        <v>388</v>
      </c>
      <c r="B398" s="53" t="s">
        <v>489</v>
      </c>
      <c r="C398" s="31">
        <v>838.4</v>
      </c>
      <c r="D398" s="36">
        <v>838.4666666666667</v>
      </c>
      <c r="E398" s="36">
        <v>832.93333333333339</v>
      </c>
      <c r="F398" s="36">
        <v>827.4666666666667</v>
      </c>
      <c r="G398" s="36">
        <v>821.93333333333339</v>
      </c>
      <c r="H398" s="36">
        <v>843.93333333333339</v>
      </c>
      <c r="I398" s="36">
        <v>849.4666666666667</v>
      </c>
      <c r="J398" s="36">
        <v>854.93333333333339</v>
      </c>
      <c r="K398" s="31">
        <v>844</v>
      </c>
      <c r="L398" s="31">
        <v>833</v>
      </c>
      <c r="M398" s="31">
        <v>0.70694000000000001</v>
      </c>
      <c r="N398" s="1"/>
      <c r="O398" s="1"/>
    </row>
    <row r="399" spans="1:15" ht="12.75" customHeight="1">
      <c r="A399" s="33">
        <v>389</v>
      </c>
      <c r="B399" s="53" t="s">
        <v>209</v>
      </c>
      <c r="C399" s="31">
        <v>2943.2</v>
      </c>
      <c r="D399" s="36">
        <v>2949.9666666666672</v>
      </c>
      <c r="E399" s="36">
        <v>2931.0333333333342</v>
      </c>
      <c r="F399" s="36">
        <v>2918.8666666666672</v>
      </c>
      <c r="G399" s="36">
        <v>2899.9333333333343</v>
      </c>
      <c r="H399" s="36">
        <v>2962.1333333333341</v>
      </c>
      <c r="I399" s="36">
        <v>2981.0666666666666</v>
      </c>
      <c r="J399" s="36">
        <v>2993.233333333334</v>
      </c>
      <c r="K399" s="31">
        <v>2968.9</v>
      </c>
      <c r="L399" s="31">
        <v>2937.8</v>
      </c>
      <c r="M399" s="31">
        <v>35.041460000000001</v>
      </c>
      <c r="N399" s="1"/>
      <c r="O399" s="1"/>
    </row>
    <row r="400" spans="1:15" ht="12.75" customHeight="1">
      <c r="A400" s="33">
        <v>390</v>
      </c>
      <c r="B400" s="53" t="s">
        <v>490</v>
      </c>
      <c r="C400" s="31">
        <v>106.3</v>
      </c>
      <c r="D400" s="36">
        <v>105.78333333333335</v>
      </c>
      <c r="E400" s="36">
        <v>104.16666666666669</v>
      </c>
      <c r="F400" s="36">
        <v>102.03333333333335</v>
      </c>
      <c r="G400" s="36">
        <v>100.41666666666669</v>
      </c>
      <c r="H400" s="36">
        <v>107.91666666666669</v>
      </c>
      <c r="I400" s="36">
        <v>109.53333333333333</v>
      </c>
      <c r="J400" s="36">
        <v>111.66666666666669</v>
      </c>
      <c r="K400" s="31">
        <v>107.4</v>
      </c>
      <c r="L400" s="31">
        <v>103.65</v>
      </c>
      <c r="M400" s="31">
        <v>18.30538</v>
      </c>
      <c r="N400" s="1"/>
      <c r="O400" s="1"/>
    </row>
    <row r="401" spans="1:15" ht="12.75" customHeight="1">
      <c r="A401" s="33">
        <v>391</v>
      </c>
      <c r="B401" s="53" t="s">
        <v>491</v>
      </c>
      <c r="C401" s="31">
        <v>722.15</v>
      </c>
      <c r="D401" s="36">
        <v>717.44999999999993</v>
      </c>
      <c r="E401" s="36">
        <v>709.84999999999991</v>
      </c>
      <c r="F401" s="36">
        <v>697.55</v>
      </c>
      <c r="G401" s="36">
        <v>689.94999999999993</v>
      </c>
      <c r="H401" s="36">
        <v>729.74999999999989</v>
      </c>
      <c r="I401" s="36">
        <v>737.35</v>
      </c>
      <c r="J401" s="36">
        <v>749.64999999999986</v>
      </c>
      <c r="K401" s="31">
        <v>725.05</v>
      </c>
      <c r="L401" s="31">
        <v>705.15</v>
      </c>
      <c r="M401" s="31">
        <v>1.4503699999999999</v>
      </c>
      <c r="N401" s="1"/>
      <c r="O401" s="1"/>
    </row>
    <row r="402" spans="1:15" ht="12.75" customHeight="1">
      <c r="A402" s="33">
        <v>392</v>
      </c>
      <c r="B402" s="53" t="s">
        <v>492</v>
      </c>
      <c r="C402" s="31">
        <v>1616.85</v>
      </c>
      <c r="D402" s="36">
        <v>1616.4833333333333</v>
      </c>
      <c r="E402" s="36">
        <v>1610.6666666666667</v>
      </c>
      <c r="F402" s="36">
        <v>1604.4833333333333</v>
      </c>
      <c r="G402" s="36">
        <v>1598.6666666666667</v>
      </c>
      <c r="H402" s="36">
        <v>1622.6666666666667</v>
      </c>
      <c r="I402" s="36">
        <v>1628.4833333333333</v>
      </c>
      <c r="J402" s="36">
        <v>1634.6666666666667</v>
      </c>
      <c r="K402" s="31">
        <v>1622.3</v>
      </c>
      <c r="L402" s="31">
        <v>1610.3</v>
      </c>
      <c r="M402" s="31">
        <v>0.70052999999999999</v>
      </c>
      <c r="N402" s="1"/>
      <c r="O402" s="1"/>
    </row>
    <row r="403" spans="1:15" ht="12.75" customHeight="1">
      <c r="A403" s="33">
        <v>393</v>
      </c>
      <c r="B403" s="53" t="s">
        <v>211</v>
      </c>
      <c r="C403" s="31">
        <v>695.2</v>
      </c>
      <c r="D403" s="36">
        <v>694.81666666666661</v>
      </c>
      <c r="E403" s="36">
        <v>691.93333333333317</v>
      </c>
      <c r="F403" s="36">
        <v>688.66666666666652</v>
      </c>
      <c r="G403" s="36">
        <v>685.78333333333308</v>
      </c>
      <c r="H403" s="36">
        <v>698.08333333333326</v>
      </c>
      <c r="I403" s="36">
        <v>700.9666666666667</v>
      </c>
      <c r="J403" s="36">
        <v>704.23333333333335</v>
      </c>
      <c r="K403" s="31">
        <v>697.7</v>
      </c>
      <c r="L403" s="31">
        <v>691.55</v>
      </c>
      <c r="M403" s="31">
        <v>15.78369</v>
      </c>
      <c r="N403" s="1"/>
      <c r="O403" s="1"/>
    </row>
    <row r="404" spans="1:15" ht="12.75" customHeight="1">
      <c r="A404" s="33">
        <v>394</v>
      </c>
      <c r="B404" s="53" t="s">
        <v>212</v>
      </c>
      <c r="C404" s="31">
        <v>1460.8</v>
      </c>
      <c r="D404" s="36">
        <v>1463.2666666666667</v>
      </c>
      <c r="E404" s="36">
        <v>1453.5833333333333</v>
      </c>
      <c r="F404" s="36">
        <v>1446.3666666666666</v>
      </c>
      <c r="G404" s="36">
        <v>1436.6833333333332</v>
      </c>
      <c r="H404" s="36">
        <v>1470.4833333333333</v>
      </c>
      <c r="I404" s="36">
        <v>1480.1666666666667</v>
      </c>
      <c r="J404" s="36">
        <v>1487.3833333333334</v>
      </c>
      <c r="K404" s="31">
        <v>1472.95</v>
      </c>
      <c r="L404" s="31">
        <v>1456.05</v>
      </c>
      <c r="M404" s="31">
        <v>18.624639999999999</v>
      </c>
      <c r="N404" s="1"/>
      <c r="O404" s="1"/>
    </row>
    <row r="405" spans="1:15" ht="12.75" customHeight="1">
      <c r="A405" s="33">
        <v>395</v>
      </c>
      <c r="B405" s="53" t="s">
        <v>493</v>
      </c>
      <c r="C405" s="31">
        <v>133.35</v>
      </c>
      <c r="D405" s="36">
        <v>133.36666666666665</v>
      </c>
      <c r="E405" s="36">
        <v>130.7833333333333</v>
      </c>
      <c r="F405" s="36">
        <v>128.21666666666667</v>
      </c>
      <c r="G405" s="36">
        <v>125.63333333333333</v>
      </c>
      <c r="H405" s="36">
        <v>135.93333333333328</v>
      </c>
      <c r="I405" s="36">
        <v>138.51666666666659</v>
      </c>
      <c r="J405" s="36">
        <v>141.08333333333326</v>
      </c>
      <c r="K405" s="31">
        <v>135.94999999999999</v>
      </c>
      <c r="L405" s="31">
        <v>130.80000000000001</v>
      </c>
      <c r="M405" s="31">
        <v>439.16185000000002</v>
      </c>
      <c r="N405" s="1"/>
      <c r="O405" s="1"/>
    </row>
    <row r="406" spans="1:15" ht="12.75" customHeight="1">
      <c r="A406" s="33">
        <v>396</v>
      </c>
      <c r="B406" s="53" t="s">
        <v>494</v>
      </c>
      <c r="C406" s="31">
        <v>4419.2</v>
      </c>
      <c r="D406" s="36">
        <v>4413.25</v>
      </c>
      <c r="E406" s="36">
        <v>4384.05</v>
      </c>
      <c r="F406" s="36">
        <v>4348.9000000000005</v>
      </c>
      <c r="G406" s="36">
        <v>4319.7000000000007</v>
      </c>
      <c r="H406" s="36">
        <v>4448.3999999999996</v>
      </c>
      <c r="I406" s="36">
        <v>4477.6000000000004</v>
      </c>
      <c r="J406" s="36">
        <v>4512.7499999999991</v>
      </c>
      <c r="K406" s="31">
        <v>4442.45</v>
      </c>
      <c r="L406" s="31">
        <v>4378.1000000000004</v>
      </c>
      <c r="M406" s="31">
        <v>8.1490000000000007E-2</v>
      </c>
      <c r="N406" s="1"/>
      <c r="O406" s="1"/>
    </row>
    <row r="407" spans="1:15" ht="12.75" customHeight="1">
      <c r="A407" s="33">
        <v>397</v>
      </c>
      <c r="B407" s="53" t="s">
        <v>216</v>
      </c>
      <c r="C407" s="31">
        <v>2623</v>
      </c>
      <c r="D407" s="36">
        <v>2622.65</v>
      </c>
      <c r="E407" s="36">
        <v>2602.4</v>
      </c>
      <c r="F407" s="36">
        <v>2581.8000000000002</v>
      </c>
      <c r="G407" s="36">
        <v>2561.5500000000002</v>
      </c>
      <c r="H407" s="36">
        <v>2643.25</v>
      </c>
      <c r="I407" s="36">
        <v>2663.5</v>
      </c>
      <c r="J407" s="36">
        <v>2684.1</v>
      </c>
      <c r="K407" s="31">
        <v>2642.9</v>
      </c>
      <c r="L407" s="31">
        <v>2602.0500000000002</v>
      </c>
      <c r="M407" s="31">
        <v>3.6722299999999999</v>
      </c>
      <c r="N407" s="1"/>
      <c r="O407" s="1"/>
    </row>
    <row r="408" spans="1:15" ht="12.75" customHeight="1">
      <c r="A408" s="33">
        <v>398</v>
      </c>
      <c r="B408" s="53" t="s">
        <v>876</v>
      </c>
      <c r="C408" s="31">
        <v>1859.55</v>
      </c>
      <c r="D408" s="36">
        <v>1853.4333333333334</v>
      </c>
      <c r="E408" s="36">
        <v>1830.8666666666668</v>
      </c>
      <c r="F408" s="36">
        <v>1802.1833333333334</v>
      </c>
      <c r="G408" s="36">
        <v>1779.6166666666668</v>
      </c>
      <c r="H408" s="36">
        <v>1882.1166666666668</v>
      </c>
      <c r="I408" s="36">
        <v>1904.6833333333334</v>
      </c>
      <c r="J408" s="36">
        <v>1933.3666666666668</v>
      </c>
      <c r="K408" s="31">
        <v>1876</v>
      </c>
      <c r="L408" s="31">
        <v>1824.75</v>
      </c>
      <c r="M408" s="31">
        <v>0.65939000000000003</v>
      </c>
      <c r="N408" s="1"/>
      <c r="O408" s="1"/>
    </row>
    <row r="409" spans="1:15" ht="12.75" customHeight="1">
      <c r="A409" s="33">
        <v>399</v>
      </c>
      <c r="B409" s="53" t="s">
        <v>179</v>
      </c>
      <c r="C409" s="31">
        <v>120.4</v>
      </c>
      <c r="D409" s="36">
        <v>120.33333333333333</v>
      </c>
      <c r="E409" s="36">
        <v>119.76666666666665</v>
      </c>
      <c r="F409" s="36">
        <v>119.13333333333333</v>
      </c>
      <c r="G409" s="36">
        <v>118.56666666666665</v>
      </c>
      <c r="H409" s="36">
        <v>120.96666666666665</v>
      </c>
      <c r="I409" s="36">
        <v>121.53333333333335</v>
      </c>
      <c r="J409" s="36">
        <v>122.16666666666666</v>
      </c>
      <c r="K409" s="31">
        <v>120.9</v>
      </c>
      <c r="L409" s="31">
        <v>119.7</v>
      </c>
      <c r="M409" s="31">
        <v>76.288880000000006</v>
      </c>
      <c r="N409" s="1"/>
      <c r="O409" s="1"/>
    </row>
    <row r="410" spans="1:15" ht="12.75" customHeight="1">
      <c r="A410" s="33">
        <v>400</v>
      </c>
      <c r="B410" s="53" t="s">
        <v>495</v>
      </c>
      <c r="C410" s="31">
        <v>8643.2000000000007</v>
      </c>
      <c r="D410" s="36">
        <v>8559.0500000000011</v>
      </c>
      <c r="E410" s="36">
        <v>8440.1000000000022</v>
      </c>
      <c r="F410" s="36">
        <v>8237.0000000000018</v>
      </c>
      <c r="G410" s="36">
        <v>8118.0500000000029</v>
      </c>
      <c r="H410" s="36">
        <v>8762.1500000000015</v>
      </c>
      <c r="I410" s="36">
        <v>8881.1000000000022</v>
      </c>
      <c r="J410" s="36">
        <v>9084.2000000000007</v>
      </c>
      <c r="K410" s="31">
        <v>8678</v>
      </c>
      <c r="L410" s="31">
        <v>8355.9500000000007</v>
      </c>
      <c r="M410" s="31">
        <v>0.23283000000000001</v>
      </c>
      <c r="N410" s="1"/>
      <c r="O410" s="1"/>
    </row>
    <row r="411" spans="1:15" ht="12.75" customHeight="1">
      <c r="A411" s="33">
        <v>401</v>
      </c>
      <c r="B411" s="53" t="s">
        <v>496</v>
      </c>
      <c r="C411" s="31">
        <v>1511</v>
      </c>
      <c r="D411" s="36">
        <v>1527.3166666666666</v>
      </c>
      <c r="E411" s="36">
        <v>1489.6333333333332</v>
      </c>
      <c r="F411" s="36">
        <v>1468.2666666666667</v>
      </c>
      <c r="G411" s="36">
        <v>1430.5833333333333</v>
      </c>
      <c r="H411" s="36">
        <v>1548.6833333333332</v>
      </c>
      <c r="I411" s="36">
        <v>1586.3666666666666</v>
      </c>
      <c r="J411" s="36">
        <v>1607.7333333333331</v>
      </c>
      <c r="K411" s="31">
        <v>1565</v>
      </c>
      <c r="L411" s="31">
        <v>1505.95</v>
      </c>
      <c r="M411" s="31">
        <v>2.3587699999999998</v>
      </c>
      <c r="N411" s="1"/>
      <c r="O411" s="1"/>
    </row>
    <row r="412" spans="1:15" ht="12.75" customHeight="1">
      <c r="A412" s="33">
        <v>402</v>
      </c>
      <c r="B412" t="s">
        <v>877</v>
      </c>
      <c r="C412" s="31">
        <v>389.95</v>
      </c>
      <c r="D412" s="36">
        <v>386.8</v>
      </c>
      <c r="E412" s="36">
        <v>379.6</v>
      </c>
      <c r="F412" s="36">
        <v>369.25</v>
      </c>
      <c r="G412" s="36">
        <v>362.05</v>
      </c>
      <c r="H412" s="36">
        <v>397.15000000000003</v>
      </c>
      <c r="I412" s="36">
        <v>404.34999999999997</v>
      </c>
      <c r="J412" s="36">
        <v>414.70000000000005</v>
      </c>
      <c r="K412" s="31">
        <v>394</v>
      </c>
      <c r="L412" s="31">
        <v>376.45</v>
      </c>
      <c r="M412" s="31">
        <v>10.56934</v>
      </c>
      <c r="N412" s="1"/>
      <c r="O412" s="1"/>
    </row>
    <row r="413" spans="1:15" ht="12.75" customHeight="1">
      <c r="A413" s="33">
        <v>403</v>
      </c>
      <c r="B413" s="53" t="s">
        <v>497</v>
      </c>
      <c r="C413" s="31">
        <v>3221.85</v>
      </c>
      <c r="D413" s="36">
        <v>3184.9500000000003</v>
      </c>
      <c r="E413" s="36">
        <v>3101.9000000000005</v>
      </c>
      <c r="F413" s="36">
        <v>2981.9500000000003</v>
      </c>
      <c r="G413" s="36">
        <v>2898.9000000000005</v>
      </c>
      <c r="H413" s="36">
        <v>3304.9000000000005</v>
      </c>
      <c r="I413" s="36">
        <v>3387.9500000000007</v>
      </c>
      <c r="J413" s="36">
        <v>3507.9000000000005</v>
      </c>
      <c r="K413" s="31">
        <v>3268</v>
      </c>
      <c r="L413" s="31">
        <v>3065</v>
      </c>
      <c r="M413" s="31">
        <v>1.484</v>
      </c>
      <c r="N413" s="1"/>
      <c r="O413" s="1"/>
    </row>
    <row r="414" spans="1:15" ht="12.75" customHeight="1">
      <c r="A414" s="33">
        <v>404</v>
      </c>
      <c r="B414" s="53" t="s">
        <v>498</v>
      </c>
      <c r="C414" s="31">
        <v>363.95</v>
      </c>
      <c r="D414" s="36">
        <v>358.73333333333335</v>
      </c>
      <c r="E414" s="36">
        <v>349.2166666666667</v>
      </c>
      <c r="F414" s="36">
        <v>334.48333333333335</v>
      </c>
      <c r="G414" s="36">
        <v>324.9666666666667</v>
      </c>
      <c r="H414" s="36">
        <v>373.4666666666667</v>
      </c>
      <c r="I414" s="36">
        <v>382.98333333333335</v>
      </c>
      <c r="J414" s="36">
        <v>397.7166666666667</v>
      </c>
      <c r="K414" s="31">
        <v>368.25</v>
      </c>
      <c r="L414" s="31">
        <v>344</v>
      </c>
      <c r="M414" s="31">
        <v>4.2128399999999999</v>
      </c>
      <c r="N414" s="1"/>
      <c r="O414" s="1"/>
    </row>
    <row r="415" spans="1:15" ht="12.75" customHeight="1">
      <c r="A415" s="33">
        <v>405</v>
      </c>
      <c r="B415" s="53" t="s">
        <v>878</v>
      </c>
      <c r="C415" s="31">
        <v>970.25</v>
      </c>
      <c r="D415" s="36">
        <v>982.44999999999993</v>
      </c>
      <c r="E415" s="36">
        <v>952.89999999999986</v>
      </c>
      <c r="F415" s="36">
        <v>935.55</v>
      </c>
      <c r="G415" s="36">
        <v>905.99999999999989</v>
      </c>
      <c r="H415" s="36">
        <v>999.79999999999984</v>
      </c>
      <c r="I415" s="36">
        <v>1029.3499999999999</v>
      </c>
      <c r="J415" s="36">
        <v>1046.6999999999998</v>
      </c>
      <c r="K415" s="31">
        <v>1012</v>
      </c>
      <c r="L415" s="31">
        <v>965.1</v>
      </c>
      <c r="M415" s="31">
        <v>1.6342000000000001</v>
      </c>
      <c r="N415" s="1"/>
      <c r="O415" s="1"/>
    </row>
    <row r="416" spans="1:15" ht="12.75" customHeight="1">
      <c r="A416" s="33">
        <v>406</v>
      </c>
      <c r="B416" s="53" t="s">
        <v>499</v>
      </c>
      <c r="C416" s="31">
        <v>774.65</v>
      </c>
      <c r="D416" s="36">
        <v>782.41666666666663</v>
      </c>
      <c r="E416" s="36">
        <v>757.83333333333326</v>
      </c>
      <c r="F416" s="36">
        <v>741.01666666666665</v>
      </c>
      <c r="G416" s="36">
        <v>716.43333333333328</v>
      </c>
      <c r="H416" s="36">
        <v>799.23333333333323</v>
      </c>
      <c r="I416" s="36">
        <v>823.81666666666649</v>
      </c>
      <c r="J416" s="36">
        <v>840.63333333333321</v>
      </c>
      <c r="K416" s="31">
        <v>807</v>
      </c>
      <c r="L416" s="31">
        <v>765.6</v>
      </c>
      <c r="M416" s="31">
        <v>0.62819000000000003</v>
      </c>
      <c r="N416" s="1"/>
      <c r="O416" s="1"/>
    </row>
    <row r="417" spans="1:15" ht="12.75" customHeight="1">
      <c r="A417" s="33">
        <v>407</v>
      </c>
      <c r="B417" s="53" t="s">
        <v>214</v>
      </c>
      <c r="C417" s="31">
        <v>26354.3</v>
      </c>
      <c r="D417" s="36">
        <v>26460.899999999998</v>
      </c>
      <c r="E417" s="36">
        <v>26178.499999999996</v>
      </c>
      <c r="F417" s="36">
        <v>26002.699999999997</v>
      </c>
      <c r="G417" s="36">
        <v>25720.299999999996</v>
      </c>
      <c r="H417" s="36">
        <v>26636.699999999997</v>
      </c>
      <c r="I417" s="36">
        <v>26919.1</v>
      </c>
      <c r="J417" s="36">
        <v>27094.899999999998</v>
      </c>
      <c r="K417" s="31">
        <v>26743.3</v>
      </c>
      <c r="L417" s="31">
        <v>26285.1</v>
      </c>
      <c r="M417" s="31">
        <v>1.50756</v>
      </c>
      <c r="N417" s="1"/>
      <c r="O417" s="1"/>
    </row>
    <row r="418" spans="1:15" ht="12.75" customHeight="1">
      <c r="A418" s="33">
        <v>408</v>
      </c>
      <c r="B418" s="53" t="s">
        <v>500</v>
      </c>
      <c r="C418" s="31">
        <v>43.7</v>
      </c>
      <c r="D418" s="36">
        <v>43.416666666666664</v>
      </c>
      <c r="E418" s="36">
        <v>42.583333333333329</v>
      </c>
      <c r="F418" s="36">
        <v>41.466666666666661</v>
      </c>
      <c r="G418" s="36">
        <v>40.633333333333326</v>
      </c>
      <c r="H418" s="36">
        <v>44.533333333333331</v>
      </c>
      <c r="I418" s="36">
        <v>45.36666666666666</v>
      </c>
      <c r="J418" s="36">
        <v>46.483333333333334</v>
      </c>
      <c r="K418" s="31">
        <v>44.25</v>
      </c>
      <c r="L418" s="31">
        <v>42.3</v>
      </c>
      <c r="M418" s="31">
        <v>135.27466999999999</v>
      </c>
      <c r="N418" s="1"/>
      <c r="O418" s="1"/>
    </row>
    <row r="419" spans="1:15" ht="12.75" customHeight="1">
      <c r="A419" s="33">
        <v>409</v>
      </c>
      <c r="B419" s="53" t="s">
        <v>217</v>
      </c>
      <c r="C419" s="31">
        <v>2556.4499999999998</v>
      </c>
      <c r="D419" s="36">
        <v>2527.35</v>
      </c>
      <c r="E419" s="36">
        <v>2487.8999999999996</v>
      </c>
      <c r="F419" s="36">
        <v>2419.35</v>
      </c>
      <c r="G419" s="36">
        <v>2379.8999999999996</v>
      </c>
      <c r="H419" s="36">
        <v>2595.8999999999996</v>
      </c>
      <c r="I419" s="36">
        <v>2635.3499999999995</v>
      </c>
      <c r="J419" s="36">
        <v>2703.8999999999996</v>
      </c>
      <c r="K419" s="31">
        <v>2566.8000000000002</v>
      </c>
      <c r="L419" s="31">
        <v>2458.8000000000002</v>
      </c>
      <c r="M419" s="31">
        <v>23.17699</v>
      </c>
      <c r="N419" s="1"/>
      <c r="O419" s="1"/>
    </row>
    <row r="420" spans="1:15" ht="12.75" customHeight="1">
      <c r="A420" s="33">
        <v>410</v>
      </c>
      <c r="B420" s="53" t="s">
        <v>501</v>
      </c>
      <c r="C420" s="31">
        <v>612.5</v>
      </c>
      <c r="D420" s="36">
        <v>618.36666666666667</v>
      </c>
      <c r="E420" s="36">
        <v>603.83333333333337</v>
      </c>
      <c r="F420" s="36">
        <v>595.16666666666674</v>
      </c>
      <c r="G420" s="36">
        <v>580.63333333333344</v>
      </c>
      <c r="H420" s="36">
        <v>627.0333333333333</v>
      </c>
      <c r="I420" s="36">
        <v>641.56666666666661</v>
      </c>
      <c r="J420" s="36">
        <v>650.23333333333323</v>
      </c>
      <c r="K420" s="31">
        <v>632.9</v>
      </c>
      <c r="L420" s="31">
        <v>609.70000000000005</v>
      </c>
      <c r="M420" s="31">
        <v>5.5099600000000004</v>
      </c>
      <c r="N420" s="1"/>
      <c r="O420" s="1"/>
    </row>
    <row r="421" spans="1:15" ht="12.75" customHeight="1">
      <c r="A421" s="33">
        <v>411</v>
      </c>
      <c r="B421" s="53" t="s">
        <v>215</v>
      </c>
      <c r="C421" s="31">
        <v>5645.3</v>
      </c>
      <c r="D421" s="36">
        <v>5609.5666666666666</v>
      </c>
      <c r="E421" s="36">
        <v>5546.7333333333336</v>
      </c>
      <c r="F421" s="36">
        <v>5448.166666666667</v>
      </c>
      <c r="G421" s="36">
        <v>5385.3333333333339</v>
      </c>
      <c r="H421" s="36">
        <v>5708.1333333333332</v>
      </c>
      <c r="I421" s="36">
        <v>5770.9666666666672</v>
      </c>
      <c r="J421" s="36">
        <v>5869.5333333333328</v>
      </c>
      <c r="K421" s="31">
        <v>5672.4</v>
      </c>
      <c r="L421" s="31">
        <v>5511</v>
      </c>
      <c r="M421" s="31">
        <v>3.4144800000000002</v>
      </c>
      <c r="N421" s="1"/>
      <c r="O421" s="1"/>
    </row>
    <row r="422" spans="1:15" ht="12.75" customHeight="1">
      <c r="A422" s="33">
        <v>412</v>
      </c>
      <c r="B422" s="53" t="s">
        <v>502</v>
      </c>
      <c r="C422" s="31">
        <v>1569.05</v>
      </c>
      <c r="D422" s="36">
        <v>1570.2166666666665</v>
      </c>
      <c r="E422" s="36">
        <v>1541.9833333333329</v>
      </c>
      <c r="F422" s="36">
        <v>1514.9166666666665</v>
      </c>
      <c r="G422" s="36">
        <v>1486.6833333333329</v>
      </c>
      <c r="H422" s="36">
        <v>1597.2833333333328</v>
      </c>
      <c r="I422" s="36">
        <v>1625.5166666666664</v>
      </c>
      <c r="J422" s="36">
        <v>1652.5833333333328</v>
      </c>
      <c r="K422" s="31">
        <v>1598.45</v>
      </c>
      <c r="L422" s="31">
        <v>1543.15</v>
      </c>
      <c r="M422" s="31">
        <v>2.1226400000000001</v>
      </c>
      <c r="N422" s="1"/>
      <c r="O422" s="1"/>
    </row>
    <row r="423" spans="1:15" ht="12.75" customHeight="1">
      <c r="A423" s="33">
        <v>413</v>
      </c>
      <c r="B423" s="53" t="s">
        <v>503</v>
      </c>
      <c r="C423" s="31">
        <v>8775.5</v>
      </c>
      <c r="D423" s="36">
        <v>8772.8333333333339</v>
      </c>
      <c r="E423" s="36">
        <v>8705.6666666666679</v>
      </c>
      <c r="F423" s="36">
        <v>8635.8333333333339</v>
      </c>
      <c r="G423" s="36">
        <v>8568.6666666666679</v>
      </c>
      <c r="H423" s="36">
        <v>8842.6666666666679</v>
      </c>
      <c r="I423" s="36">
        <v>8909.8333333333358</v>
      </c>
      <c r="J423" s="36">
        <v>8979.6666666666679</v>
      </c>
      <c r="K423" s="31">
        <v>8840</v>
      </c>
      <c r="L423" s="31">
        <v>8703</v>
      </c>
      <c r="M423" s="31">
        <v>1.0409200000000001</v>
      </c>
      <c r="N423" s="1"/>
      <c r="O423" s="1"/>
    </row>
    <row r="424" spans="1:15" ht="12.75" customHeight="1">
      <c r="A424" s="33">
        <v>414</v>
      </c>
      <c r="B424" s="53" t="s">
        <v>294</v>
      </c>
      <c r="C424" s="31">
        <v>670.5</v>
      </c>
      <c r="D424" s="36">
        <v>674.08333333333337</v>
      </c>
      <c r="E424" s="36">
        <v>659.16666666666674</v>
      </c>
      <c r="F424" s="36">
        <v>647.83333333333337</v>
      </c>
      <c r="G424" s="36">
        <v>632.91666666666674</v>
      </c>
      <c r="H424" s="36">
        <v>685.41666666666674</v>
      </c>
      <c r="I424" s="36">
        <v>700.33333333333348</v>
      </c>
      <c r="J424" s="36">
        <v>711.66666666666674</v>
      </c>
      <c r="K424" s="31">
        <v>689</v>
      </c>
      <c r="L424" s="31">
        <v>662.75</v>
      </c>
      <c r="M424" s="31">
        <v>17.90061</v>
      </c>
      <c r="N424" s="1"/>
      <c r="O424" s="1"/>
    </row>
    <row r="425" spans="1:15" ht="12.75" customHeight="1">
      <c r="A425" s="33">
        <v>415</v>
      </c>
      <c r="B425" s="53" t="s">
        <v>504</v>
      </c>
      <c r="C425" s="31">
        <v>746.05</v>
      </c>
      <c r="D425" s="36">
        <v>740.26666666666677</v>
      </c>
      <c r="E425" s="36">
        <v>731.98333333333358</v>
      </c>
      <c r="F425" s="36">
        <v>717.91666666666686</v>
      </c>
      <c r="G425" s="36">
        <v>709.63333333333367</v>
      </c>
      <c r="H425" s="36">
        <v>754.33333333333348</v>
      </c>
      <c r="I425" s="36">
        <v>762.61666666666656</v>
      </c>
      <c r="J425" s="36">
        <v>776.68333333333339</v>
      </c>
      <c r="K425" s="31">
        <v>748.55</v>
      </c>
      <c r="L425" s="31">
        <v>726.2</v>
      </c>
      <c r="M425" s="31">
        <v>6.7221900000000003</v>
      </c>
      <c r="N425" s="1"/>
      <c r="O425" s="1"/>
    </row>
    <row r="426" spans="1:15" ht="12.75" customHeight="1">
      <c r="A426" s="33">
        <v>416</v>
      </c>
      <c r="B426" s="53" t="s">
        <v>505</v>
      </c>
      <c r="C426" s="31">
        <v>560.04999999999995</v>
      </c>
      <c r="D426" s="36">
        <v>561.76666666666654</v>
      </c>
      <c r="E426" s="36">
        <v>555.6333333333331</v>
      </c>
      <c r="F426" s="36">
        <v>551.21666666666658</v>
      </c>
      <c r="G426" s="36">
        <v>545.08333333333314</v>
      </c>
      <c r="H426" s="36">
        <v>566.18333333333305</v>
      </c>
      <c r="I426" s="36">
        <v>572.31666666666649</v>
      </c>
      <c r="J426" s="36">
        <v>576.73333333333301</v>
      </c>
      <c r="K426" s="31">
        <v>567.9</v>
      </c>
      <c r="L426" s="31">
        <v>557.35</v>
      </c>
      <c r="M426" s="31">
        <v>3.4352100000000001</v>
      </c>
      <c r="N426" s="1"/>
      <c r="O426" s="1"/>
    </row>
    <row r="427" spans="1:15" ht="12.75" customHeight="1">
      <c r="A427" s="33">
        <v>417</v>
      </c>
      <c r="B427" s="53" t="s">
        <v>213</v>
      </c>
      <c r="C427" s="31">
        <v>771.05</v>
      </c>
      <c r="D427" s="36">
        <v>767.93333333333339</v>
      </c>
      <c r="E427" s="36">
        <v>763.26666666666677</v>
      </c>
      <c r="F427" s="36">
        <v>755.48333333333335</v>
      </c>
      <c r="G427" s="36">
        <v>750.81666666666672</v>
      </c>
      <c r="H427" s="36">
        <v>775.71666666666681</v>
      </c>
      <c r="I427" s="36">
        <v>780.38333333333333</v>
      </c>
      <c r="J427" s="36">
        <v>788.16666666666686</v>
      </c>
      <c r="K427" s="31">
        <v>772.6</v>
      </c>
      <c r="L427" s="31">
        <v>760.15</v>
      </c>
      <c r="M427" s="31">
        <v>191.36981</v>
      </c>
      <c r="N427" s="1"/>
      <c r="O427" s="1"/>
    </row>
    <row r="428" spans="1:15" ht="12.75" customHeight="1">
      <c r="A428" s="33">
        <v>418</v>
      </c>
      <c r="B428" s="53" t="s">
        <v>210</v>
      </c>
      <c r="C428" s="31">
        <v>148.19999999999999</v>
      </c>
      <c r="D428" s="36">
        <v>149.25</v>
      </c>
      <c r="E428" s="36">
        <v>145.19999999999999</v>
      </c>
      <c r="F428" s="36">
        <v>142.19999999999999</v>
      </c>
      <c r="G428" s="36">
        <v>138.14999999999998</v>
      </c>
      <c r="H428" s="36">
        <v>152.25</v>
      </c>
      <c r="I428" s="36">
        <v>156.30000000000001</v>
      </c>
      <c r="J428" s="36">
        <v>159.30000000000001</v>
      </c>
      <c r="K428" s="31">
        <v>153.30000000000001</v>
      </c>
      <c r="L428" s="31">
        <v>146.25</v>
      </c>
      <c r="M428" s="31">
        <v>845.35270000000003</v>
      </c>
      <c r="N428" s="1"/>
      <c r="O428" s="1"/>
    </row>
    <row r="429" spans="1:15" ht="12.75" customHeight="1">
      <c r="A429" s="33">
        <v>419</v>
      </c>
      <c r="B429" s="53" t="s">
        <v>506</v>
      </c>
      <c r="C429" s="31">
        <v>537.75</v>
      </c>
      <c r="D429" s="36">
        <v>541.1</v>
      </c>
      <c r="E429" s="36">
        <v>528.75</v>
      </c>
      <c r="F429" s="36">
        <v>519.75</v>
      </c>
      <c r="G429" s="36">
        <v>507.4</v>
      </c>
      <c r="H429" s="36">
        <v>550.1</v>
      </c>
      <c r="I429" s="36">
        <v>562.45000000000016</v>
      </c>
      <c r="J429" s="36">
        <v>571.45000000000005</v>
      </c>
      <c r="K429" s="31">
        <v>553.45000000000005</v>
      </c>
      <c r="L429" s="31">
        <v>532.1</v>
      </c>
      <c r="M429" s="31">
        <v>7.49465</v>
      </c>
      <c r="N429" s="1"/>
      <c r="O429" s="1"/>
    </row>
    <row r="430" spans="1:15" ht="12.75" customHeight="1">
      <c r="A430" s="33">
        <v>420</v>
      </c>
      <c r="B430" s="53" t="s">
        <v>507</v>
      </c>
      <c r="C430" s="31">
        <v>126.1</v>
      </c>
      <c r="D430" s="36">
        <v>126.55</v>
      </c>
      <c r="E430" s="36">
        <v>124.85</v>
      </c>
      <c r="F430" s="36">
        <v>123.6</v>
      </c>
      <c r="G430" s="36">
        <v>121.89999999999999</v>
      </c>
      <c r="H430" s="36">
        <v>127.8</v>
      </c>
      <c r="I430" s="36">
        <v>129.5</v>
      </c>
      <c r="J430" s="36">
        <v>130.75</v>
      </c>
      <c r="K430" s="31">
        <v>128.25</v>
      </c>
      <c r="L430" s="31">
        <v>125.3</v>
      </c>
      <c r="M430" s="31">
        <v>20.765260000000001</v>
      </c>
      <c r="N430" s="1"/>
      <c r="O430" s="1"/>
    </row>
    <row r="431" spans="1:15" ht="12.75" customHeight="1">
      <c r="A431" s="33">
        <v>421</v>
      </c>
      <c r="B431" s="53" t="s">
        <v>508</v>
      </c>
      <c r="C431" s="31">
        <v>371.45</v>
      </c>
      <c r="D431" s="36">
        <v>368.2833333333333</v>
      </c>
      <c r="E431" s="36">
        <v>362.56666666666661</v>
      </c>
      <c r="F431" s="36">
        <v>353.68333333333328</v>
      </c>
      <c r="G431" s="36">
        <v>347.96666666666658</v>
      </c>
      <c r="H431" s="36">
        <v>377.16666666666663</v>
      </c>
      <c r="I431" s="36">
        <v>382.88333333333333</v>
      </c>
      <c r="J431" s="36">
        <v>391.76666666666665</v>
      </c>
      <c r="K431" s="31">
        <v>374</v>
      </c>
      <c r="L431" s="31">
        <v>359.4</v>
      </c>
      <c r="M431" s="31">
        <v>3.6425200000000002</v>
      </c>
      <c r="N431" s="1"/>
      <c r="O431" s="1"/>
    </row>
    <row r="432" spans="1:15" ht="12.75" customHeight="1">
      <c r="A432" s="33">
        <v>422</v>
      </c>
      <c r="B432" s="53" t="s">
        <v>509</v>
      </c>
      <c r="C432" s="31">
        <v>393.35</v>
      </c>
      <c r="D432" s="36">
        <v>387.7833333333333</v>
      </c>
      <c r="E432" s="36">
        <v>380.56666666666661</v>
      </c>
      <c r="F432" s="36">
        <v>367.7833333333333</v>
      </c>
      <c r="G432" s="36">
        <v>360.56666666666661</v>
      </c>
      <c r="H432" s="36">
        <v>400.56666666666661</v>
      </c>
      <c r="I432" s="36">
        <v>407.7833333333333</v>
      </c>
      <c r="J432" s="36">
        <v>420.56666666666661</v>
      </c>
      <c r="K432" s="31">
        <v>395</v>
      </c>
      <c r="L432" s="31">
        <v>375</v>
      </c>
      <c r="M432" s="31">
        <v>2.8988900000000002</v>
      </c>
      <c r="N432" s="1"/>
      <c r="O432" s="1"/>
    </row>
    <row r="433" spans="1:15" ht="12.75" customHeight="1">
      <c r="A433" s="33">
        <v>423</v>
      </c>
      <c r="B433" s="53" t="s">
        <v>218</v>
      </c>
      <c r="C433" s="31">
        <v>1619.85</v>
      </c>
      <c r="D433" s="36">
        <v>1614.3333333333333</v>
      </c>
      <c r="E433" s="36">
        <v>1599.7166666666665</v>
      </c>
      <c r="F433" s="36">
        <v>1579.5833333333333</v>
      </c>
      <c r="G433" s="36">
        <v>1564.9666666666665</v>
      </c>
      <c r="H433" s="36">
        <v>1634.4666666666665</v>
      </c>
      <c r="I433" s="36">
        <v>1649.0833333333333</v>
      </c>
      <c r="J433" s="36">
        <v>1669.2166666666665</v>
      </c>
      <c r="K433" s="31">
        <v>1628.95</v>
      </c>
      <c r="L433" s="31">
        <v>1594.2</v>
      </c>
      <c r="M433" s="31">
        <v>20.983789999999999</v>
      </c>
      <c r="N433" s="1"/>
      <c r="O433" s="1"/>
    </row>
    <row r="434" spans="1:15" ht="12.75" customHeight="1">
      <c r="A434" s="33">
        <v>424</v>
      </c>
      <c r="B434" s="53" t="s">
        <v>219</v>
      </c>
      <c r="C434" s="31">
        <v>620.9</v>
      </c>
      <c r="D434" s="36">
        <v>621.25</v>
      </c>
      <c r="E434" s="36">
        <v>615.79999999999995</v>
      </c>
      <c r="F434" s="36">
        <v>610.69999999999993</v>
      </c>
      <c r="G434" s="36">
        <v>605.24999999999989</v>
      </c>
      <c r="H434" s="36">
        <v>626.35</v>
      </c>
      <c r="I434" s="36">
        <v>631.80000000000007</v>
      </c>
      <c r="J434" s="36">
        <v>636.90000000000009</v>
      </c>
      <c r="K434" s="31">
        <v>626.70000000000005</v>
      </c>
      <c r="L434" s="31">
        <v>616.15</v>
      </c>
      <c r="M434" s="31">
        <v>5.7643899999999997</v>
      </c>
      <c r="N434" s="1"/>
      <c r="O434" s="1"/>
    </row>
    <row r="435" spans="1:15" ht="12.75" customHeight="1">
      <c r="A435" s="33">
        <v>425</v>
      </c>
      <c r="B435" s="53" t="s">
        <v>510</v>
      </c>
      <c r="C435" s="31">
        <v>4199.1000000000004</v>
      </c>
      <c r="D435" s="36">
        <v>4214.7833333333328</v>
      </c>
      <c r="E435" s="36">
        <v>4139.6166666666659</v>
      </c>
      <c r="F435" s="36">
        <v>4080.1333333333332</v>
      </c>
      <c r="G435" s="36">
        <v>4004.9666666666662</v>
      </c>
      <c r="H435" s="36">
        <v>4274.2666666666655</v>
      </c>
      <c r="I435" s="36">
        <v>4349.4333333333334</v>
      </c>
      <c r="J435" s="36">
        <v>4408.9166666666652</v>
      </c>
      <c r="K435" s="31">
        <v>4289.95</v>
      </c>
      <c r="L435" s="31">
        <v>4155.3</v>
      </c>
      <c r="M435" s="31">
        <v>1.2545500000000001</v>
      </c>
      <c r="N435" s="1"/>
      <c r="O435" s="1"/>
    </row>
    <row r="436" spans="1:15" ht="12.75" customHeight="1">
      <c r="A436" s="33">
        <v>426</v>
      </c>
      <c r="B436" s="53" t="s">
        <v>511</v>
      </c>
      <c r="C436" s="31">
        <v>1084.5</v>
      </c>
      <c r="D436" s="36">
        <v>1089.0166666666667</v>
      </c>
      <c r="E436" s="36">
        <v>1074.0333333333333</v>
      </c>
      <c r="F436" s="36">
        <v>1063.5666666666666</v>
      </c>
      <c r="G436" s="36">
        <v>1048.5833333333333</v>
      </c>
      <c r="H436" s="36">
        <v>1099.4833333333333</v>
      </c>
      <c r="I436" s="36">
        <v>1114.4666666666665</v>
      </c>
      <c r="J436" s="36">
        <v>1124.9333333333334</v>
      </c>
      <c r="K436" s="31">
        <v>1104</v>
      </c>
      <c r="L436" s="31">
        <v>1078.55</v>
      </c>
      <c r="M436" s="31">
        <v>0.93381000000000003</v>
      </c>
      <c r="N436" s="1"/>
      <c r="O436" s="1"/>
    </row>
    <row r="437" spans="1:15" ht="12.75" customHeight="1">
      <c r="A437" s="33">
        <v>427</v>
      </c>
      <c r="B437" s="53" t="s">
        <v>512</v>
      </c>
      <c r="C437" s="31">
        <v>437.3</v>
      </c>
      <c r="D437" s="36">
        <v>436.61666666666662</v>
      </c>
      <c r="E437" s="36">
        <v>429.28333333333325</v>
      </c>
      <c r="F437" s="36">
        <v>421.26666666666665</v>
      </c>
      <c r="G437" s="36">
        <v>413.93333333333328</v>
      </c>
      <c r="H437" s="36">
        <v>444.63333333333321</v>
      </c>
      <c r="I437" s="36">
        <v>451.96666666666658</v>
      </c>
      <c r="J437" s="36">
        <v>459.98333333333318</v>
      </c>
      <c r="K437" s="31">
        <v>443.95</v>
      </c>
      <c r="L437" s="31">
        <v>428.6</v>
      </c>
      <c r="M437" s="31">
        <v>7.2503700000000002</v>
      </c>
      <c r="N437" s="1"/>
      <c r="O437" s="1"/>
    </row>
    <row r="438" spans="1:15" ht="12.75" customHeight="1">
      <c r="A438" s="33">
        <v>428</v>
      </c>
      <c r="B438" s="53" t="s">
        <v>513</v>
      </c>
      <c r="C438" s="31">
        <v>422.95</v>
      </c>
      <c r="D438" s="36">
        <v>418.86666666666662</v>
      </c>
      <c r="E438" s="36">
        <v>412.73333333333323</v>
      </c>
      <c r="F438" s="36">
        <v>402.51666666666659</v>
      </c>
      <c r="G438" s="36">
        <v>396.38333333333321</v>
      </c>
      <c r="H438" s="36">
        <v>429.08333333333326</v>
      </c>
      <c r="I438" s="36">
        <v>435.21666666666658</v>
      </c>
      <c r="J438" s="36">
        <v>445.43333333333328</v>
      </c>
      <c r="K438" s="31">
        <v>425</v>
      </c>
      <c r="L438" s="31">
        <v>408.65</v>
      </c>
      <c r="M438" s="31">
        <v>2.5032700000000001</v>
      </c>
      <c r="N438" s="1"/>
      <c r="O438" s="1"/>
    </row>
    <row r="439" spans="1:15" ht="12.75" customHeight="1">
      <c r="A439" s="33">
        <v>429</v>
      </c>
      <c r="B439" s="53" t="s">
        <v>514</v>
      </c>
      <c r="C439" s="31">
        <v>4196.2</v>
      </c>
      <c r="D439" s="36">
        <v>4173.7333333333336</v>
      </c>
      <c r="E439" s="36">
        <v>4097.4666666666672</v>
      </c>
      <c r="F439" s="36">
        <v>3998.7333333333336</v>
      </c>
      <c r="G439" s="36">
        <v>3922.4666666666672</v>
      </c>
      <c r="H439" s="36">
        <v>4272.4666666666672</v>
      </c>
      <c r="I439" s="36">
        <v>4348.7333333333336</v>
      </c>
      <c r="J439" s="36">
        <v>4447.4666666666672</v>
      </c>
      <c r="K439" s="31">
        <v>4250</v>
      </c>
      <c r="L439" s="31">
        <v>4075</v>
      </c>
      <c r="M439" s="31">
        <v>1.86608</v>
      </c>
      <c r="N439" s="1"/>
      <c r="O439" s="1"/>
    </row>
    <row r="440" spans="1:15" ht="12.75" customHeight="1">
      <c r="A440" s="33">
        <v>430</v>
      </c>
      <c r="B440" s="53" t="s">
        <v>515</v>
      </c>
      <c r="C440" s="31">
        <v>663.45</v>
      </c>
      <c r="D440" s="36">
        <v>664.31666666666672</v>
      </c>
      <c r="E440" s="36">
        <v>657.13333333333344</v>
      </c>
      <c r="F440" s="36">
        <v>650.81666666666672</v>
      </c>
      <c r="G440" s="36">
        <v>643.63333333333344</v>
      </c>
      <c r="H440" s="36">
        <v>670.63333333333344</v>
      </c>
      <c r="I440" s="36">
        <v>677.81666666666661</v>
      </c>
      <c r="J440" s="36">
        <v>684.13333333333344</v>
      </c>
      <c r="K440" s="31">
        <v>671.5</v>
      </c>
      <c r="L440" s="31">
        <v>658</v>
      </c>
      <c r="M440" s="31">
        <v>1.2455000000000001</v>
      </c>
      <c r="N440" s="1"/>
      <c r="O440" s="1"/>
    </row>
    <row r="441" spans="1:15" ht="12.75" customHeight="1">
      <c r="A441" s="33">
        <v>431</v>
      </c>
      <c r="B441" s="53" t="s">
        <v>516</v>
      </c>
      <c r="C441" s="31">
        <v>43.5</v>
      </c>
      <c r="D441" s="36">
        <v>42.883333333333333</v>
      </c>
      <c r="E441" s="36">
        <v>42.216666666666669</v>
      </c>
      <c r="F441" s="36">
        <v>40.933333333333337</v>
      </c>
      <c r="G441" s="36">
        <v>40.266666666666673</v>
      </c>
      <c r="H441" s="36">
        <v>44.166666666666664</v>
      </c>
      <c r="I441" s="36">
        <v>44.833333333333336</v>
      </c>
      <c r="J441" s="36">
        <v>46.11666666666666</v>
      </c>
      <c r="K441" s="31">
        <v>43.55</v>
      </c>
      <c r="L441" s="31">
        <v>41.6</v>
      </c>
      <c r="M441" s="31">
        <v>280.78701999999998</v>
      </c>
      <c r="N441" s="1"/>
      <c r="O441" s="1"/>
    </row>
    <row r="442" spans="1:15" ht="12.75" customHeight="1">
      <c r="A442" s="33">
        <v>432</v>
      </c>
      <c r="B442" s="53" t="s">
        <v>517</v>
      </c>
      <c r="C442" s="31">
        <v>674.15</v>
      </c>
      <c r="D442" s="36">
        <v>676.38333333333333</v>
      </c>
      <c r="E442" s="36">
        <v>665.76666666666665</v>
      </c>
      <c r="F442" s="36">
        <v>657.38333333333333</v>
      </c>
      <c r="G442" s="36">
        <v>646.76666666666665</v>
      </c>
      <c r="H442" s="36">
        <v>684.76666666666665</v>
      </c>
      <c r="I442" s="36">
        <v>695.38333333333321</v>
      </c>
      <c r="J442" s="36">
        <v>703.76666666666665</v>
      </c>
      <c r="K442" s="31">
        <v>687</v>
      </c>
      <c r="L442" s="31">
        <v>668</v>
      </c>
      <c r="M442" s="31">
        <v>14.48171</v>
      </c>
      <c r="N442" s="1"/>
      <c r="O442" s="1"/>
    </row>
    <row r="443" spans="1:15" ht="12.75" customHeight="1">
      <c r="A443" s="33">
        <v>433</v>
      </c>
      <c r="B443" s="53" t="s">
        <v>879</v>
      </c>
      <c r="C443" s="31">
        <v>957.75</v>
      </c>
      <c r="D443" s="36">
        <v>958.1</v>
      </c>
      <c r="E443" s="36">
        <v>942.2</v>
      </c>
      <c r="F443" s="36">
        <v>926.65</v>
      </c>
      <c r="G443" s="36">
        <v>910.75</v>
      </c>
      <c r="H443" s="36">
        <v>973.65000000000009</v>
      </c>
      <c r="I443" s="36">
        <v>989.55</v>
      </c>
      <c r="J443" s="36">
        <v>1005.1000000000001</v>
      </c>
      <c r="K443" s="31">
        <v>974</v>
      </c>
      <c r="L443" s="31">
        <v>942.55</v>
      </c>
      <c r="M443" s="31">
        <v>4.6412399999999998</v>
      </c>
      <c r="N443" s="1"/>
      <c r="O443" s="1"/>
    </row>
    <row r="444" spans="1:15" ht="12.75" customHeight="1">
      <c r="A444" s="33">
        <v>434</v>
      </c>
      <c r="B444" s="53" t="s">
        <v>220</v>
      </c>
      <c r="C444" s="31">
        <v>721.35</v>
      </c>
      <c r="D444" s="36">
        <v>719.68333333333339</v>
      </c>
      <c r="E444" s="36">
        <v>716.36666666666679</v>
      </c>
      <c r="F444" s="36">
        <v>711.38333333333344</v>
      </c>
      <c r="G444" s="36">
        <v>708.06666666666683</v>
      </c>
      <c r="H444" s="36">
        <v>724.66666666666674</v>
      </c>
      <c r="I444" s="36">
        <v>727.98333333333335</v>
      </c>
      <c r="J444" s="36">
        <v>732.9666666666667</v>
      </c>
      <c r="K444" s="31">
        <v>723</v>
      </c>
      <c r="L444" s="31">
        <v>714.7</v>
      </c>
      <c r="M444" s="31">
        <v>3.5853999999999999</v>
      </c>
      <c r="N444" s="1"/>
      <c r="O444" s="1"/>
    </row>
    <row r="445" spans="1:15" ht="12.75" customHeight="1">
      <c r="A445" s="33">
        <v>435</v>
      </c>
      <c r="B445" s="53" t="s">
        <v>880</v>
      </c>
      <c r="C445" s="31">
        <v>494.65</v>
      </c>
      <c r="D445" s="36">
        <v>492.95</v>
      </c>
      <c r="E445" s="36">
        <v>488.7</v>
      </c>
      <c r="F445" s="36">
        <v>482.75</v>
      </c>
      <c r="G445" s="36">
        <v>478.5</v>
      </c>
      <c r="H445" s="36">
        <v>498.9</v>
      </c>
      <c r="I445" s="36">
        <v>503.15</v>
      </c>
      <c r="J445" s="36">
        <v>509.09999999999997</v>
      </c>
      <c r="K445" s="31">
        <v>497.2</v>
      </c>
      <c r="L445" s="31">
        <v>487</v>
      </c>
      <c r="M445" s="31">
        <v>2.7356099999999999</v>
      </c>
      <c r="N445" s="1"/>
      <c r="O445" s="1"/>
    </row>
    <row r="446" spans="1:15" ht="12.75" customHeight="1">
      <c r="A446" s="33">
        <v>436</v>
      </c>
      <c r="B446" s="53" t="s">
        <v>518</v>
      </c>
      <c r="C446" s="31">
        <v>710.15</v>
      </c>
      <c r="D446" s="36">
        <v>709.26666666666677</v>
      </c>
      <c r="E446" s="36">
        <v>702.88333333333355</v>
      </c>
      <c r="F446" s="36">
        <v>695.61666666666679</v>
      </c>
      <c r="G446" s="36">
        <v>689.23333333333358</v>
      </c>
      <c r="H446" s="36">
        <v>716.53333333333353</v>
      </c>
      <c r="I446" s="36">
        <v>722.91666666666674</v>
      </c>
      <c r="J446" s="36">
        <v>730.18333333333351</v>
      </c>
      <c r="K446" s="31">
        <v>715.65</v>
      </c>
      <c r="L446" s="31">
        <v>702</v>
      </c>
      <c r="M446" s="31">
        <v>0.60994999999999999</v>
      </c>
      <c r="N446" s="1"/>
      <c r="O446" s="1"/>
    </row>
    <row r="447" spans="1:15" ht="12.75" customHeight="1">
      <c r="A447" s="33">
        <v>437</v>
      </c>
      <c r="B447" s="53" t="s">
        <v>519</v>
      </c>
      <c r="C447" s="31">
        <v>48.6</v>
      </c>
      <c r="D447" s="36">
        <v>48.666666666666664</v>
      </c>
      <c r="E447" s="36">
        <v>47.833333333333329</v>
      </c>
      <c r="F447" s="36">
        <v>47.066666666666663</v>
      </c>
      <c r="G447" s="36">
        <v>46.233333333333327</v>
      </c>
      <c r="H447" s="36">
        <v>49.43333333333333</v>
      </c>
      <c r="I447" s="36">
        <v>50.266666666666659</v>
      </c>
      <c r="J447" s="36">
        <v>51.033333333333331</v>
      </c>
      <c r="K447" s="31">
        <v>49.5</v>
      </c>
      <c r="L447" s="31">
        <v>47.9</v>
      </c>
      <c r="M447" s="31">
        <v>40.540500000000002</v>
      </c>
      <c r="N447" s="1"/>
      <c r="O447" s="1"/>
    </row>
    <row r="448" spans="1:15" ht="12.75" customHeight="1">
      <c r="A448" s="33">
        <v>438</v>
      </c>
      <c r="B448" s="53" t="s">
        <v>232</v>
      </c>
      <c r="C448" s="31">
        <v>2104.4</v>
      </c>
      <c r="D448" s="36">
        <v>2118.5333333333333</v>
      </c>
      <c r="E448" s="36">
        <v>2087.0666666666666</v>
      </c>
      <c r="F448" s="36">
        <v>2069.7333333333331</v>
      </c>
      <c r="G448" s="36">
        <v>2038.2666666666664</v>
      </c>
      <c r="H448" s="36">
        <v>2135.8666666666668</v>
      </c>
      <c r="I448" s="36">
        <v>2167.333333333333</v>
      </c>
      <c r="J448" s="36">
        <v>2184.666666666667</v>
      </c>
      <c r="K448" s="31">
        <v>2150</v>
      </c>
      <c r="L448" s="31">
        <v>2101.1999999999998</v>
      </c>
      <c r="M448" s="31">
        <v>7.18065</v>
      </c>
      <c r="N448" s="1"/>
      <c r="O448" s="1"/>
    </row>
    <row r="449" spans="1:15" ht="12.75" customHeight="1">
      <c r="A449" s="33">
        <v>439</v>
      </c>
      <c r="B449" s="53" t="s">
        <v>520</v>
      </c>
      <c r="C449" s="31">
        <v>928.65</v>
      </c>
      <c r="D449" s="36">
        <v>927.18333333333339</v>
      </c>
      <c r="E449" s="36">
        <v>914.46666666666681</v>
      </c>
      <c r="F449" s="36">
        <v>900.28333333333342</v>
      </c>
      <c r="G449" s="36">
        <v>887.56666666666683</v>
      </c>
      <c r="H449" s="36">
        <v>941.36666666666679</v>
      </c>
      <c r="I449" s="36">
        <v>954.08333333333348</v>
      </c>
      <c r="J449" s="36">
        <v>968.26666666666677</v>
      </c>
      <c r="K449" s="31">
        <v>939.9</v>
      </c>
      <c r="L449" s="31">
        <v>913</v>
      </c>
      <c r="M449" s="31">
        <v>8.7766300000000008</v>
      </c>
      <c r="N449" s="1"/>
      <c r="O449" s="1"/>
    </row>
    <row r="450" spans="1:15" ht="12.75" customHeight="1">
      <c r="A450" s="33">
        <v>440</v>
      </c>
      <c r="B450" s="53" t="s">
        <v>221</v>
      </c>
      <c r="C450" s="31">
        <v>1091.8</v>
      </c>
      <c r="D450" s="36">
        <v>1097.2</v>
      </c>
      <c r="E450" s="36">
        <v>1081.7</v>
      </c>
      <c r="F450" s="36">
        <v>1071.5999999999999</v>
      </c>
      <c r="G450" s="36">
        <v>1056.0999999999999</v>
      </c>
      <c r="H450" s="36">
        <v>1107.3000000000002</v>
      </c>
      <c r="I450" s="36">
        <v>1122.8000000000002</v>
      </c>
      <c r="J450" s="36">
        <v>1132.9000000000003</v>
      </c>
      <c r="K450" s="31">
        <v>1112.7</v>
      </c>
      <c r="L450" s="31">
        <v>1087.0999999999999</v>
      </c>
      <c r="M450" s="31">
        <v>17.473569999999999</v>
      </c>
      <c r="N450" s="1"/>
      <c r="O450" s="1"/>
    </row>
    <row r="451" spans="1:15" ht="12.75" customHeight="1">
      <c r="A451" s="33">
        <v>441</v>
      </c>
      <c r="B451" s="53" t="s">
        <v>222</v>
      </c>
      <c r="C451" s="31">
        <v>2054.1</v>
      </c>
      <c r="D451" s="36">
        <v>2062.6333333333332</v>
      </c>
      <c r="E451" s="36">
        <v>2040.6166666666663</v>
      </c>
      <c r="F451" s="36">
        <v>2027.1333333333332</v>
      </c>
      <c r="G451" s="36">
        <v>2005.1166666666663</v>
      </c>
      <c r="H451" s="36">
        <v>2076.1166666666663</v>
      </c>
      <c r="I451" s="36">
        <v>2098.1333333333328</v>
      </c>
      <c r="J451" s="36">
        <v>2111.6166666666663</v>
      </c>
      <c r="K451" s="31">
        <v>2084.65</v>
      </c>
      <c r="L451" s="31">
        <v>2049.15</v>
      </c>
      <c r="M451" s="31">
        <v>7.2418300000000002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3947.3</v>
      </c>
      <c r="D452" s="36">
        <v>3926.4333333333329</v>
      </c>
      <c r="E452" s="36">
        <v>3871.8666666666659</v>
      </c>
      <c r="F452" s="36">
        <v>3796.4333333333329</v>
      </c>
      <c r="G452" s="36">
        <v>3741.8666666666659</v>
      </c>
      <c r="H452" s="36">
        <v>4001.8666666666659</v>
      </c>
      <c r="I452" s="36">
        <v>4056.4333333333325</v>
      </c>
      <c r="J452" s="36">
        <v>4131.8666666666659</v>
      </c>
      <c r="K452" s="31">
        <v>3981</v>
      </c>
      <c r="L452" s="31">
        <v>3851</v>
      </c>
      <c r="M452" s="31">
        <v>39.730899999999998</v>
      </c>
      <c r="N452" s="1"/>
      <c r="O452" s="1"/>
    </row>
    <row r="453" spans="1:15" ht="12.75" customHeight="1">
      <c r="A453" s="33">
        <v>443</v>
      </c>
      <c r="B453" s="53" t="s">
        <v>223</v>
      </c>
      <c r="C453" s="31">
        <v>1119.5</v>
      </c>
      <c r="D453" s="36">
        <v>1120.4333333333334</v>
      </c>
      <c r="E453" s="36">
        <v>1111.8666666666668</v>
      </c>
      <c r="F453" s="36">
        <v>1104.2333333333333</v>
      </c>
      <c r="G453" s="36">
        <v>1095.6666666666667</v>
      </c>
      <c r="H453" s="36">
        <v>1128.0666666666668</v>
      </c>
      <c r="I453" s="36">
        <v>1136.6333333333334</v>
      </c>
      <c r="J453" s="36">
        <v>1144.2666666666669</v>
      </c>
      <c r="K453" s="31">
        <v>1129</v>
      </c>
      <c r="L453" s="31">
        <v>1112.8</v>
      </c>
      <c r="M453" s="31">
        <v>11.33287</v>
      </c>
      <c r="N453" s="1"/>
      <c r="O453" s="1"/>
    </row>
    <row r="454" spans="1:15" ht="12.75" customHeight="1">
      <c r="A454" s="33">
        <v>444</v>
      </c>
      <c r="B454" s="53" t="s">
        <v>295</v>
      </c>
      <c r="C454" s="31">
        <v>7997.9</v>
      </c>
      <c r="D454" s="36">
        <v>7923.3</v>
      </c>
      <c r="E454" s="36">
        <v>7740.6</v>
      </c>
      <c r="F454" s="36">
        <v>7483.3</v>
      </c>
      <c r="G454" s="36">
        <v>7300.6</v>
      </c>
      <c r="H454" s="36">
        <v>8180.6</v>
      </c>
      <c r="I454" s="36">
        <v>8363.2999999999993</v>
      </c>
      <c r="J454" s="36">
        <v>8620.6</v>
      </c>
      <c r="K454" s="31">
        <v>8106</v>
      </c>
      <c r="L454" s="31">
        <v>7666</v>
      </c>
      <c r="M454" s="31">
        <v>6.2179599999999997</v>
      </c>
      <c r="N454" s="1"/>
      <c r="O454" s="1"/>
    </row>
    <row r="455" spans="1:15" ht="12.75" customHeight="1">
      <c r="A455" s="33">
        <v>445</v>
      </c>
      <c r="B455" s="53" t="s">
        <v>521</v>
      </c>
      <c r="C455" s="31">
        <v>7228.05</v>
      </c>
      <c r="D455" s="36">
        <v>7228.05</v>
      </c>
      <c r="E455" s="36">
        <v>7228.05</v>
      </c>
      <c r="F455" s="36">
        <v>7228.05</v>
      </c>
      <c r="G455" s="36">
        <v>7228.05</v>
      </c>
      <c r="H455" s="36">
        <v>7228.05</v>
      </c>
      <c r="I455" s="36">
        <v>7228.05</v>
      </c>
      <c r="J455" s="36">
        <v>7228.05</v>
      </c>
      <c r="K455" s="31">
        <v>7228.05</v>
      </c>
      <c r="L455" s="31">
        <v>7228.05</v>
      </c>
      <c r="M455" s="31">
        <v>0.31344</v>
      </c>
      <c r="N455" s="1"/>
      <c r="O455" s="1"/>
    </row>
    <row r="456" spans="1:15" ht="12.75" customHeight="1">
      <c r="A456" s="33">
        <v>446</v>
      </c>
      <c r="B456" s="53" t="s">
        <v>522</v>
      </c>
      <c r="C456" s="31">
        <v>668.35</v>
      </c>
      <c r="D456" s="36">
        <v>666.28333333333342</v>
      </c>
      <c r="E456" s="36">
        <v>660.61666666666679</v>
      </c>
      <c r="F456" s="36">
        <v>652.88333333333333</v>
      </c>
      <c r="G456" s="36">
        <v>647.2166666666667</v>
      </c>
      <c r="H456" s="36">
        <v>674.01666666666688</v>
      </c>
      <c r="I456" s="36">
        <v>679.68333333333362</v>
      </c>
      <c r="J456" s="36">
        <v>687.41666666666697</v>
      </c>
      <c r="K456" s="31">
        <v>671.95</v>
      </c>
      <c r="L456" s="31">
        <v>658.55</v>
      </c>
      <c r="M456" s="31">
        <v>16.020479999999999</v>
      </c>
      <c r="N456" s="1"/>
      <c r="O456" s="1"/>
    </row>
    <row r="457" spans="1:15" ht="12.75" customHeight="1">
      <c r="A457" s="33">
        <v>447</v>
      </c>
      <c r="B457" s="53" t="s">
        <v>224</v>
      </c>
      <c r="C457" s="31">
        <v>1009.15</v>
      </c>
      <c r="D457" s="36">
        <v>1005.3833333333332</v>
      </c>
      <c r="E457" s="36">
        <v>996.31666666666638</v>
      </c>
      <c r="F457" s="36">
        <v>983.48333333333312</v>
      </c>
      <c r="G457" s="36">
        <v>974.41666666666629</v>
      </c>
      <c r="H457" s="36">
        <v>1018.2166666666665</v>
      </c>
      <c r="I457" s="36">
        <v>1027.2833333333333</v>
      </c>
      <c r="J457" s="36">
        <v>1040.1166666666666</v>
      </c>
      <c r="K457" s="31">
        <v>1014.45</v>
      </c>
      <c r="L457" s="31">
        <v>992.55</v>
      </c>
      <c r="M457" s="31">
        <v>80.403660000000002</v>
      </c>
      <c r="N457" s="1"/>
      <c r="O457" s="1"/>
    </row>
    <row r="458" spans="1:15" ht="12.75" customHeight="1">
      <c r="A458" s="33">
        <v>448</v>
      </c>
      <c r="B458" s="53" t="s">
        <v>225</v>
      </c>
      <c r="C458" s="31">
        <v>412.25</v>
      </c>
      <c r="D458" s="36">
        <v>411.61666666666662</v>
      </c>
      <c r="E458" s="36">
        <v>407.98333333333323</v>
      </c>
      <c r="F458" s="36">
        <v>403.71666666666664</v>
      </c>
      <c r="G458" s="36">
        <v>400.08333333333326</v>
      </c>
      <c r="H458" s="36">
        <v>415.88333333333321</v>
      </c>
      <c r="I458" s="36">
        <v>419.51666666666654</v>
      </c>
      <c r="J458" s="36">
        <v>423.78333333333319</v>
      </c>
      <c r="K458" s="31">
        <v>415.25</v>
      </c>
      <c r="L458" s="31">
        <v>407.35</v>
      </c>
      <c r="M458" s="31">
        <v>121.95598</v>
      </c>
      <c r="N458" s="1"/>
      <c r="O458" s="1"/>
    </row>
    <row r="459" spans="1:15" ht="12.75" customHeight="1">
      <c r="A459" s="33">
        <v>449</v>
      </c>
      <c r="B459" s="53" t="s">
        <v>226</v>
      </c>
      <c r="C459" s="31">
        <v>163.65</v>
      </c>
      <c r="D459" s="36">
        <v>164.33333333333334</v>
      </c>
      <c r="E459" s="36">
        <v>162.41666666666669</v>
      </c>
      <c r="F459" s="36">
        <v>161.18333333333334</v>
      </c>
      <c r="G459" s="36">
        <v>159.26666666666668</v>
      </c>
      <c r="H459" s="36">
        <v>165.56666666666669</v>
      </c>
      <c r="I459" s="36">
        <v>167.48333333333338</v>
      </c>
      <c r="J459" s="36">
        <v>168.7166666666667</v>
      </c>
      <c r="K459" s="31">
        <v>166.25</v>
      </c>
      <c r="L459" s="31">
        <v>163.1</v>
      </c>
      <c r="M459" s="31">
        <v>509.38558999999998</v>
      </c>
      <c r="N459" s="1"/>
      <c r="O459" s="1"/>
    </row>
    <row r="460" spans="1:15" ht="12.75" customHeight="1">
      <c r="A460" s="33">
        <v>450</v>
      </c>
      <c r="B460" s="53" t="s">
        <v>296</v>
      </c>
      <c r="C460" s="31">
        <v>81.400000000000006</v>
      </c>
      <c r="D460" s="36">
        <v>81.399999999999991</v>
      </c>
      <c r="E460" s="36">
        <v>80.549999999999983</v>
      </c>
      <c r="F460" s="36">
        <v>79.699999999999989</v>
      </c>
      <c r="G460" s="36">
        <v>78.84999999999998</v>
      </c>
      <c r="H460" s="36">
        <v>82.249999999999986</v>
      </c>
      <c r="I460" s="36">
        <v>83.09999999999998</v>
      </c>
      <c r="J460" s="36">
        <v>83.949999999999989</v>
      </c>
      <c r="K460" s="31">
        <v>82.25</v>
      </c>
      <c r="L460" s="31">
        <v>80.55</v>
      </c>
      <c r="M460" s="31">
        <v>35.635980000000004</v>
      </c>
      <c r="N460" s="1"/>
      <c r="O460" s="1"/>
    </row>
    <row r="461" spans="1:15" ht="12.75" customHeight="1">
      <c r="A461" s="33">
        <v>451</v>
      </c>
      <c r="B461" s="53" t="s">
        <v>523</v>
      </c>
      <c r="C461" s="31">
        <v>2989.05</v>
      </c>
      <c r="D461" s="36">
        <v>2985.2166666666667</v>
      </c>
      <c r="E461" s="36">
        <v>2955.8333333333335</v>
      </c>
      <c r="F461" s="36">
        <v>2922.6166666666668</v>
      </c>
      <c r="G461" s="36">
        <v>2893.2333333333336</v>
      </c>
      <c r="H461" s="36">
        <v>3018.4333333333334</v>
      </c>
      <c r="I461" s="36">
        <v>3047.8166666666666</v>
      </c>
      <c r="J461" s="36">
        <v>3081.0333333333333</v>
      </c>
      <c r="K461" s="31">
        <v>3014.6</v>
      </c>
      <c r="L461" s="31">
        <v>2952</v>
      </c>
      <c r="M461" s="31">
        <v>9.8580000000000001E-2</v>
      </c>
      <c r="N461" s="1"/>
      <c r="O461" s="1"/>
    </row>
    <row r="462" spans="1:15" ht="12.75" customHeight="1">
      <c r="A462" s="33">
        <v>452</v>
      </c>
      <c r="B462" s="53" t="s">
        <v>228</v>
      </c>
      <c r="C462" s="31">
        <v>1255.1500000000001</v>
      </c>
      <c r="D462" s="36">
        <v>1252.7166666666667</v>
      </c>
      <c r="E462" s="36">
        <v>1242.4333333333334</v>
      </c>
      <c r="F462" s="36">
        <v>1229.7166666666667</v>
      </c>
      <c r="G462" s="36">
        <v>1219.4333333333334</v>
      </c>
      <c r="H462" s="36">
        <v>1265.4333333333334</v>
      </c>
      <c r="I462" s="36">
        <v>1275.7166666666667</v>
      </c>
      <c r="J462" s="36">
        <v>1288.4333333333334</v>
      </c>
      <c r="K462" s="31">
        <v>1263</v>
      </c>
      <c r="L462" s="31">
        <v>1240</v>
      </c>
      <c r="M462" s="31">
        <v>18.190930000000002</v>
      </c>
      <c r="N462" s="1"/>
      <c r="O462" s="1"/>
    </row>
    <row r="463" spans="1:15" ht="12.75" customHeight="1">
      <c r="A463" s="33">
        <v>453</v>
      </c>
      <c r="B463" s="53" t="s">
        <v>524</v>
      </c>
      <c r="C463" s="31">
        <v>754.2</v>
      </c>
      <c r="D463" s="36">
        <v>754.23333333333323</v>
      </c>
      <c r="E463" s="36">
        <v>741.46666666666647</v>
      </c>
      <c r="F463" s="36">
        <v>728.73333333333323</v>
      </c>
      <c r="G463" s="36">
        <v>715.96666666666647</v>
      </c>
      <c r="H463" s="36">
        <v>766.96666666666647</v>
      </c>
      <c r="I463" s="36">
        <v>779.73333333333312</v>
      </c>
      <c r="J463" s="36">
        <v>792.46666666666647</v>
      </c>
      <c r="K463" s="31">
        <v>767</v>
      </c>
      <c r="L463" s="31">
        <v>741.5</v>
      </c>
      <c r="M463" s="31">
        <v>4.9788500000000004</v>
      </c>
      <c r="N463" s="1"/>
      <c r="O463" s="1"/>
    </row>
    <row r="464" spans="1:15" ht="12.75" customHeight="1">
      <c r="A464" s="33">
        <v>454</v>
      </c>
      <c r="B464" s="53" t="s">
        <v>525</v>
      </c>
      <c r="C464" s="31">
        <v>239.15</v>
      </c>
      <c r="D464" s="36">
        <v>239.73333333333335</v>
      </c>
      <c r="E464" s="36">
        <v>234.56666666666669</v>
      </c>
      <c r="F464" s="36">
        <v>229.98333333333335</v>
      </c>
      <c r="G464" s="36">
        <v>224.81666666666669</v>
      </c>
      <c r="H464" s="36">
        <v>244.31666666666669</v>
      </c>
      <c r="I464" s="36">
        <v>249.48333333333332</v>
      </c>
      <c r="J464" s="36">
        <v>254.06666666666669</v>
      </c>
      <c r="K464" s="31">
        <v>244.9</v>
      </c>
      <c r="L464" s="31">
        <v>235.15</v>
      </c>
      <c r="M464" s="31">
        <v>17.058450000000001</v>
      </c>
      <c r="N464" s="1"/>
      <c r="O464" s="1"/>
    </row>
    <row r="465" spans="1:15" ht="12.75" customHeight="1">
      <c r="A465" s="33">
        <v>455</v>
      </c>
      <c r="B465" s="53" t="s">
        <v>206</v>
      </c>
      <c r="C465" s="31">
        <v>855.65</v>
      </c>
      <c r="D465" s="36">
        <v>856.2166666666667</v>
      </c>
      <c r="E465" s="36">
        <v>846.43333333333339</v>
      </c>
      <c r="F465" s="36">
        <v>837.2166666666667</v>
      </c>
      <c r="G465" s="36">
        <v>827.43333333333339</v>
      </c>
      <c r="H465" s="36">
        <v>865.43333333333339</v>
      </c>
      <c r="I465" s="36">
        <v>875.2166666666667</v>
      </c>
      <c r="J465" s="36">
        <v>884.43333333333339</v>
      </c>
      <c r="K465" s="31">
        <v>866</v>
      </c>
      <c r="L465" s="31">
        <v>847</v>
      </c>
      <c r="M465" s="31">
        <v>8.7527000000000008</v>
      </c>
      <c r="N465" s="1"/>
      <c r="O465" s="1"/>
    </row>
    <row r="466" spans="1:15" ht="12.75" customHeight="1">
      <c r="A466" s="33">
        <v>456</v>
      </c>
      <c r="B466" s="53" t="s">
        <v>526</v>
      </c>
      <c r="C466" s="31">
        <v>4432.8</v>
      </c>
      <c r="D466" s="36">
        <v>4404.333333333333</v>
      </c>
      <c r="E466" s="36">
        <v>4309.6666666666661</v>
      </c>
      <c r="F466" s="36">
        <v>4186.5333333333328</v>
      </c>
      <c r="G466" s="36">
        <v>4091.8666666666659</v>
      </c>
      <c r="H466" s="36">
        <v>4527.4666666666662</v>
      </c>
      <c r="I466" s="36">
        <v>4622.1333333333323</v>
      </c>
      <c r="J466" s="36">
        <v>4745.2666666666664</v>
      </c>
      <c r="K466" s="31">
        <v>4499</v>
      </c>
      <c r="L466" s="31">
        <v>4281.2</v>
      </c>
      <c r="M466" s="31">
        <v>2.8225099999999999</v>
      </c>
      <c r="N466" s="1"/>
      <c r="O466" s="1"/>
    </row>
    <row r="467" spans="1:15" ht="12.75" customHeight="1">
      <c r="A467" s="33">
        <v>457</v>
      </c>
      <c r="B467" s="53" t="s">
        <v>527</v>
      </c>
      <c r="C467" s="31">
        <v>2982.95</v>
      </c>
      <c r="D467" s="36">
        <v>2962.9666666666667</v>
      </c>
      <c r="E467" s="36">
        <v>2933.8833333333332</v>
      </c>
      <c r="F467" s="36">
        <v>2884.8166666666666</v>
      </c>
      <c r="G467" s="36">
        <v>2855.7333333333331</v>
      </c>
      <c r="H467" s="36">
        <v>3012.0333333333333</v>
      </c>
      <c r="I467" s="36">
        <v>3041.1166666666663</v>
      </c>
      <c r="J467" s="36">
        <v>3090.1833333333334</v>
      </c>
      <c r="K467" s="31">
        <v>2992.05</v>
      </c>
      <c r="L467" s="31">
        <v>2913.9</v>
      </c>
      <c r="M467" s="31">
        <v>1.3387500000000001</v>
      </c>
      <c r="N467" s="1"/>
      <c r="O467" s="1"/>
    </row>
    <row r="468" spans="1:15" ht="12.75" customHeight="1">
      <c r="A468" s="33">
        <v>458</v>
      </c>
      <c r="B468" s="53" t="s">
        <v>229</v>
      </c>
      <c r="C468" s="31">
        <v>3712.5</v>
      </c>
      <c r="D468" s="36">
        <v>3723.1666666666665</v>
      </c>
      <c r="E468" s="36">
        <v>3694.333333333333</v>
      </c>
      <c r="F468" s="36">
        <v>3676.1666666666665</v>
      </c>
      <c r="G468" s="36">
        <v>3647.333333333333</v>
      </c>
      <c r="H468" s="36">
        <v>3741.333333333333</v>
      </c>
      <c r="I468" s="36">
        <v>3770.1666666666661</v>
      </c>
      <c r="J468" s="36">
        <v>3788.333333333333</v>
      </c>
      <c r="K468" s="31">
        <v>3752</v>
      </c>
      <c r="L468" s="31">
        <v>3705</v>
      </c>
      <c r="M468" s="31">
        <v>8.0160099999999996</v>
      </c>
      <c r="N468" s="1"/>
      <c r="O468" s="1"/>
    </row>
    <row r="469" spans="1:15" ht="12.75" customHeight="1">
      <c r="A469" s="33">
        <v>459</v>
      </c>
      <c r="B469" s="53" t="s">
        <v>230</v>
      </c>
      <c r="C469" s="31">
        <v>2588.65</v>
      </c>
      <c r="D469" s="36">
        <v>2612.6666666666665</v>
      </c>
      <c r="E469" s="36">
        <v>2559.1333333333332</v>
      </c>
      <c r="F469" s="36">
        <v>2529.6166666666668</v>
      </c>
      <c r="G469" s="36">
        <v>2476.0833333333335</v>
      </c>
      <c r="H469" s="36">
        <v>2642.1833333333329</v>
      </c>
      <c r="I469" s="36">
        <v>2695.7166666666667</v>
      </c>
      <c r="J469" s="36">
        <v>2725.2333333333327</v>
      </c>
      <c r="K469" s="31">
        <v>2666.2</v>
      </c>
      <c r="L469" s="31">
        <v>2583.15</v>
      </c>
      <c r="M469" s="31">
        <v>2.6126999999999998</v>
      </c>
      <c r="N469" s="1"/>
      <c r="O469" s="1"/>
    </row>
    <row r="470" spans="1:15" ht="12.75" customHeight="1">
      <c r="A470" s="33">
        <v>460</v>
      </c>
      <c r="B470" s="53" t="s">
        <v>297</v>
      </c>
      <c r="C470" s="31">
        <v>1480.8</v>
      </c>
      <c r="D470" s="36">
        <v>1476.2666666666667</v>
      </c>
      <c r="E470" s="36">
        <v>1454.5333333333333</v>
      </c>
      <c r="F470" s="36">
        <v>1428.2666666666667</v>
      </c>
      <c r="G470" s="36">
        <v>1406.5333333333333</v>
      </c>
      <c r="H470" s="36">
        <v>1502.5333333333333</v>
      </c>
      <c r="I470" s="36">
        <v>1524.2666666666664</v>
      </c>
      <c r="J470" s="36">
        <v>1550.5333333333333</v>
      </c>
      <c r="K470" s="31">
        <v>1498</v>
      </c>
      <c r="L470" s="31">
        <v>1450</v>
      </c>
      <c r="M470" s="31">
        <v>15.86556</v>
      </c>
      <c r="N470" s="1"/>
      <c r="O470" s="1"/>
    </row>
    <row r="471" spans="1:15" ht="12.75" customHeight="1">
      <c r="A471" s="33">
        <v>461</v>
      </c>
      <c r="B471" s="53" t="s">
        <v>231</v>
      </c>
      <c r="C471" s="31">
        <v>3922.85</v>
      </c>
      <c r="D471" s="36">
        <v>3904.6</v>
      </c>
      <c r="E471" s="36">
        <v>3861.25</v>
      </c>
      <c r="F471" s="36">
        <v>3799.65</v>
      </c>
      <c r="G471" s="36">
        <v>3756.3</v>
      </c>
      <c r="H471" s="36">
        <v>3966.2</v>
      </c>
      <c r="I471" s="36">
        <v>4009.5499999999993</v>
      </c>
      <c r="J471" s="36">
        <v>4071.1499999999996</v>
      </c>
      <c r="K471" s="31">
        <v>3947.95</v>
      </c>
      <c r="L471" s="31">
        <v>3843</v>
      </c>
      <c r="M471" s="31">
        <v>7.2771699999999999</v>
      </c>
      <c r="N471" s="1"/>
      <c r="O471" s="1"/>
    </row>
    <row r="472" spans="1:15" ht="12.75" customHeight="1">
      <c r="A472" s="33">
        <v>462</v>
      </c>
      <c r="B472" s="53" t="s">
        <v>298</v>
      </c>
      <c r="C472" s="31">
        <v>41.15</v>
      </c>
      <c r="D472" s="36">
        <v>40.833333333333336</v>
      </c>
      <c r="E472" s="36">
        <v>39.766666666666673</v>
      </c>
      <c r="F472" s="36">
        <v>38.38333333333334</v>
      </c>
      <c r="G472" s="36">
        <v>37.316666666666677</v>
      </c>
      <c r="H472" s="36">
        <v>42.216666666666669</v>
      </c>
      <c r="I472" s="36">
        <v>43.283333333333331</v>
      </c>
      <c r="J472" s="36">
        <v>44.666666666666664</v>
      </c>
      <c r="K472" s="31">
        <v>41.9</v>
      </c>
      <c r="L472" s="31">
        <v>39.450000000000003</v>
      </c>
      <c r="M472" s="31">
        <v>292.39201000000003</v>
      </c>
      <c r="N472" s="1"/>
      <c r="O472" s="1"/>
    </row>
    <row r="473" spans="1:15" ht="12.75" customHeight="1">
      <c r="A473" s="33">
        <v>463</v>
      </c>
      <c r="B473" s="53" t="s">
        <v>529</v>
      </c>
      <c r="C473" s="31">
        <v>336.7</v>
      </c>
      <c r="D473" s="36">
        <v>335.93333333333334</v>
      </c>
      <c r="E473" s="36">
        <v>332.16666666666669</v>
      </c>
      <c r="F473" s="36">
        <v>327.63333333333333</v>
      </c>
      <c r="G473" s="36">
        <v>323.86666666666667</v>
      </c>
      <c r="H473" s="36">
        <v>340.4666666666667</v>
      </c>
      <c r="I473" s="36">
        <v>344.23333333333335</v>
      </c>
      <c r="J473" s="36">
        <v>348.76666666666671</v>
      </c>
      <c r="K473" s="31">
        <v>339.7</v>
      </c>
      <c r="L473" s="31">
        <v>331.4</v>
      </c>
      <c r="M473" s="31">
        <v>6.3116399999999997</v>
      </c>
      <c r="N473" s="1"/>
      <c r="O473" s="1"/>
    </row>
    <row r="474" spans="1:15" ht="12.75" customHeight="1">
      <c r="A474" s="33">
        <v>464</v>
      </c>
      <c r="B474" s="53" t="s">
        <v>530</v>
      </c>
      <c r="C474" s="31">
        <v>550</v>
      </c>
      <c r="D474" s="36">
        <v>551.9</v>
      </c>
      <c r="E474" s="36">
        <v>545.09999999999991</v>
      </c>
      <c r="F474" s="36">
        <v>540.19999999999993</v>
      </c>
      <c r="G474" s="36">
        <v>533.39999999999986</v>
      </c>
      <c r="H474" s="36">
        <v>556.79999999999995</v>
      </c>
      <c r="I474" s="36">
        <v>563.59999999999991</v>
      </c>
      <c r="J474" s="36">
        <v>568.5</v>
      </c>
      <c r="K474" s="31">
        <v>558.70000000000005</v>
      </c>
      <c r="L474" s="31">
        <v>547</v>
      </c>
      <c r="M474" s="31">
        <v>10.66403</v>
      </c>
      <c r="N474" s="1"/>
      <c r="O474" s="1"/>
    </row>
    <row r="475" spans="1:15" ht="12.75" customHeight="1">
      <c r="A475" s="33">
        <v>465</v>
      </c>
      <c r="B475" s="53" t="s">
        <v>299</v>
      </c>
      <c r="C475" s="31">
        <v>3698.2</v>
      </c>
      <c r="D475" s="36">
        <v>3714.0833333333335</v>
      </c>
      <c r="E475" s="36">
        <v>3664.1166666666668</v>
      </c>
      <c r="F475" s="36">
        <v>3630.0333333333333</v>
      </c>
      <c r="G475" s="36">
        <v>3580.0666666666666</v>
      </c>
      <c r="H475" s="36">
        <v>3748.166666666667</v>
      </c>
      <c r="I475" s="36">
        <v>3798.1333333333332</v>
      </c>
      <c r="J475" s="36">
        <v>3832.2166666666672</v>
      </c>
      <c r="K475" s="31">
        <v>3764.05</v>
      </c>
      <c r="L475" s="31">
        <v>3680</v>
      </c>
      <c r="M475" s="31">
        <v>1.14581</v>
      </c>
      <c r="N475" s="1"/>
      <c r="O475" s="1"/>
    </row>
    <row r="476" spans="1:15" ht="12.75" customHeight="1">
      <c r="A476" s="33">
        <v>466</v>
      </c>
      <c r="B476" s="53" t="s">
        <v>531</v>
      </c>
      <c r="C476" s="31">
        <v>56.95</v>
      </c>
      <c r="D476" s="36">
        <v>56.25</v>
      </c>
      <c r="E476" s="36">
        <v>55.2</v>
      </c>
      <c r="F476" s="36">
        <v>53.45</v>
      </c>
      <c r="G476" s="36">
        <v>52.400000000000006</v>
      </c>
      <c r="H476" s="36">
        <v>58</v>
      </c>
      <c r="I476" s="36">
        <v>59.05</v>
      </c>
      <c r="J476" s="36">
        <v>60.8</v>
      </c>
      <c r="K476" s="31">
        <v>57.3</v>
      </c>
      <c r="L476" s="31">
        <v>54.5</v>
      </c>
      <c r="M476" s="31">
        <v>247.97022999999999</v>
      </c>
      <c r="N476" s="1"/>
      <c r="O476" s="1"/>
    </row>
    <row r="477" spans="1:15" ht="12.75" customHeight="1">
      <c r="A477" s="33">
        <v>467</v>
      </c>
      <c r="B477" s="53" t="s">
        <v>532</v>
      </c>
      <c r="C477" s="31">
        <v>697.25</v>
      </c>
      <c r="D477" s="36">
        <v>694.38333333333333</v>
      </c>
      <c r="E477" s="36">
        <v>689.2166666666667</v>
      </c>
      <c r="F477" s="36">
        <v>681.18333333333339</v>
      </c>
      <c r="G477" s="36">
        <v>676.01666666666677</v>
      </c>
      <c r="H477" s="36">
        <v>702.41666666666663</v>
      </c>
      <c r="I477" s="36">
        <v>707.58333333333337</v>
      </c>
      <c r="J477" s="36">
        <v>715.61666666666656</v>
      </c>
      <c r="K477" s="31">
        <v>699.55</v>
      </c>
      <c r="L477" s="31">
        <v>686.35</v>
      </c>
      <c r="M477" s="31">
        <v>4.0732999999999997</v>
      </c>
      <c r="N477" s="1"/>
      <c r="O477" s="1"/>
    </row>
    <row r="478" spans="1:15" ht="12.75" customHeight="1">
      <c r="A478" s="33">
        <v>468</v>
      </c>
      <c r="B478" s="53" t="s">
        <v>235</v>
      </c>
      <c r="C478" s="31">
        <v>476.7</v>
      </c>
      <c r="D478" s="36">
        <v>476.7166666666667</v>
      </c>
      <c r="E478" s="36">
        <v>470.48333333333341</v>
      </c>
      <c r="F478" s="36">
        <v>464.26666666666671</v>
      </c>
      <c r="G478" s="36">
        <v>458.03333333333342</v>
      </c>
      <c r="H478" s="36">
        <v>482.93333333333339</v>
      </c>
      <c r="I478" s="36">
        <v>489.16666666666674</v>
      </c>
      <c r="J478" s="36">
        <v>495.38333333333338</v>
      </c>
      <c r="K478" s="31">
        <v>482.95</v>
      </c>
      <c r="L478" s="31">
        <v>470.5</v>
      </c>
      <c r="M478" s="31">
        <v>47.886969999999998</v>
      </c>
      <c r="N478" s="1"/>
      <c r="O478" s="1"/>
    </row>
    <row r="479" spans="1:15" ht="12.75" customHeight="1">
      <c r="A479" s="33">
        <v>469</v>
      </c>
      <c r="B479" s="53" t="s">
        <v>533</v>
      </c>
      <c r="C479" s="31">
        <v>865.15</v>
      </c>
      <c r="D479" s="36">
        <v>860.65</v>
      </c>
      <c r="E479" s="36">
        <v>852.05</v>
      </c>
      <c r="F479" s="36">
        <v>838.94999999999993</v>
      </c>
      <c r="G479" s="36">
        <v>830.34999999999991</v>
      </c>
      <c r="H479" s="36">
        <v>873.75</v>
      </c>
      <c r="I479" s="36">
        <v>882.35000000000014</v>
      </c>
      <c r="J479" s="36">
        <v>895.45</v>
      </c>
      <c r="K479" s="31">
        <v>869.25</v>
      </c>
      <c r="L479" s="31">
        <v>847.55</v>
      </c>
      <c r="M479" s="31">
        <v>0.83521999999999996</v>
      </c>
      <c r="N479" s="1"/>
      <c r="O479" s="1"/>
    </row>
    <row r="480" spans="1:15" ht="12.75" customHeight="1">
      <c r="A480" s="33">
        <v>470</v>
      </c>
      <c r="B480" s="53" t="s">
        <v>881</v>
      </c>
      <c r="C480" s="31">
        <v>51.1</v>
      </c>
      <c r="D480" s="36">
        <v>51</v>
      </c>
      <c r="E480" s="36">
        <v>50.15</v>
      </c>
      <c r="F480" s="36">
        <v>49.199999999999996</v>
      </c>
      <c r="G480" s="36">
        <v>48.349999999999994</v>
      </c>
      <c r="H480" s="36">
        <v>51.95</v>
      </c>
      <c r="I480" s="36">
        <v>52.8</v>
      </c>
      <c r="J480" s="36">
        <v>53.750000000000007</v>
      </c>
      <c r="K480" s="31">
        <v>51.85</v>
      </c>
      <c r="L480" s="31">
        <v>50.05</v>
      </c>
      <c r="M480" s="31">
        <v>163.41795999999999</v>
      </c>
      <c r="N480" s="1"/>
      <c r="O480" s="1"/>
    </row>
    <row r="481" spans="1:15" ht="12.75" customHeight="1">
      <c r="A481" s="33">
        <v>471</v>
      </c>
      <c r="B481" s="31" t="s">
        <v>234</v>
      </c>
      <c r="C481" s="36">
        <v>10001.9</v>
      </c>
      <c r="D481" s="36">
        <v>10087.25</v>
      </c>
      <c r="E481" s="36">
        <v>9896.7999999999993</v>
      </c>
      <c r="F481" s="36">
        <v>9791.6999999999989</v>
      </c>
      <c r="G481" s="36">
        <v>9601.2499999999982</v>
      </c>
      <c r="H481" s="36">
        <v>10192.35</v>
      </c>
      <c r="I481" s="36">
        <v>10382.800000000001</v>
      </c>
      <c r="J481" s="31">
        <v>10487.900000000001</v>
      </c>
      <c r="K481" s="31">
        <v>10277.700000000001</v>
      </c>
      <c r="L481" s="31">
        <v>9982.15</v>
      </c>
      <c r="M481" s="53">
        <v>4.8185500000000001</v>
      </c>
      <c r="N481" s="1"/>
      <c r="O481" s="1"/>
    </row>
    <row r="482" spans="1:15" ht="12.75" customHeight="1">
      <c r="A482" s="33">
        <v>472</v>
      </c>
      <c r="B482" s="31" t="s">
        <v>300</v>
      </c>
      <c r="C482" s="36">
        <v>157.5</v>
      </c>
      <c r="D482" s="36">
        <v>156.9</v>
      </c>
      <c r="E482" s="36">
        <v>155.60000000000002</v>
      </c>
      <c r="F482" s="36">
        <v>153.70000000000002</v>
      </c>
      <c r="G482" s="36">
        <v>152.40000000000003</v>
      </c>
      <c r="H482" s="36">
        <v>158.80000000000001</v>
      </c>
      <c r="I482" s="36">
        <v>160.10000000000002</v>
      </c>
      <c r="J482" s="31">
        <v>162</v>
      </c>
      <c r="K482" s="31">
        <v>158.19999999999999</v>
      </c>
      <c r="L482" s="31">
        <v>155</v>
      </c>
      <c r="M482" s="53">
        <v>139.43613999999999</v>
      </c>
      <c r="N482" s="1"/>
      <c r="O482" s="1"/>
    </row>
    <row r="483" spans="1:15" ht="12.75" customHeight="1">
      <c r="A483" s="33">
        <v>473</v>
      </c>
      <c r="B483" s="31" t="s">
        <v>233</v>
      </c>
      <c r="C483" s="31">
        <v>1801.75</v>
      </c>
      <c r="D483" s="36">
        <v>1800.5333333333335</v>
      </c>
      <c r="E483" s="36">
        <v>1774.2666666666671</v>
      </c>
      <c r="F483" s="36">
        <v>1746.7833333333335</v>
      </c>
      <c r="G483" s="36">
        <v>1720.5166666666671</v>
      </c>
      <c r="H483" s="36">
        <v>1828.0166666666671</v>
      </c>
      <c r="I483" s="36">
        <v>1854.2833333333335</v>
      </c>
      <c r="J483" s="36">
        <v>1881.7666666666671</v>
      </c>
      <c r="K483" s="31">
        <v>1826.8</v>
      </c>
      <c r="L483" s="31">
        <v>1773.05</v>
      </c>
      <c r="M483" s="31">
        <v>3.4467300000000001</v>
      </c>
      <c r="N483" s="1"/>
      <c r="O483" s="1"/>
    </row>
    <row r="484" spans="1:15" ht="12.75" customHeight="1">
      <c r="A484" s="33">
        <v>474</v>
      </c>
      <c r="B484" s="31" t="s">
        <v>174</v>
      </c>
      <c r="C484" s="36">
        <v>1130.3</v>
      </c>
      <c r="D484" s="36">
        <v>1137.05</v>
      </c>
      <c r="E484" s="36">
        <v>1120.3999999999999</v>
      </c>
      <c r="F484" s="36">
        <v>1110.5</v>
      </c>
      <c r="G484" s="36">
        <v>1093.8499999999999</v>
      </c>
      <c r="H484" s="36">
        <v>1146.9499999999998</v>
      </c>
      <c r="I484" s="36">
        <v>1163.5999999999999</v>
      </c>
      <c r="J484" s="31">
        <v>1173.4999999999998</v>
      </c>
      <c r="K484" s="31">
        <v>1153.7</v>
      </c>
      <c r="L484" s="31">
        <v>1127.1500000000001</v>
      </c>
      <c r="M484" s="53">
        <v>4.6895300000000004</v>
      </c>
      <c r="N484" s="1"/>
      <c r="O484" s="1"/>
    </row>
    <row r="485" spans="1:15" ht="12.75" customHeight="1">
      <c r="A485" s="33">
        <v>475</v>
      </c>
      <c r="B485" s="31" t="s">
        <v>882</v>
      </c>
      <c r="C485" s="31">
        <v>335.25</v>
      </c>
      <c r="D485" s="36">
        <v>338.23333333333335</v>
      </c>
      <c r="E485" s="36">
        <v>330.01666666666671</v>
      </c>
      <c r="F485" s="36">
        <v>324.78333333333336</v>
      </c>
      <c r="G485" s="36">
        <v>316.56666666666672</v>
      </c>
      <c r="H485" s="36">
        <v>343.4666666666667</v>
      </c>
      <c r="I485" s="36">
        <v>351.68333333333339</v>
      </c>
      <c r="J485" s="36">
        <v>356.91666666666669</v>
      </c>
      <c r="K485" s="31">
        <v>346.45</v>
      </c>
      <c r="L485" s="31">
        <v>333</v>
      </c>
      <c r="M485" s="31">
        <v>6.3673900000000003</v>
      </c>
      <c r="N485" s="1"/>
      <c r="O485" s="1"/>
    </row>
    <row r="486" spans="1:15" ht="12.75" customHeight="1">
      <c r="A486" s="33">
        <v>476</v>
      </c>
      <c r="B486" s="31" t="s">
        <v>534</v>
      </c>
      <c r="C486" s="36">
        <v>335.7</v>
      </c>
      <c r="D486" s="36">
        <v>335.90000000000003</v>
      </c>
      <c r="E486" s="36">
        <v>332.00000000000006</v>
      </c>
      <c r="F486" s="36">
        <v>328.3</v>
      </c>
      <c r="G486" s="36">
        <v>324.40000000000003</v>
      </c>
      <c r="H486" s="36">
        <v>339.60000000000008</v>
      </c>
      <c r="I486" s="36">
        <v>343.50000000000006</v>
      </c>
      <c r="J486" s="36">
        <v>347.2000000000001</v>
      </c>
      <c r="K486" s="31">
        <v>339.8</v>
      </c>
      <c r="L486" s="31">
        <v>332.2</v>
      </c>
      <c r="M486" s="31">
        <v>1.8689100000000001</v>
      </c>
      <c r="N486" s="1"/>
      <c r="O486" s="1"/>
    </row>
    <row r="487" spans="1:15" ht="12.75" customHeight="1">
      <c r="A487" s="33">
        <v>477</v>
      </c>
      <c r="B487" s="31" t="s">
        <v>535</v>
      </c>
      <c r="C487" s="31">
        <v>2197.5</v>
      </c>
      <c r="D487" s="36">
        <v>2168.5833333333335</v>
      </c>
      <c r="E487" s="36">
        <v>2126.916666666667</v>
      </c>
      <c r="F487" s="36">
        <v>2056.3333333333335</v>
      </c>
      <c r="G487" s="36">
        <v>2014.666666666667</v>
      </c>
      <c r="H487" s="36">
        <v>2239.166666666667</v>
      </c>
      <c r="I487" s="36">
        <v>2280.8333333333339</v>
      </c>
      <c r="J487" s="36">
        <v>2351.416666666667</v>
      </c>
      <c r="K487" s="31">
        <v>2210.25</v>
      </c>
      <c r="L487" s="31">
        <v>2098</v>
      </c>
      <c r="M487" s="31">
        <v>0.60036999999999996</v>
      </c>
      <c r="N487" s="1"/>
      <c r="O487" s="1"/>
    </row>
    <row r="488" spans="1:15" ht="12.75" customHeight="1">
      <c r="A488" s="33">
        <v>478</v>
      </c>
      <c r="B488" s="31" t="s">
        <v>536</v>
      </c>
      <c r="C488" s="36">
        <v>538.79999999999995</v>
      </c>
      <c r="D488" s="36">
        <v>538.13333333333333</v>
      </c>
      <c r="E488" s="36">
        <v>530.66666666666663</v>
      </c>
      <c r="F488" s="36">
        <v>522.5333333333333</v>
      </c>
      <c r="G488" s="36">
        <v>515.06666666666661</v>
      </c>
      <c r="H488" s="36">
        <v>546.26666666666665</v>
      </c>
      <c r="I488" s="36">
        <v>553.73333333333335</v>
      </c>
      <c r="J488" s="36">
        <v>561.86666666666667</v>
      </c>
      <c r="K488" s="31">
        <v>545.6</v>
      </c>
      <c r="L488" s="31">
        <v>530</v>
      </c>
      <c r="M488" s="31">
        <v>9.2955100000000002</v>
      </c>
      <c r="N488" s="1"/>
      <c r="O488" s="1"/>
    </row>
    <row r="489" spans="1:15" ht="12.75" customHeight="1">
      <c r="A489" s="33">
        <v>479</v>
      </c>
      <c r="B489" s="53" t="s">
        <v>537</v>
      </c>
      <c r="C489" s="31">
        <v>389.1</v>
      </c>
      <c r="D489" s="36">
        <v>393.36666666666662</v>
      </c>
      <c r="E489" s="36">
        <v>381.73333333333323</v>
      </c>
      <c r="F489" s="36">
        <v>374.36666666666662</v>
      </c>
      <c r="G489" s="36">
        <v>362.73333333333323</v>
      </c>
      <c r="H489" s="36">
        <v>400.73333333333323</v>
      </c>
      <c r="I489" s="36">
        <v>412.36666666666656</v>
      </c>
      <c r="J489" s="36">
        <v>419.73333333333323</v>
      </c>
      <c r="K489" s="31">
        <v>405</v>
      </c>
      <c r="L489" s="31">
        <v>386</v>
      </c>
      <c r="M489" s="31">
        <v>13.37956</v>
      </c>
      <c r="N489" s="1"/>
      <c r="O489" s="1"/>
    </row>
    <row r="490" spans="1:15" ht="12.75" customHeight="1">
      <c r="A490" s="33">
        <v>480</v>
      </c>
      <c r="B490" s="53" t="s">
        <v>538</v>
      </c>
      <c r="C490" s="36">
        <v>444.75</v>
      </c>
      <c r="D490" s="36">
        <v>444.75</v>
      </c>
      <c r="E490" s="36">
        <v>440.55</v>
      </c>
      <c r="F490" s="36">
        <v>436.35</v>
      </c>
      <c r="G490" s="36">
        <v>432.15000000000003</v>
      </c>
      <c r="H490" s="36">
        <v>448.95</v>
      </c>
      <c r="I490" s="36">
        <v>453.15000000000003</v>
      </c>
      <c r="J490" s="36">
        <v>457.34999999999997</v>
      </c>
      <c r="K490" s="31">
        <v>448.95</v>
      </c>
      <c r="L490" s="31">
        <v>440.55</v>
      </c>
      <c r="M490" s="31">
        <v>0.84208000000000005</v>
      </c>
      <c r="N490" s="1"/>
      <c r="O490" s="1"/>
    </row>
    <row r="491" spans="1:15" ht="12.75" customHeight="1">
      <c r="A491" s="33">
        <v>481</v>
      </c>
      <c r="B491" s="53" t="s">
        <v>539</v>
      </c>
      <c r="C491" s="31">
        <v>551.6</v>
      </c>
      <c r="D491" s="36">
        <v>554.5333333333333</v>
      </c>
      <c r="E491" s="36">
        <v>546.06666666666661</v>
      </c>
      <c r="F491" s="36">
        <v>540.5333333333333</v>
      </c>
      <c r="G491" s="36">
        <v>532.06666666666661</v>
      </c>
      <c r="H491" s="36">
        <v>560.06666666666661</v>
      </c>
      <c r="I491" s="36">
        <v>568.5333333333333</v>
      </c>
      <c r="J491" s="36">
        <v>574.06666666666661</v>
      </c>
      <c r="K491" s="31">
        <v>563</v>
      </c>
      <c r="L491" s="31">
        <v>549</v>
      </c>
      <c r="M491" s="31">
        <v>4.6642200000000003</v>
      </c>
      <c r="N491" s="1"/>
      <c r="O491" s="1"/>
    </row>
    <row r="492" spans="1:15" ht="12.75" customHeight="1">
      <c r="A492" s="33">
        <v>482</v>
      </c>
      <c r="B492" s="53" t="s">
        <v>301</v>
      </c>
      <c r="C492" s="36">
        <v>1475.9</v>
      </c>
      <c r="D492" s="36">
        <v>1450.1333333333332</v>
      </c>
      <c r="E492" s="36">
        <v>1412.2666666666664</v>
      </c>
      <c r="F492" s="36">
        <v>1348.6333333333332</v>
      </c>
      <c r="G492" s="36">
        <v>1310.7666666666664</v>
      </c>
      <c r="H492" s="36">
        <v>1513.7666666666664</v>
      </c>
      <c r="I492" s="36">
        <v>1551.6333333333332</v>
      </c>
      <c r="J492" s="36">
        <v>1615.2666666666664</v>
      </c>
      <c r="K492" s="31">
        <v>1488</v>
      </c>
      <c r="L492" s="31">
        <v>1386.5</v>
      </c>
      <c r="M492" s="31">
        <v>36.706049999999998</v>
      </c>
      <c r="N492" s="1"/>
      <c r="O492" s="1"/>
    </row>
    <row r="493" spans="1:15" ht="12.75" customHeight="1">
      <c r="A493" s="33">
        <v>483</v>
      </c>
      <c r="B493" s="53" t="s">
        <v>540</v>
      </c>
      <c r="C493" s="36">
        <v>940</v>
      </c>
      <c r="D493" s="36">
        <v>946.75</v>
      </c>
      <c r="E493" s="36">
        <v>928.8</v>
      </c>
      <c r="F493" s="36">
        <v>917.59999999999991</v>
      </c>
      <c r="G493" s="36">
        <v>899.64999999999986</v>
      </c>
      <c r="H493" s="36">
        <v>957.95</v>
      </c>
      <c r="I493" s="36">
        <v>975.90000000000009</v>
      </c>
      <c r="J493" s="36">
        <v>987.10000000000014</v>
      </c>
      <c r="K493" s="31">
        <v>964.7</v>
      </c>
      <c r="L493" s="31">
        <v>935.55</v>
      </c>
      <c r="M493" s="31">
        <v>2.0320800000000001</v>
      </c>
      <c r="N493" s="1"/>
      <c r="O493" s="1"/>
    </row>
    <row r="494" spans="1:15" ht="12.75" customHeight="1">
      <c r="A494" s="33">
        <v>484</v>
      </c>
      <c r="B494" s="53" t="s">
        <v>236</v>
      </c>
      <c r="C494" s="36">
        <v>298.8</v>
      </c>
      <c r="D494" s="36">
        <v>301.5333333333333</v>
      </c>
      <c r="E494" s="36">
        <v>295.06666666666661</v>
      </c>
      <c r="F494" s="36">
        <v>291.33333333333331</v>
      </c>
      <c r="G494" s="36">
        <v>284.86666666666662</v>
      </c>
      <c r="H494" s="36">
        <v>305.26666666666659</v>
      </c>
      <c r="I494" s="36">
        <v>311.73333333333329</v>
      </c>
      <c r="J494" s="36">
        <v>315.46666666666658</v>
      </c>
      <c r="K494" s="31">
        <v>308</v>
      </c>
      <c r="L494" s="31">
        <v>297.8</v>
      </c>
      <c r="M494" s="31">
        <v>199.66252</v>
      </c>
      <c r="N494" s="1"/>
      <c r="O494" s="1"/>
    </row>
    <row r="495" spans="1:15" ht="12.75" customHeight="1">
      <c r="A495" s="33">
        <v>485</v>
      </c>
      <c r="B495" s="53" t="s">
        <v>541</v>
      </c>
      <c r="C495" s="36">
        <v>648.85</v>
      </c>
      <c r="D495" s="36">
        <v>649.29999999999995</v>
      </c>
      <c r="E495" s="36">
        <v>640.09999999999991</v>
      </c>
      <c r="F495" s="36">
        <v>631.34999999999991</v>
      </c>
      <c r="G495" s="36">
        <v>622.14999999999986</v>
      </c>
      <c r="H495" s="36">
        <v>658.05</v>
      </c>
      <c r="I495" s="36">
        <v>667.25</v>
      </c>
      <c r="J495" s="36">
        <v>676</v>
      </c>
      <c r="K495" s="31">
        <v>658.5</v>
      </c>
      <c r="L495" s="31">
        <v>640.54999999999995</v>
      </c>
      <c r="M495" s="31">
        <v>0.68178000000000005</v>
      </c>
      <c r="N495" s="1"/>
      <c r="O495" s="1"/>
    </row>
    <row r="496" spans="1:15" ht="12.75" customHeight="1">
      <c r="A496" s="33">
        <v>486</v>
      </c>
      <c r="B496" s="53" t="s">
        <v>542</v>
      </c>
      <c r="C496" s="36">
        <v>1520.65</v>
      </c>
      <c r="D496" s="36">
        <v>1524.3166666666666</v>
      </c>
      <c r="E496" s="36">
        <v>1501.3333333333333</v>
      </c>
      <c r="F496" s="36">
        <v>1482.0166666666667</v>
      </c>
      <c r="G496" s="36">
        <v>1459.0333333333333</v>
      </c>
      <c r="H496" s="36">
        <v>1543.6333333333332</v>
      </c>
      <c r="I496" s="36">
        <v>1566.6166666666668</v>
      </c>
      <c r="J496" s="36">
        <v>1585.9333333333332</v>
      </c>
      <c r="K496" s="31">
        <v>1547.3</v>
      </c>
      <c r="L496" s="31">
        <v>1505</v>
      </c>
      <c r="M496" s="31">
        <v>1.4039999999999999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13.55</v>
      </c>
      <c r="D497" s="36">
        <v>13.566666666666668</v>
      </c>
      <c r="E497" s="36">
        <v>13.133333333333336</v>
      </c>
      <c r="F497" s="36">
        <v>12.716666666666669</v>
      </c>
      <c r="G497" s="36">
        <v>12.283333333333337</v>
      </c>
      <c r="H497" s="36">
        <v>13.983333333333336</v>
      </c>
      <c r="I497" s="36">
        <v>14.41666666666667</v>
      </c>
      <c r="J497" s="36">
        <v>14.833333333333336</v>
      </c>
      <c r="K497" s="31">
        <v>14</v>
      </c>
      <c r="L497" s="31">
        <v>13.15</v>
      </c>
      <c r="M497" s="31">
        <v>4965.1222399999997</v>
      </c>
      <c r="N497" s="1"/>
      <c r="O497" s="1"/>
    </row>
    <row r="498" spans="1:15" ht="12.75" customHeight="1">
      <c r="A498" s="33">
        <v>488</v>
      </c>
      <c r="B498" s="53" t="s">
        <v>237</v>
      </c>
      <c r="C498" s="36">
        <v>1219.95</v>
      </c>
      <c r="D498" s="36">
        <v>1209.5833333333333</v>
      </c>
      <c r="E498" s="36">
        <v>1194.3666666666666</v>
      </c>
      <c r="F498" s="36">
        <v>1168.7833333333333</v>
      </c>
      <c r="G498" s="36">
        <v>1153.5666666666666</v>
      </c>
      <c r="H498" s="36">
        <v>1235.1666666666665</v>
      </c>
      <c r="I498" s="36">
        <v>1250.3833333333332</v>
      </c>
      <c r="J498" s="36">
        <v>1275.9666666666665</v>
      </c>
      <c r="K498" s="31">
        <v>1224.8</v>
      </c>
      <c r="L498" s="31">
        <v>1184</v>
      </c>
      <c r="M498" s="31">
        <v>18.016590000000001</v>
      </c>
      <c r="N498" s="1"/>
      <c r="O498" s="1"/>
    </row>
    <row r="499" spans="1:15" ht="12.75" customHeight="1">
      <c r="A499" s="33">
        <v>489</v>
      </c>
      <c r="B499" s="53" t="s">
        <v>543</v>
      </c>
      <c r="C499" s="53">
        <v>561.5</v>
      </c>
      <c r="D499" s="36">
        <v>557.16666666666663</v>
      </c>
      <c r="E499" s="36">
        <v>549.43333333333328</v>
      </c>
      <c r="F499" s="36">
        <v>537.36666666666667</v>
      </c>
      <c r="G499" s="36">
        <v>529.63333333333333</v>
      </c>
      <c r="H499" s="36">
        <v>569.23333333333323</v>
      </c>
      <c r="I499" s="36">
        <v>576.96666666666658</v>
      </c>
      <c r="J499" s="36">
        <v>589.03333333333319</v>
      </c>
      <c r="K499" s="31">
        <v>564.9</v>
      </c>
      <c r="L499" s="31">
        <v>545.1</v>
      </c>
      <c r="M499" s="31">
        <v>2.3637000000000001</v>
      </c>
      <c r="N499" s="1"/>
      <c r="O499" s="1"/>
    </row>
    <row r="500" spans="1:15" ht="12.75" customHeight="1">
      <c r="A500" s="33">
        <v>490</v>
      </c>
      <c r="B500" s="53" t="s">
        <v>883</v>
      </c>
      <c r="C500" s="53">
        <v>155.5</v>
      </c>
      <c r="D500" s="36">
        <v>154.45000000000002</v>
      </c>
      <c r="E500" s="36">
        <v>152.60000000000002</v>
      </c>
      <c r="F500" s="36">
        <v>149.70000000000002</v>
      </c>
      <c r="G500" s="36">
        <v>147.85000000000002</v>
      </c>
      <c r="H500" s="36">
        <v>157.35000000000002</v>
      </c>
      <c r="I500" s="36">
        <v>159.19999999999999</v>
      </c>
      <c r="J500" s="36">
        <v>162.10000000000002</v>
      </c>
      <c r="K500" s="31">
        <v>156.30000000000001</v>
      </c>
      <c r="L500" s="31">
        <v>151.55000000000001</v>
      </c>
      <c r="M500" s="31">
        <v>18.31371</v>
      </c>
      <c r="N500" s="1"/>
      <c r="O500" s="1"/>
    </row>
    <row r="501" spans="1:15" ht="12.75" customHeight="1">
      <c r="A501" s="33">
        <v>491</v>
      </c>
      <c r="B501" s="53" t="s">
        <v>544</v>
      </c>
      <c r="C501" s="53">
        <v>809.15</v>
      </c>
      <c r="D501" s="36">
        <v>810.2166666666667</v>
      </c>
      <c r="E501" s="36">
        <v>799.03333333333342</v>
      </c>
      <c r="F501" s="36">
        <v>788.91666666666674</v>
      </c>
      <c r="G501" s="36">
        <v>777.73333333333346</v>
      </c>
      <c r="H501" s="36">
        <v>820.33333333333337</v>
      </c>
      <c r="I501" s="36">
        <v>831.51666666666677</v>
      </c>
      <c r="J501" s="36">
        <v>841.63333333333333</v>
      </c>
      <c r="K501" s="31">
        <v>821.4</v>
      </c>
      <c r="L501" s="31">
        <v>800.1</v>
      </c>
      <c r="M501" s="31">
        <v>8.5463900000000006</v>
      </c>
      <c r="N501" s="1"/>
      <c r="O501" s="1"/>
    </row>
    <row r="502" spans="1:15" ht="12.75" customHeight="1">
      <c r="A502" s="33">
        <v>492</v>
      </c>
      <c r="B502" s="53" t="s">
        <v>302</v>
      </c>
      <c r="C502" s="53">
        <v>1343</v>
      </c>
      <c r="D502" s="36">
        <v>1322.6166666666666</v>
      </c>
      <c r="E502" s="36">
        <v>1297.2333333333331</v>
      </c>
      <c r="F502" s="36">
        <v>1251.4666666666665</v>
      </c>
      <c r="G502" s="36">
        <v>1226.083333333333</v>
      </c>
      <c r="H502" s="36">
        <v>1368.3833333333332</v>
      </c>
      <c r="I502" s="36">
        <v>1393.7666666666669</v>
      </c>
      <c r="J502" s="36">
        <v>1439.5333333333333</v>
      </c>
      <c r="K502" s="31">
        <v>1348</v>
      </c>
      <c r="L502" s="31">
        <v>1276.8499999999999</v>
      </c>
      <c r="M502" s="31">
        <v>3.1131099999999998</v>
      </c>
      <c r="N502" s="1"/>
      <c r="O502" s="1"/>
    </row>
    <row r="503" spans="1:15" ht="12.75" customHeight="1">
      <c r="A503" s="33">
        <v>493</v>
      </c>
      <c r="B503" s="53" t="s">
        <v>238</v>
      </c>
      <c r="C503" s="36">
        <v>483.2</v>
      </c>
      <c r="D503" s="36">
        <v>482.2833333333333</v>
      </c>
      <c r="E503" s="36">
        <v>476.86666666666662</v>
      </c>
      <c r="F503" s="36">
        <v>470.5333333333333</v>
      </c>
      <c r="G503" s="36">
        <v>465.11666666666662</v>
      </c>
      <c r="H503" s="36">
        <v>488.61666666666662</v>
      </c>
      <c r="I503" s="36">
        <v>494.03333333333336</v>
      </c>
      <c r="J503" s="31">
        <v>500.36666666666662</v>
      </c>
      <c r="K503" s="31">
        <v>487.7</v>
      </c>
      <c r="L503" s="31">
        <v>475.95</v>
      </c>
      <c r="M503" s="53">
        <v>68.972579999999994</v>
      </c>
      <c r="N503" s="1"/>
      <c r="O503" s="1"/>
    </row>
    <row r="504" spans="1:15" ht="12.75" customHeight="1">
      <c r="A504" s="33">
        <v>494</v>
      </c>
      <c r="B504" s="53" t="s">
        <v>303</v>
      </c>
      <c r="C504" s="36">
        <v>25.4</v>
      </c>
      <c r="D504" s="36">
        <v>25.099999999999998</v>
      </c>
      <c r="E504" s="36">
        <v>24.699999999999996</v>
      </c>
      <c r="F504" s="36">
        <v>23.999999999999996</v>
      </c>
      <c r="G504" s="36">
        <v>23.599999999999994</v>
      </c>
      <c r="H504" s="36">
        <v>25.799999999999997</v>
      </c>
      <c r="I504" s="36">
        <v>26.199999999999996</v>
      </c>
      <c r="J504" s="31">
        <v>26.9</v>
      </c>
      <c r="K504" s="31">
        <v>25.5</v>
      </c>
      <c r="L504" s="31">
        <v>24.4</v>
      </c>
      <c r="M504" s="53">
        <v>3363.4909499999999</v>
      </c>
      <c r="N504" s="1"/>
      <c r="O504" s="1"/>
    </row>
    <row r="505" spans="1:15" ht="12.75" customHeight="1">
      <c r="A505" s="33">
        <v>495</v>
      </c>
      <c r="B505" s="53" t="s">
        <v>545</v>
      </c>
      <c r="C505" s="53">
        <v>15020.05</v>
      </c>
      <c r="D505" s="36">
        <v>15014.15</v>
      </c>
      <c r="E505" s="36">
        <v>14905.949999999999</v>
      </c>
      <c r="F505" s="36">
        <v>14791.849999999999</v>
      </c>
      <c r="G505" s="36">
        <v>14683.649999999998</v>
      </c>
      <c r="H505" s="36">
        <v>15128.25</v>
      </c>
      <c r="I505" s="36">
        <v>15236.45</v>
      </c>
      <c r="J505" s="36">
        <v>15350.550000000001</v>
      </c>
      <c r="K505" s="31">
        <v>15122.35</v>
      </c>
      <c r="L505" s="31">
        <v>14900.05</v>
      </c>
      <c r="M505" s="31">
        <v>3.3529999999999997E-2</v>
      </c>
      <c r="N505" s="1"/>
      <c r="O505" s="1"/>
    </row>
    <row r="506" spans="1:15" ht="12.75" customHeight="1">
      <c r="A506" s="33">
        <v>496</v>
      </c>
      <c r="B506" s="53" t="s">
        <v>239</v>
      </c>
      <c r="C506" s="53">
        <v>152.85</v>
      </c>
      <c r="D506" s="36">
        <v>153.98333333333335</v>
      </c>
      <c r="E506" s="36">
        <v>150.7166666666667</v>
      </c>
      <c r="F506" s="36">
        <v>148.58333333333334</v>
      </c>
      <c r="G506" s="36">
        <v>145.31666666666669</v>
      </c>
      <c r="H506" s="36">
        <v>156.1166666666667</v>
      </c>
      <c r="I506" s="36">
        <v>159.38333333333335</v>
      </c>
      <c r="J506" s="36">
        <v>161.51666666666671</v>
      </c>
      <c r="K506" s="31">
        <v>157.25</v>
      </c>
      <c r="L506" s="31">
        <v>151.85</v>
      </c>
      <c r="M506" s="31">
        <v>246.27448999999999</v>
      </c>
      <c r="N506" s="1"/>
      <c r="O506" s="1"/>
    </row>
    <row r="507" spans="1:15" ht="12.75" customHeight="1">
      <c r="A507" s="33">
        <v>497</v>
      </c>
      <c r="B507" s="53" t="s">
        <v>546</v>
      </c>
      <c r="C507" s="36">
        <v>619.35</v>
      </c>
      <c r="D507" s="36">
        <v>615.56666666666661</v>
      </c>
      <c r="E507" s="36">
        <v>602.13333333333321</v>
      </c>
      <c r="F507" s="36">
        <v>584.91666666666663</v>
      </c>
      <c r="G507" s="36">
        <v>571.48333333333323</v>
      </c>
      <c r="H507" s="36">
        <v>632.78333333333319</v>
      </c>
      <c r="I507" s="36">
        <v>646.21666666666658</v>
      </c>
      <c r="J507" s="31">
        <v>663.43333333333317</v>
      </c>
      <c r="K507" s="31">
        <v>629</v>
      </c>
      <c r="L507" s="31">
        <v>598.35</v>
      </c>
      <c r="M507" s="53">
        <v>17.5154</v>
      </c>
      <c r="N507" s="1"/>
      <c r="O507" s="1"/>
    </row>
    <row r="508" spans="1:15" ht="12.75" customHeight="1">
      <c r="A508" s="33">
        <v>498</v>
      </c>
      <c r="B508" s="53" t="s">
        <v>304</v>
      </c>
      <c r="C508" s="53">
        <v>178.3</v>
      </c>
      <c r="D508" s="36">
        <v>179.38333333333333</v>
      </c>
      <c r="E508" s="36">
        <v>176.76666666666665</v>
      </c>
      <c r="F508" s="36">
        <v>175.23333333333332</v>
      </c>
      <c r="G508" s="36">
        <v>172.61666666666665</v>
      </c>
      <c r="H508" s="36">
        <v>180.91666666666666</v>
      </c>
      <c r="I508" s="36">
        <v>183.53333333333333</v>
      </c>
      <c r="J508" s="36">
        <v>185.06666666666666</v>
      </c>
      <c r="K508" s="31">
        <v>182</v>
      </c>
      <c r="L508" s="31">
        <v>177.85</v>
      </c>
      <c r="M508" s="31">
        <v>242.68720999999999</v>
      </c>
      <c r="N508" s="1"/>
      <c r="O508" s="1"/>
    </row>
    <row r="509" spans="1:15" ht="12.75" customHeight="1">
      <c r="A509" s="224">
        <v>499</v>
      </c>
      <c r="B509" s="225" t="s">
        <v>240</v>
      </c>
      <c r="C509" s="225">
        <v>987.7</v>
      </c>
      <c r="D509" s="226">
        <v>989.4666666666667</v>
      </c>
      <c r="E509" s="226">
        <v>979.43333333333339</v>
      </c>
      <c r="F509" s="226">
        <v>971.16666666666674</v>
      </c>
      <c r="G509" s="226">
        <v>961.13333333333344</v>
      </c>
      <c r="H509" s="226">
        <v>997.73333333333335</v>
      </c>
      <c r="I509" s="226">
        <v>1007.7666666666667</v>
      </c>
      <c r="J509" s="226">
        <v>1016.0333333333333</v>
      </c>
      <c r="K509" s="227">
        <v>999.5</v>
      </c>
      <c r="L509" s="227">
        <v>981.2</v>
      </c>
      <c r="M509" s="227">
        <v>8.5276899999999998</v>
      </c>
      <c r="N509" s="1"/>
      <c r="O509" s="1"/>
    </row>
    <row r="510" spans="1:15" ht="12.75" customHeight="1">
      <c r="A510" s="239">
        <v>500</v>
      </c>
      <c r="B510" s="240" t="s">
        <v>547</v>
      </c>
      <c r="C510" s="240">
        <v>1550.45</v>
      </c>
      <c r="D510" s="241">
        <v>1536.7666666666667</v>
      </c>
      <c r="E510" s="241">
        <v>1513.6833333333334</v>
      </c>
      <c r="F510" s="241">
        <v>1476.9166666666667</v>
      </c>
      <c r="G510" s="241">
        <v>1453.8333333333335</v>
      </c>
      <c r="H510" s="241">
        <v>1573.5333333333333</v>
      </c>
      <c r="I510" s="241">
        <v>1596.6166666666668</v>
      </c>
      <c r="J510" s="241">
        <v>1633.3833333333332</v>
      </c>
      <c r="K510" s="239">
        <v>1559.85</v>
      </c>
      <c r="L510" s="239">
        <v>1500</v>
      </c>
      <c r="M510" s="239">
        <v>0.40056000000000003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241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252</v>
      </c>
      <c r="N527" s="1"/>
      <c r="O527" s="1"/>
    </row>
    <row r="528" spans="1:15" ht="12.75" customHeight="1">
      <c r="A528" s="64" t="s">
        <v>253</v>
      </c>
      <c r="N528" s="1"/>
      <c r="O528" s="1"/>
    </row>
    <row r="529" spans="1:15" ht="12.75" customHeight="1">
      <c r="A529" s="64" t="s">
        <v>254</v>
      </c>
      <c r="N529" s="1"/>
      <c r="O529" s="1"/>
    </row>
    <row r="530" spans="1:15" ht="12.75" customHeight="1">
      <c r="A530" s="64" t="s">
        <v>255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7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309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6"/>
      <c r="B5" s="347"/>
      <c r="C5" s="346"/>
      <c r="D5" s="347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308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549</v>
      </c>
      <c r="B7" s="348" t="s">
        <v>550</v>
      </c>
      <c r="C7" s="348"/>
      <c r="D7" s="7">
        <f>Main!B10</f>
        <v>45386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551</v>
      </c>
      <c r="B9" s="82" t="s">
        <v>552</v>
      </c>
      <c r="C9" s="82" t="s">
        <v>553</v>
      </c>
      <c r="D9" s="82" t="s">
        <v>554</v>
      </c>
      <c r="E9" s="82" t="s">
        <v>555</v>
      </c>
      <c r="F9" s="82" t="s">
        <v>556</v>
      </c>
      <c r="G9" s="82" t="s">
        <v>557</v>
      </c>
      <c r="H9" s="82" t="s">
        <v>558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45385</v>
      </c>
      <c r="B10" s="32">
        <v>513119</v>
      </c>
      <c r="C10" s="31" t="s">
        <v>968</v>
      </c>
      <c r="D10" s="31" t="s">
        <v>1001</v>
      </c>
      <c r="E10" s="31" t="s">
        <v>560</v>
      </c>
      <c r="F10" s="84">
        <v>11600</v>
      </c>
      <c r="G10" s="32">
        <v>66.81</v>
      </c>
      <c r="H10" s="32" t="s">
        <v>330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45385</v>
      </c>
      <c r="B11" s="32">
        <v>513119</v>
      </c>
      <c r="C11" s="31" t="s">
        <v>968</v>
      </c>
      <c r="D11" s="31" t="s">
        <v>1002</v>
      </c>
      <c r="E11" s="31" t="s">
        <v>560</v>
      </c>
      <c r="F11" s="84">
        <v>2</v>
      </c>
      <c r="G11" s="32">
        <v>63.25</v>
      </c>
      <c r="H11" s="32" t="s">
        <v>330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45385</v>
      </c>
      <c r="B12" s="32">
        <v>513119</v>
      </c>
      <c r="C12" s="31" t="s">
        <v>968</v>
      </c>
      <c r="D12" s="31" t="s">
        <v>1002</v>
      </c>
      <c r="E12" s="31" t="s">
        <v>559</v>
      </c>
      <c r="F12" s="84">
        <v>13755</v>
      </c>
      <c r="G12" s="32">
        <v>66.66</v>
      </c>
      <c r="H12" s="32" t="s">
        <v>330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45385</v>
      </c>
      <c r="B13" s="32">
        <v>512149</v>
      </c>
      <c r="C13" s="31" t="s">
        <v>969</v>
      </c>
      <c r="D13" s="31" t="s">
        <v>1003</v>
      </c>
      <c r="E13" s="31" t="s">
        <v>560</v>
      </c>
      <c r="F13" s="84">
        <v>37439910</v>
      </c>
      <c r="G13" s="32">
        <v>1.32</v>
      </c>
      <c r="H13" s="32" t="s">
        <v>330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45385</v>
      </c>
      <c r="B14" s="32">
        <v>512149</v>
      </c>
      <c r="C14" s="31" t="s">
        <v>969</v>
      </c>
      <c r="D14" s="31" t="s">
        <v>895</v>
      </c>
      <c r="E14" s="31" t="s">
        <v>560</v>
      </c>
      <c r="F14" s="84">
        <v>23700000</v>
      </c>
      <c r="G14" s="32">
        <v>1.32</v>
      </c>
      <c r="H14" s="32" t="s">
        <v>330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45385</v>
      </c>
      <c r="B15" s="32">
        <v>543439</v>
      </c>
      <c r="C15" s="31" t="s">
        <v>970</v>
      </c>
      <c r="D15" s="31" t="s">
        <v>1004</v>
      </c>
      <c r="E15" s="31" t="s">
        <v>560</v>
      </c>
      <c r="F15" s="84">
        <v>162000</v>
      </c>
      <c r="G15" s="32">
        <v>12.17</v>
      </c>
      <c r="H15" s="32" t="s">
        <v>330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45385</v>
      </c>
      <c r="B16" s="32">
        <v>538817</v>
      </c>
      <c r="C16" s="31" t="s">
        <v>1005</v>
      </c>
      <c r="D16" s="31" t="s">
        <v>1006</v>
      </c>
      <c r="E16" s="31" t="s">
        <v>560</v>
      </c>
      <c r="F16" s="84">
        <v>803439</v>
      </c>
      <c r="G16" s="32">
        <v>17.16</v>
      </c>
      <c r="H16" s="32" t="s">
        <v>330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45385</v>
      </c>
      <c r="B17" s="32">
        <v>538817</v>
      </c>
      <c r="C17" s="31" t="s">
        <v>1005</v>
      </c>
      <c r="D17" s="31" t="s">
        <v>1006</v>
      </c>
      <c r="E17" s="31" t="s">
        <v>559</v>
      </c>
      <c r="F17" s="84">
        <v>792894</v>
      </c>
      <c r="G17" s="32">
        <v>17.05</v>
      </c>
      <c r="H17" s="32" t="s">
        <v>330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45385</v>
      </c>
      <c r="B18" s="32">
        <v>538817</v>
      </c>
      <c r="C18" s="31" t="s">
        <v>1005</v>
      </c>
      <c r="D18" s="31" t="s">
        <v>1007</v>
      </c>
      <c r="E18" s="31" t="s">
        <v>560</v>
      </c>
      <c r="F18" s="84">
        <v>1350855</v>
      </c>
      <c r="G18" s="32">
        <v>17.37</v>
      </c>
      <c r="H18" s="32" t="s">
        <v>330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45385</v>
      </c>
      <c r="B19" s="32">
        <v>538817</v>
      </c>
      <c r="C19" s="31" t="s">
        <v>1005</v>
      </c>
      <c r="D19" s="31" t="s">
        <v>1007</v>
      </c>
      <c r="E19" s="31" t="s">
        <v>559</v>
      </c>
      <c r="F19" s="84">
        <v>1350855</v>
      </c>
      <c r="G19" s="32">
        <v>17.25</v>
      </c>
      <c r="H19" s="32" t="s">
        <v>330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45385</v>
      </c>
      <c r="B20" s="32">
        <v>544151</v>
      </c>
      <c r="C20" s="31" t="s">
        <v>1008</v>
      </c>
      <c r="D20" s="31" t="s">
        <v>1009</v>
      </c>
      <c r="E20" s="31" t="s">
        <v>560</v>
      </c>
      <c r="F20" s="84">
        <v>144000</v>
      </c>
      <c r="G20" s="32">
        <v>76.239999999999995</v>
      </c>
      <c r="H20" s="32" t="s">
        <v>330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45385</v>
      </c>
      <c r="B21" s="32">
        <v>544151</v>
      </c>
      <c r="C21" s="31" t="s">
        <v>1008</v>
      </c>
      <c r="D21" s="31" t="s">
        <v>1010</v>
      </c>
      <c r="E21" s="31" t="s">
        <v>560</v>
      </c>
      <c r="F21" s="84">
        <v>120000</v>
      </c>
      <c r="G21" s="32">
        <v>76.13</v>
      </c>
      <c r="H21" s="32" t="s">
        <v>330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45385</v>
      </c>
      <c r="B22" s="32">
        <v>544151</v>
      </c>
      <c r="C22" s="31" t="s">
        <v>1008</v>
      </c>
      <c r="D22" s="31" t="s">
        <v>987</v>
      </c>
      <c r="E22" s="31" t="s">
        <v>559</v>
      </c>
      <c r="F22" s="84">
        <v>120000</v>
      </c>
      <c r="G22" s="32">
        <v>76.260000000000005</v>
      </c>
      <c r="H22" s="32" t="s">
        <v>330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45385</v>
      </c>
      <c r="B23" s="32">
        <v>539596</v>
      </c>
      <c r="C23" s="31" t="s">
        <v>971</v>
      </c>
      <c r="D23" s="31" t="s">
        <v>1011</v>
      </c>
      <c r="E23" s="31" t="s">
        <v>559</v>
      </c>
      <c r="F23" s="84">
        <v>40274</v>
      </c>
      <c r="G23" s="32">
        <v>29.56</v>
      </c>
      <c r="H23" s="32" t="s">
        <v>330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45385</v>
      </c>
      <c r="B24" s="32">
        <v>539596</v>
      </c>
      <c r="C24" s="31" t="s">
        <v>971</v>
      </c>
      <c r="D24" s="31" t="s">
        <v>1012</v>
      </c>
      <c r="E24" s="31" t="s">
        <v>560</v>
      </c>
      <c r="F24" s="84">
        <v>33102</v>
      </c>
      <c r="G24" s="32">
        <v>29.56</v>
      </c>
      <c r="H24" s="32" t="s">
        <v>330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45385</v>
      </c>
      <c r="B25" s="32">
        <v>543594</v>
      </c>
      <c r="C25" s="31" t="s">
        <v>1013</v>
      </c>
      <c r="D25" s="31" t="s">
        <v>1014</v>
      </c>
      <c r="E25" s="31" t="s">
        <v>560</v>
      </c>
      <c r="F25" s="84">
        <v>279000</v>
      </c>
      <c r="G25" s="32">
        <v>10.18</v>
      </c>
      <c r="H25" s="32" t="s">
        <v>330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45385</v>
      </c>
      <c r="B26" s="32">
        <v>543594</v>
      </c>
      <c r="C26" s="31" t="s">
        <v>1013</v>
      </c>
      <c r="D26" s="31" t="s">
        <v>1014</v>
      </c>
      <c r="E26" s="31" t="s">
        <v>559</v>
      </c>
      <c r="F26" s="84">
        <v>27000</v>
      </c>
      <c r="G26" s="32">
        <v>10.039999999999999</v>
      </c>
      <c r="H26" s="32" t="s">
        <v>330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45385</v>
      </c>
      <c r="B27" s="32">
        <v>504351</v>
      </c>
      <c r="C27" s="31" t="s">
        <v>972</v>
      </c>
      <c r="D27" s="31" t="s">
        <v>1015</v>
      </c>
      <c r="E27" s="31" t="s">
        <v>559</v>
      </c>
      <c r="F27" s="84">
        <v>11899195</v>
      </c>
      <c r="G27" s="32">
        <v>2.77</v>
      </c>
      <c r="H27" s="32" t="s">
        <v>330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45385</v>
      </c>
      <c r="B28" s="32">
        <v>504351</v>
      </c>
      <c r="C28" s="31" t="s">
        <v>972</v>
      </c>
      <c r="D28" s="31" t="s">
        <v>1015</v>
      </c>
      <c r="E28" s="31" t="s">
        <v>560</v>
      </c>
      <c r="F28" s="84">
        <v>5935825</v>
      </c>
      <c r="G28" s="32">
        <v>2.74</v>
      </c>
      <c r="H28" s="32" t="s">
        <v>330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45385</v>
      </c>
      <c r="B29" s="32">
        <v>504351</v>
      </c>
      <c r="C29" s="31" t="s">
        <v>972</v>
      </c>
      <c r="D29" s="31" t="s">
        <v>895</v>
      </c>
      <c r="E29" s="31" t="s">
        <v>559</v>
      </c>
      <c r="F29" s="84">
        <v>8668138</v>
      </c>
      <c r="G29" s="32">
        <v>2.66</v>
      </c>
      <c r="H29" s="32" t="s">
        <v>330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45385</v>
      </c>
      <c r="B30" s="32">
        <v>504351</v>
      </c>
      <c r="C30" s="31" t="s">
        <v>972</v>
      </c>
      <c r="D30" s="31" t="s">
        <v>895</v>
      </c>
      <c r="E30" s="31" t="s">
        <v>560</v>
      </c>
      <c r="F30" s="84">
        <v>23437106</v>
      </c>
      <c r="G30" s="32">
        <v>2.79</v>
      </c>
      <c r="H30" s="32" t="s">
        <v>330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45385</v>
      </c>
      <c r="B31" s="32">
        <v>540190</v>
      </c>
      <c r="C31" s="31" t="s">
        <v>1016</v>
      </c>
      <c r="D31" s="31" t="s">
        <v>1017</v>
      </c>
      <c r="E31" s="31" t="s">
        <v>560</v>
      </c>
      <c r="F31" s="84">
        <v>200000</v>
      </c>
      <c r="G31" s="32">
        <v>5.28</v>
      </c>
      <c r="H31" s="32" t="s">
        <v>330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45385</v>
      </c>
      <c r="B32" s="32">
        <v>504397</v>
      </c>
      <c r="C32" s="31" t="s">
        <v>1018</v>
      </c>
      <c r="D32" s="31" t="s">
        <v>1019</v>
      </c>
      <c r="E32" s="31" t="s">
        <v>560</v>
      </c>
      <c r="F32" s="84">
        <v>3940</v>
      </c>
      <c r="G32" s="32">
        <v>85.95</v>
      </c>
      <c r="H32" s="32" t="s">
        <v>330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45385</v>
      </c>
      <c r="B33" s="32">
        <v>504397</v>
      </c>
      <c r="C33" s="31" t="s">
        <v>1018</v>
      </c>
      <c r="D33" s="31" t="s">
        <v>1020</v>
      </c>
      <c r="E33" s="31" t="s">
        <v>559</v>
      </c>
      <c r="F33" s="84">
        <v>3940</v>
      </c>
      <c r="G33" s="32">
        <v>85.95</v>
      </c>
      <c r="H33" s="32" t="s">
        <v>330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45385</v>
      </c>
      <c r="B34" s="32">
        <v>544156</v>
      </c>
      <c r="C34" s="31" t="s">
        <v>1021</v>
      </c>
      <c r="D34" s="31" t="s">
        <v>1022</v>
      </c>
      <c r="E34" s="31" t="s">
        <v>560</v>
      </c>
      <c r="F34" s="84">
        <v>24000</v>
      </c>
      <c r="G34" s="32">
        <v>44.1</v>
      </c>
      <c r="H34" s="32" t="s">
        <v>330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45385</v>
      </c>
      <c r="B35" s="32">
        <v>544156</v>
      </c>
      <c r="C35" s="31" t="s">
        <v>1021</v>
      </c>
      <c r="D35" s="31" t="s">
        <v>978</v>
      </c>
      <c r="E35" s="31" t="s">
        <v>559</v>
      </c>
      <c r="F35" s="84">
        <v>30000</v>
      </c>
      <c r="G35" s="32">
        <v>42</v>
      </c>
      <c r="H35" s="32" t="s">
        <v>330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45385</v>
      </c>
      <c r="B36" s="32">
        <v>544156</v>
      </c>
      <c r="C36" s="31" t="s">
        <v>1021</v>
      </c>
      <c r="D36" s="31" t="s">
        <v>935</v>
      </c>
      <c r="E36" s="31" t="s">
        <v>559</v>
      </c>
      <c r="F36" s="84">
        <v>147000</v>
      </c>
      <c r="G36" s="32">
        <v>44.08</v>
      </c>
      <c r="H36" s="32" t="s">
        <v>330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45385</v>
      </c>
      <c r="B37" s="32">
        <v>544156</v>
      </c>
      <c r="C37" s="31" t="s">
        <v>1021</v>
      </c>
      <c r="D37" s="31" t="s">
        <v>1023</v>
      </c>
      <c r="E37" s="31" t="s">
        <v>559</v>
      </c>
      <c r="F37" s="84">
        <v>69000</v>
      </c>
      <c r="G37" s="32">
        <v>42</v>
      </c>
      <c r="H37" s="32" t="s">
        <v>330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45385</v>
      </c>
      <c r="B38" s="32">
        <v>544156</v>
      </c>
      <c r="C38" s="31" t="s">
        <v>1021</v>
      </c>
      <c r="D38" s="31" t="s">
        <v>1024</v>
      </c>
      <c r="E38" s="31" t="s">
        <v>559</v>
      </c>
      <c r="F38" s="84">
        <v>36000</v>
      </c>
      <c r="G38" s="32">
        <v>42</v>
      </c>
      <c r="H38" s="32" t="s">
        <v>330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45385</v>
      </c>
      <c r="B39" s="32">
        <v>544156</v>
      </c>
      <c r="C39" s="31" t="s">
        <v>1021</v>
      </c>
      <c r="D39" s="31" t="s">
        <v>1025</v>
      </c>
      <c r="E39" s="31" t="s">
        <v>559</v>
      </c>
      <c r="F39" s="84">
        <v>219000</v>
      </c>
      <c r="G39" s="32">
        <v>42.15</v>
      </c>
      <c r="H39" s="32" t="s">
        <v>330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45385</v>
      </c>
      <c r="B40" s="32">
        <v>531592</v>
      </c>
      <c r="C40" s="31" t="s">
        <v>1026</v>
      </c>
      <c r="D40" s="31" t="s">
        <v>895</v>
      </c>
      <c r="E40" s="31" t="s">
        <v>560</v>
      </c>
      <c r="F40" s="84">
        <v>3700994</v>
      </c>
      <c r="G40" s="32">
        <v>2.57</v>
      </c>
      <c r="H40" s="32" t="s">
        <v>330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45385</v>
      </c>
      <c r="B41" s="32">
        <v>531592</v>
      </c>
      <c r="C41" s="31" t="s">
        <v>1026</v>
      </c>
      <c r="D41" s="31" t="s">
        <v>895</v>
      </c>
      <c r="E41" s="31" t="s">
        <v>559</v>
      </c>
      <c r="F41" s="84">
        <v>500000</v>
      </c>
      <c r="G41" s="32">
        <v>2.57</v>
      </c>
      <c r="H41" s="32" t="s">
        <v>330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45385</v>
      </c>
      <c r="B42" s="32">
        <v>542918</v>
      </c>
      <c r="C42" s="31" t="s">
        <v>904</v>
      </c>
      <c r="D42" s="31" t="s">
        <v>921</v>
      </c>
      <c r="E42" s="31" t="s">
        <v>560</v>
      </c>
      <c r="F42" s="84">
        <v>141371</v>
      </c>
      <c r="G42" s="32">
        <v>21.97</v>
      </c>
      <c r="H42" s="32" t="s">
        <v>330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45385</v>
      </c>
      <c r="B43" s="32">
        <v>531913</v>
      </c>
      <c r="C43" s="31" t="s">
        <v>1027</v>
      </c>
      <c r="D43" s="31" t="s">
        <v>1028</v>
      </c>
      <c r="E43" s="31" t="s">
        <v>560</v>
      </c>
      <c r="F43" s="84">
        <v>29998</v>
      </c>
      <c r="G43" s="32">
        <v>7.22</v>
      </c>
      <c r="H43" s="32" t="s">
        <v>330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45385</v>
      </c>
      <c r="B44" s="32">
        <v>531913</v>
      </c>
      <c r="C44" s="31" t="s">
        <v>1027</v>
      </c>
      <c r="D44" s="31" t="s">
        <v>1029</v>
      </c>
      <c r="E44" s="31" t="s">
        <v>559</v>
      </c>
      <c r="F44" s="84">
        <v>28802</v>
      </c>
      <c r="G44" s="32">
        <v>7.22</v>
      </c>
      <c r="H44" s="32" t="s">
        <v>330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45385</v>
      </c>
      <c r="B45" s="32">
        <v>539222</v>
      </c>
      <c r="C45" s="31" t="s">
        <v>1030</v>
      </c>
      <c r="D45" s="31" t="s">
        <v>1031</v>
      </c>
      <c r="E45" s="31" t="s">
        <v>559</v>
      </c>
      <c r="F45" s="84">
        <v>245049</v>
      </c>
      <c r="G45" s="32">
        <v>6.25</v>
      </c>
      <c r="H45" s="32" t="s">
        <v>330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45385</v>
      </c>
      <c r="B46" s="32">
        <v>539222</v>
      </c>
      <c r="C46" s="31" t="s">
        <v>1030</v>
      </c>
      <c r="D46" s="31" t="s">
        <v>1031</v>
      </c>
      <c r="E46" s="31" t="s">
        <v>560</v>
      </c>
      <c r="F46" s="84">
        <v>857214</v>
      </c>
      <c r="G46" s="32">
        <v>6.51</v>
      </c>
      <c r="H46" s="32" t="s">
        <v>330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45385</v>
      </c>
      <c r="B47" s="32">
        <v>513337</v>
      </c>
      <c r="C47" s="31" t="s">
        <v>973</v>
      </c>
      <c r="D47" s="31" t="s">
        <v>920</v>
      </c>
      <c r="E47" s="31" t="s">
        <v>559</v>
      </c>
      <c r="F47" s="84">
        <v>869023</v>
      </c>
      <c r="G47" s="32">
        <v>46.87</v>
      </c>
      <c r="H47" s="32" t="s">
        <v>330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45385</v>
      </c>
      <c r="B48" s="32">
        <v>513337</v>
      </c>
      <c r="C48" s="31" t="s">
        <v>973</v>
      </c>
      <c r="D48" s="31" t="s">
        <v>920</v>
      </c>
      <c r="E48" s="31" t="s">
        <v>560</v>
      </c>
      <c r="F48" s="84">
        <v>878923</v>
      </c>
      <c r="G48" s="32">
        <v>46.87</v>
      </c>
      <c r="H48" s="32" t="s">
        <v>330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45385</v>
      </c>
      <c r="B49" s="32">
        <v>513337</v>
      </c>
      <c r="C49" s="31" t="s">
        <v>973</v>
      </c>
      <c r="D49" s="31" t="s">
        <v>1032</v>
      </c>
      <c r="E49" s="31" t="s">
        <v>560</v>
      </c>
      <c r="F49" s="84">
        <v>498500</v>
      </c>
      <c r="G49" s="32">
        <v>46.87</v>
      </c>
      <c r="H49" s="32" t="s">
        <v>330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45385</v>
      </c>
      <c r="B50" s="32">
        <v>513337</v>
      </c>
      <c r="C50" s="31" t="s">
        <v>973</v>
      </c>
      <c r="D50" s="31" t="s">
        <v>1033</v>
      </c>
      <c r="E50" s="31" t="s">
        <v>560</v>
      </c>
      <c r="F50" s="84">
        <v>400000</v>
      </c>
      <c r="G50" s="32">
        <v>46.87</v>
      </c>
      <c r="H50" s="32" t="s">
        <v>330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45385</v>
      </c>
      <c r="B51" s="32">
        <v>504731</v>
      </c>
      <c r="C51" s="31" t="s">
        <v>974</v>
      </c>
      <c r="D51" s="31" t="s">
        <v>1034</v>
      </c>
      <c r="E51" s="31" t="s">
        <v>559</v>
      </c>
      <c r="F51" s="84">
        <v>8000</v>
      </c>
      <c r="G51" s="32">
        <v>112.25</v>
      </c>
      <c r="H51" s="32" t="s">
        <v>330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45385</v>
      </c>
      <c r="B52" s="32">
        <v>504731</v>
      </c>
      <c r="C52" s="31" t="s">
        <v>974</v>
      </c>
      <c r="D52" s="31" t="s">
        <v>895</v>
      </c>
      <c r="E52" s="31" t="s">
        <v>560</v>
      </c>
      <c r="F52" s="84">
        <v>33181</v>
      </c>
      <c r="G52" s="32">
        <v>112.25</v>
      </c>
      <c r="H52" s="32" t="s">
        <v>330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45385</v>
      </c>
      <c r="B53" s="32">
        <v>536709</v>
      </c>
      <c r="C53" s="31" t="s">
        <v>1035</v>
      </c>
      <c r="D53" s="31" t="s">
        <v>1036</v>
      </c>
      <c r="E53" s="31" t="s">
        <v>560</v>
      </c>
      <c r="F53" s="84">
        <v>100001</v>
      </c>
      <c r="G53" s="32">
        <v>20.5</v>
      </c>
      <c r="H53" s="32" t="s">
        <v>330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45385</v>
      </c>
      <c r="B54" s="32">
        <v>536709</v>
      </c>
      <c r="C54" s="31" t="s">
        <v>1035</v>
      </c>
      <c r="D54" s="31" t="s">
        <v>1037</v>
      </c>
      <c r="E54" s="31" t="s">
        <v>560</v>
      </c>
      <c r="F54" s="84">
        <v>270000</v>
      </c>
      <c r="G54" s="32">
        <v>20.76</v>
      </c>
      <c r="H54" s="32" t="s">
        <v>330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45385</v>
      </c>
      <c r="B55" s="32">
        <v>536709</v>
      </c>
      <c r="C55" s="31" t="s">
        <v>1035</v>
      </c>
      <c r="D55" s="31" t="s">
        <v>1038</v>
      </c>
      <c r="E55" s="31" t="s">
        <v>560</v>
      </c>
      <c r="F55" s="84">
        <v>160000</v>
      </c>
      <c r="G55" s="32">
        <v>20.5</v>
      </c>
      <c r="H55" s="32" t="s">
        <v>330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45385</v>
      </c>
      <c r="B56" s="32">
        <v>536709</v>
      </c>
      <c r="C56" s="31" t="s">
        <v>1035</v>
      </c>
      <c r="D56" s="31" t="s">
        <v>1039</v>
      </c>
      <c r="E56" s="31" t="s">
        <v>560</v>
      </c>
      <c r="F56" s="84">
        <v>84885</v>
      </c>
      <c r="G56" s="32">
        <v>20.8</v>
      </c>
      <c r="H56" s="32" t="s">
        <v>330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45385</v>
      </c>
      <c r="B57" s="32">
        <v>536709</v>
      </c>
      <c r="C57" s="31" t="s">
        <v>1035</v>
      </c>
      <c r="D57" s="31" t="s">
        <v>1040</v>
      </c>
      <c r="E57" s="31" t="s">
        <v>560</v>
      </c>
      <c r="F57" s="84">
        <v>82440</v>
      </c>
      <c r="G57" s="32">
        <v>21</v>
      </c>
      <c r="H57" s="32" t="s">
        <v>330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45385</v>
      </c>
      <c r="B58" s="32">
        <v>524614</v>
      </c>
      <c r="C58" s="31" t="s">
        <v>1041</v>
      </c>
      <c r="D58" s="31" t="s">
        <v>1042</v>
      </c>
      <c r="E58" s="31" t="s">
        <v>560</v>
      </c>
      <c r="F58" s="84">
        <v>818661</v>
      </c>
      <c r="G58" s="32">
        <v>7.09</v>
      </c>
      <c r="H58" s="32" t="s">
        <v>330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45385</v>
      </c>
      <c r="B59" s="32">
        <v>521238</v>
      </c>
      <c r="C59" s="31" t="s">
        <v>934</v>
      </c>
      <c r="D59" s="31" t="s">
        <v>1043</v>
      </c>
      <c r="E59" s="31" t="s">
        <v>560</v>
      </c>
      <c r="F59" s="84">
        <v>10744</v>
      </c>
      <c r="G59" s="32">
        <v>150.25</v>
      </c>
      <c r="H59" s="32" t="s">
        <v>330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45385</v>
      </c>
      <c r="B60" s="32">
        <v>521238</v>
      </c>
      <c r="C60" s="31" t="s">
        <v>934</v>
      </c>
      <c r="D60" s="31" t="s">
        <v>975</v>
      </c>
      <c r="E60" s="31" t="s">
        <v>560</v>
      </c>
      <c r="F60" s="84">
        <v>5000</v>
      </c>
      <c r="G60" s="32">
        <v>150.25</v>
      </c>
      <c r="H60" s="32" t="s">
        <v>330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45385</v>
      </c>
      <c r="B61" s="32">
        <v>521238</v>
      </c>
      <c r="C61" s="31" t="s">
        <v>934</v>
      </c>
      <c r="D61" s="31" t="s">
        <v>895</v>
      </c>
      <c r="E61" s="31" t="s">
        <v>560</v>
      </c>
      <c r="F61" s="84">
        <v>7679</v>
      </c>
      <c r="G61" s="32">
        <v>150.25</v>
      </c>
      <c r="H61" s="32" t="s">
        <v>330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45385</v>
      </c>
      <c r="B62" s="32">
        <v>524174</v>
      </c>
      <c r="C62" s="31" t="s">
        <v>1044</v>
      </c>
      <c r="D62" s="31" t="s">
        <v>1045</v>
      </c>
      <c r="E62" s="31" t="s">
        <v>560</v>
      </c>
      <c r="F62" s="84">
        <v>789617</v>
      </c>
      <c r="G62" s="32">
        <v>9.7899999999999991</v>
      </c>
      <c r="H62" s="32" t="s">
        <v>330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45385</v>
      </c>
      <c r="B63" s="32">
        <v>524174</v>
      </c>
      <c r="C63" s="31" t="s">
        <v>1044</v>
      </c>
      <c r="D63" s="31" t="s">
        <v>1046</v>
      </c>
      <c r="E63" s="31" t="s">
        <v>560</v>
      </c>
      <c r="F63" s="84">
        <v>789617</v>
      </c>
      <c r="G63" s="32">
        <v>9.7899999999999991</v>
      </c>
      <c r="H63" s="32" t="s">
        <v>330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45385</v>
      </c>
      <c r="B64" s="32">
        <v>505523</v>
      </c>
      <c r="C64" s="31" t="s">
        <v>1047</v>
      </c>
      <c r="D64" s="31" t="s">
        <v>1048</v>
      </c>
      <c r="E64" s="31" t="s">
        <v>560</v>
      </c>
      <c r="F64" s="84">
        <v>3800000</v>
      </c>
      <c r="G64" s="32">
        <v>1.1299999999999999</v>
      </c>
      <c r="H64" s="32" t="s">
        <v>330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45385</v>
      </c>
      <c r="B65" s="32">
        <v>539938</v>
      </c>
      <c r="C65" s="31" t="s">
        <v>1049</v>
      </c>
      <c r="D65" s="31" t="s">
        <v>1050</v>
      </c>
      <c r="E65" s="31" t="s">
        <v>560</v>
      </c>
      <c r="F65" s="84">
        <v>150000</v>
      </c>
      <c r="G65" s="32">
        <v>42.69</v>
      </c>
      <c r="H65" s="32" t="s">
        <v>330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45385</v>
      </c>
      <c r="B66" s="32">
        <v>539938</v>
      </c>
      <c r="C66" s="31" t="s">
        <v>1049</v>
      </c>
      <c r="D66" s="31" t="s">
        <v>895</v>
      </c>
      <c r="E66" s="31" t="s">
        <v>560</v>
      </c>
      <c r="F66" s="84">
        <v>80000</v>
      </c>
      <c r="G66" s="32">
        <v>41.73</v>
      </c>
      <c r="H66" s="32" t="s">
        <v>330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45385</v>
      </c>
      <c r="B67" s="32">
        <v>543400</v>
      </c>
      <c r="C67" s="31" t="s">
        <v>977</v>
      </c>
      <c r="D67" s="31" t="s">
        <v>1051</v>
      </c>
      <c r="E67" s="31" t="s">
        <v>560</v>
      </c>
      <c r="F67" s="84">
        <v>88000</v>
      </c>
      <c r="G67" s="32">
        <v>7.82</v>
      </c>
      <c r="H67" s="32" t="s">
        <v>330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45385</v>
      </c>
      <c r="B68" s="32">
        <v>543400</v>
      </c>
      <c r="C68" s="31" t="s">
        <v>977</v>
      </c>
      <c r="D68" s="31" t="s">
        <v>1052</v>
      </c>
      <c r="E68" s="31" t="s">
        <v>560</v>
      </c>
      <c r="F68" s="84">
        <v>96000</v>
      </c>
      <c r="G68" s="32">
        <v>8.51</v>
      </c>
      <c r="H68" s="32" t="s">
        <v>330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45385</v>
      </c>
      <c r="B69" s="32">
        <v>543400</v>
      </c>
      <c r="C69" s="31" t="s">
        <v>977</v>
      </c>
      <c r="D69" s="31" t="s">
        <v>1053</v>
      </c>
      <c r="E69" s="31" t="s">
        <v>560</v>
      </c>
      <c r="F69" s="84">
        <v>94000</v>
      </c>
      <c r="G69" s="32">
        <v>7.84</v>
      </c>
      <c r="H69" s="32" t="s">
        <v>330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45385</v>
      </c>
      <c r="B70" s="32">
        <v>543400</v>
      </c>
      <c r="C70" s="31" t="s">
        <v>977</v>
      </c>
      <c r="D70" s="31" t="s">
        <v>1053</v>
      </c>
      <c r="E70" s="31" t="s">
        <v>560</v>
      </c>
      <c r="F70" s="84">
        <v>94000</v>
      </c>
      <c r="G70" s="32">
        <v>8.51</v>
      </c>
      <c r="H70" s="32" t="s">
        <v>330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45385</v>
      </c>
      <c r="B71" s="32">
        <v>544074</v>
      </c>
      <c r="C71" s="31" t="s">
        <v>1054</v>
      </c>
      <c r="D71" s="31" t="s">
        <v>1009</v>
      </c>
      <c r="E71" s="31" t="s">
        <v>560</v>
      </c>
      <c r="F71" s="84">
        <v>49200</v>
      </c>
      <c r="G71" s="32">
        <v>158.91</v>
      </c>
      <c r="H71" s="32" t="s">
        <v>330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45385</v>
      </c>
      <c r="B72" s="32">
        <v>531370</v>
      </c>
      <c r="C72" s="31" t="s">
        <v>1055</v>
      </c>
      <c r="D72" s="31" t="s">
        <v>1056</v>
      </c>
      <c r="E72" s="31" t="s">
        <v>560</v>
      </c>
      <c r="F72" s="84">
        <v>196493</v>
      </c>
      <c r="G72" s="32">
        <v>20.190000000000001</v>
      </c>
      <c r="H72" s="32" t="s">
        <v>330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45385</v>
      </c>
      <c r="B73" s="32">
        <v>513575</v>
      </c>
      <c r="C73" s="31" t="s">
        <v>1057</v>
      </c>
      <c r="D73" s="31" t="s">
        <v>1058</v>
      </c>
      <c r="E73" s="31" t="s">
        <v>560</v>
      </c>
      <c r="F73" s="84">
        <v>31951</v>
      </c>
      <c r="G73" s="32">
        <v>17.03</v>
      </c>
      <c r="H73" s="32" t="s">
        <v>330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45385</v>
      </c>
      <c r="B74" s="32">
        <v>539310</v>
      </c>
      <c r="C74" s="31" t="s">
        <v>1059</v>
      </c>
      <c r="D74" s="31" t="s">
        <v>1060</v>
      </c>
      <c r="E74" s="31" t="s">
        <v>560</v>
      </c>
      <c r="F74" s="84">
        <v>148571</v>
      </c>
      <c r="G74" s="32">
        <v>39.79</v>
      </c>
      <c r="H74" s="32" t="s">
        <v>330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45385</v>
      </c>
      <c r="B75" s="32">
        <v>539310</v>
      </c>
      <c r="C75" s="31" t="s">
        <v>1059</v>
      </c>
      <c r="D75" s="31" t="s">
        <v>1061</v>
      </c>
      <c r="E75" s="31" t="s">
        <v>560</v>
      </c>
      <c r="F75" s="84">
        <v>600000</v>
      </c>
      <c r="G75" s="32">
        <v>39.79</v>
      </c>
      <c r="H75" s="32" t="s">
        <v>330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45385</v>
      </c>
      <c r="B76" s="32">
        <v>542923</v>
      </c>
      <c r="C76" s="31" t="s">
        <v>1062</v>
      </c>
      <c r="D76" s="31" t="s">
        <v>1063</v>
      </c>
      <c r="E76" s="31" t="s">
        <v>560</v>
      </c>
      <c r="F76" s="84">
        <v>70000</v>
      </c>
      <c r="G76" s="32">
        <v>7.38</v>
      </c>
      <c r="H76" s="32" t="s">
        <v>330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45385</v>
      </c>
      <c r="B77" s="32">
        <v>542923</v>
      </c>
      <c r="C77" s="31" t="s">
        <v>1062</v>
      </c>
      <c r="D77" s="31" t="s">
        <v>1064</v>
      </c>
      <c r="E77" s="31" t="s">
        <v>560</v>
      </c>
      <c r="F77" s="84">
        <v>60000</v>
      </c>
      <c r="G77" s="32">
        <v>7.38</v>
      </c>
      <c r="H77" s="32" t="s">
        <v>330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45385</v>
      </c>
      <c r="B78" s="32">
        <v>539097</v>
      </c>
      <c r="C78" s="31" t="s">
        <v>1065</v>
      </c>
      <c r="D78" s="31" t="s">
        <v>1066</v>
      </c>
      <c r="E78" s="31" t="s">
        <v>560</v>
      </c>
      <c r="F78" s="84">
        <v>450000</v>
      </c>
      <c r="G78" s="32">
        <v>16.010000000000002</v>
      </c>
      <c r="H78" s="32" t="s">
        <v>330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45385</v>
      </c>
      <c r="B79" s="32">
        <v>517393</v>
      </c>
      <c r="C79" s="31" t="s">
        <v>1067</v>
      </c>
      <c r="D79" s="31" t="s">
        <v>895</v>
      </c>
      <c r="E79" s="31" t="s">
        <v>560</v>
      </c>
      <c r="F79" s="84">
        <v>397260</v>
      </c>
      <c r="G79" s="32">
        <v>23.01</v>
      </c>
      <c r="H79" s="32" t="s">
        <v>330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45385</v>
      </c>
      <c r="B80" s="32">
        <v>544157</v>
      </c>
      <c r="C80" s="31" t="s">
        <v>1068</v>
      </c>
      <c r="D80" s="31" t="s">
        <v>1069</v>
      </c>
      <c r="E80" s="31" t="s">
        <v>560</v>
      </c>
      <c r="F80" s="84">
        <v>30000</v>
      </c>
      <c r="G80" s="32">
        <v>74.55</v>
      </c>
      <c r="H80" s="32" t="s">
        <v>330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45385</v>
      </c>
      <c r="B81" s="32">
        <v>544157</v>
      </c>
      <c r="C81" s="31" t="s">
        <v>1068</v>
      </c>
      <c r="D81" s="31" t="s">
        <v>1070</v>
      </c>
      <c r="E81" s="31" t="s">
        <v>560</v>
      </c>
      <c r="F81" s="84">
        <v>160000</v>
      </c>
      <c r="G81" s="32">
        <v>74.55</v>
      </c>
      <c r="H81" s="32" t="s">
        <v>330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45385</v>
      </c>
      <c r="B82" s="32">
        <v>544157</v>
      </c>
      <c r="C82" s="31" t="s">
        <v>1068</v>
      </c>
      <c r="D82" s="31" t="s">
        <v>1071</v>
      </c>
      <c r="E82" s="31" t="s">
        <v>560</v>
      </c>
      <c r="F82" s="84">
        <v>100000</v>
      </c>
      <c r="G82" s="32">
        <v>74.55</v>
      </c>
      <c r="H82" s="32" t="s">
        <v>330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45385</v>
      </c>
      <c r="B83" s="32">
        <v>544157</v>
      </c>
      <c r="C83" s="31" t="s">
        <v>1068</v>
      </c>
      <c r="D83" s="31" t="s">
        <v>1072</v>
      </c>
      <c r="E83" s="31" t="s">
        <v>560</v>
      </c>
      <c r="F83" s="84">
        <v>14000</v>
      </c>
      <c r="G83" s="32">
        <v>74.55</v>
      </c>
      <c r="H83" s="32" t="s">
        <v>330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45385</v>
      </c>
      <c r="B84" s="32">
        <v>544157</v>
      </c>
      <c r="C84" s="31" t="s">
        <v>1068</v>
      </c>
      <c r="D84" s="31" t="s">
        <v>1073</v>
      </c>
      <c r="E84" s="31" t="s">
        <v>560</v>
      </c>
      <c r="F84" s="84">
        <v>16000</v>
      </c>
      <c r="G84" s="32">
        <v>73.41</v>
      </c>
      <c r="H84" s="32" t="s">
        <v>330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45385</v>
      </c>
      <c r="B85" s="32">
        <v>544157</v>
      </c>
      <c r="C85" s="31" t="s">
        <v>1068</v>
      </c>
      <c r="D85" s="31" t="s">
        <v>1074</v>
      </c>
      <c r="E85" s="31" t="s">
        <v>560</v>
      </c>
      <c r="F85" s="84">
        <v>96000</v>
      </c>
      <c r="G85" s="32">
        <v>73.59</v>
      </c>
      <c r="H85" s="32" t="s">
        <v>330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45385</v>
      </c>
      <c r="B86" s="32">
        <v>544157</v>
      </c>
      <c r="C86" s="31" t="s">
        <v>1068</v>
      </c>
      <c r="D86" s="31" t="s">
        <v>1075</v>
      </c>
      <c r="E86" s="31" t="s">
        <v>560</v>
      </c>
      <c r="F86" s="84">
        <v>30000</v>
      </c>
      <c r="G86" s="32">
        <v>74.22</v>
      </c>
      <c r="H86" s="32" t="s">
        <v>330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45385</v>
      </c>
      <c r="B87" s="32">
        <v>544157</v>
      </c>
      <c r="C87" s="31" t="s">
        <v>1068</v>
      </c>
      <c r="D87" s="31" t="s">
        <v>1076</v>
      </c>
      <c r="E87" s="31" t="s">
        <v>560</v>
      </c>
      <c r="F87" s="84">
        <v>30000</v>
      </c>
      <c r="G87" s="32">
        <v>74.22</v>
      </c>
      <c r="H87" s="32" t="s">
        <v>330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45385</v>
      </c>
      <c r="B88" s="32">
        <v>544157</v>
      </c>
      <c r="C88" s="31" t="s">
        <v>1068</v>
      </c>
      <c r="D88" s="31" t="s">
        <v>978</v>
      </c>
      <c r="E88" s="31" t="s">
        <v>560</v>
      </c>
      <c r="F88" s="84">
        <v>20000</v>
      </c>
      <c r="G88" s="32">
        <v>71</v>
      </c>
      <c r="H88" s="32" t="s">
        <v>330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45385</v>
      </c>
      <c r="B89" s="32">
        <v>544157</v>
      </c>
      <c r="C89" s="31" t="s">
        <v>1068</v>
      </c>
      <c r="D89" s="31" t="s">
        <v>1077</v>
      </c>
      <c r="E89" s="31" t="s">
        <v>560</v>
      </c>
      <c r="F89" s="84">
        <v>14000</v>
      </c>
      <c r="G89" s="32">
        <v>74.55</v>
      </c>
      <c r="H89" s="32" t="s">
        <v>330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45385</v>
      </c>
      <c r="B90" s="32" t="s">
        <v>1078</v>
      </c>
      <c r="C90" s="31" t="s">
        <v>1079</v>
      </c>
      <c r="D90" s="31" t="s">
        <v>1080</v>
      </c>
      <c r="E90" s="31" t="s">
        <v>559</v>
      </c>
      <c r="F90" s="84">
        <v>76000</v>
      </c>
      <c r="G90" s="32">
        <v>56.5</v>
      </c>
      <c r="H90" s="32" t="s">
        <v>885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45385</v>
      </c>
      <c r="B91" s="32" t="s">
        <v>1078</v>
      </c>
      <c r="C91" s="31" t="s">
        <v>1079</v>
      </c>
      <c r="D91" s="31" t="s">
        <v>1081</v>
      </c>
      <c r="E91" s="31" t="s">
        <v>559</v>
      </c>
      <c r="F91" s="84">
        <v>350000</v>
      </c>
      <c r="G91" s="32">
        <v>56.5</v>
      </c>
      <c r="H91" s="32" t="s">
        <v>885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45385</v>
      </c>
      <c r="B92" s="32" t="s">
        <v>1082</v>
      </c>
      <c r="C92" s="31" t="s">
        <v>1083</v>
      </c>
      <c r="D92" s="31" t="s">
        <v>1084</v>
      </c>
      <c r="E92" s="31" t="s">
        <v>559</v>
      </c>
      <c r="F92" s="84">
        <v>32000</v>
      </c>
      <c r="G92" s="32">
        <v>199</v>
      </c>
      <c r="H92" s="32" t="s">
        <v>885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45385</v>
      </c>
      <c r="B93" s="32" t="s">
        <v>1082</v>
      </c>
      <c r="C93" s="31" t="s">
        <v>1083</v>
      </c>
      <c r="D93" s="31" t="s">
        <v>1085</v>
      </c>
      <c r="E93" s="31" t="s">
        <v>559</v>
      </c>
      <c r="F93" s="84">
        <v>20800</v>
      </c>
      <c r="G93" s="32">
        <v>196.71</v>
      </c>
      <c r="H93" s="32" t="s">
        <v>885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45385</v>
      </c>
      <c r="B94" s="32" t="s">
        <v>1082</v>
      </c>
      <c r="C94" s="31" t="s">
        <v>1083</v>
      </c>
      <c r="D94" s="31" t="s">
        <v>1086</v>
      </c>
      <c r="E94" s="31" t="s">
        <v>559</v>
      </c>
      <c r="F94" s="84">
        <v>25600</v>
      </c>
      <c r="G94" s="32">
        <v>199</v>
      </c>
      <c r="H94" s="32" t="s">
        <v>885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45385</v>
      </c>
      <c r="B95" s="32" t="s">
        <v>1082</v>
      </c>
      <c r="C95" s="31" t="s">
        <v>1083</v>
      </c>
      <c r="D95" s="31" t="s">
        <v>895</v>
      </c>
      <c r="E95" s="31" t="s">
        <v>559</v>
      </c>
      <c r="F95" s="84">
        <v>20800</v>
      </c>
      <c r="G95" s="32">
        <v>189.05</v>
      </c>
      <c r="H95" s="32" t="s">
        <v>885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45385</v>
      </c>
      <c r="B96" s="32" t="s">
        <v>1082</v>
      </c>
      <c r="C96" s="31" t="s">
        <v>1083</v>
      </c>
      <c r="D96" s="31" t="s">
        <v>1087</v>
      </c>
      <c r="E96" s="31" t="s">
        <v>559</v>
      </c>
      <c r="F96" s="84">
        <v>32800</v>
      </c>
      <c r="G96" s="32">
        <v>196.46</v>
      </c>
      <c r="H96" s="32" t="s">
        <v>885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45385</v>
      </c>
      <c r="B97" s="32" t="s">
        <v>1082</v>
      </c>
      <c r="C97" s="31" t="s">
        <v>1083</v>
      </c>
      <c r="D97" s="31" t="s">
        <v>987</v>
      </c>
      <c r="E97" s="31" t="s">
        <v>559</v>
      </c>
      <c r="F97" s="84">
        <v>24000</v>
      </c>
      <c r="G97" s="32">
        <v>199</v>
      </c>
      <c r="H97" s="32" t="s">
        <v>885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45385</v>
      </c>
      <c r="B98" s="32" t="s">
        <v>1082</v>
      </c>
      <c r="C98" s="31" t="s">
        <v>1083</v>
      </c>
      <c r="D98" s="31" t="s">
        <v>1088</v>
      </c>
      <c r="E98" s="31" t="s">
        <v>559</v>
      </c>
      <c r="F98" s="84">
        <v>24000</v>
      </c>
      <c r="G98" s="32">
        <v>199</v>
      </c>
      <c r="H98" s="32" t="s">
        <v>885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45385</v>
      </c>
      <c r="B99" s="32" t="s">
        <v>1089</v>
      </c>
      <c r="C99" s="31" t="s">
        <v>1090</v>
      </c>
      <c r="D99" s="31" t="s">
        <v>990</v>
      </c>
      <c r="E99" s="31" t="s">
        <v>559</v>
      </c>
      <c r="F99" s="84">
        <v>3241086</v>
      </c>
      <c r="G99" s="32">
        <v>57.26</v>
      </c>
      <c r="H99" s="32" t="s">
        <v>885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45385</v>
      </c>
      <c r="B100" s="32" t="s">
        <v>1089</v>
      </c>
      <c r="C100" s="31" t="s">
        <v>1090</v>
      </c>
      <c r="D100" s="31" t="s">
        <v>936</v>
      </c>
      <c r="E100" s="31" t="s">
        <v>559</v>
      </c>
      <c r="F100" s="84">
        <v>2725598</v>
      </c>
      <c r="G100" s="32">
        <v>56.85</v>
      </c>
      <c r="H100" s="32" t="s">
        <v>885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45385</v>
      </c>
      <c r="B101" s="32" t="s">
        <v>1089</v>
      </c>
      <c r="C101" s="31" t="s">
        <v>1090</v>
      </c>
      <c r="D101" s="31" t="s">
        <v>903</v>
      </c>
      <c r="E101" s="31" t="s">
        <v>559</v>
      </c>
      <c r="F101" s="84">
        <v>1860928</v>
      </c>
      <c r="G101" s="32">
        <v>56.98</v>
      </c>
      <c r="H101" s="32" t="s">
        <v>885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45385</v>
      </c>
      <c r="B102" s="32" t="s">
        <v>1089</v>
      </c>
      <c r="C102" s="31" t="s">
        <v>1090</v>
      </c>
      <c r="D102" s="31" t="s">
        <v>1091</v>
      </c>
      <c r="E102" s="31" t="s">
        <v>559</v>
      </c>
      <c r="F102" s="84">
        <v>1943332</v>
      </c>
      <c r="G102" s="32">
        <v>56.84</v>
      </c>
      <c r="H102" s="32" t="s">
        <v>885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45385</v>
      </c>
      <c r="B103" s="32" t="s">
        <v>1092</v>
      </c>
      <c r="C103" s="31" t="s">
        <v>1093</v>
      </c>
      <c r="D103" s="31" t="s">
        <v>1091</v>
      </c>
      <c r="E103" s="31" t="s">
        <v>559</v>
      </c>
      <c r="F103" s="84">
        <v>15297962</v>
      </c>
      <c r="G103" s="32">
        <v>19.190000000000001</v>
      </c>
      <c r="H103" s="32" t="s">
        <v>885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45385</v>
      </c>
      <c r="B104" s="32" t="s">
        <v>1092</v>
      </c>
      <c r="C104" s="31" t="s">
        <v>1093</v>
      </c>
      <c r="D104" s="31" t="s">
        <v>903</v>
      </c>
      <c r="E104" s="31" t="s">
        <v>559</v>
      </c>
      <c r="F104" s="84">
        <v>10317915</v>
      </c>
      <c r="G104" s="32">
        <v>19.18</v>
      </c>
      <c r="H104" s="32" t="s">
        <v>885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45385</v>
      </c>
      <c r="B105" s="32" t="s">
        <v>1094</v>
      </c>
      <c r="C105" s="31" t="s">
        <v>1095</v>
      </c>
      <c r="D105" s="31" t="s">
        <v>1096</v>
      </c>
      <c r="E105" s="31" t="s">
        <v>559</v>
      </c>
      <c r="F105" s="84">
        <v>27210507</v>
      </c>
      <c r="G105" s="32">
        <v>69.16</v>
      </c>
      <c r="H105" s="32" t="s">
        <v>885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45385</v>
      </c>
      <c r="B106" s="32" t="s">
        <v>979</v>
      </c>
      <c r="C106" s="31" t="s">
        <v>980</v>
      </c>
      <c r="D106" s="31" t="s">
        <v>984</v>
      </c>
      <c r="E106" s="31" t="s">
        <v>559</v>
      </c>
      <c r="F106" s="84">
        <v>62721</v>
      </c>
      <c r="G106" s="32">
        <v>911.91</v>
      </c>
      <c r="H106" s="32" t="s">
        <v>885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45385</v>
      </c>
      <c r="B107" s="32" t="s">
        <v>979</v>
      </c>
      <c r="C107" s="31" t="s">
        <v>980</v>
      </c>
      <c r="D107" s="31" t="s">
        <v>903</v>
      </c>
      <c r="E107" s="31" t="s">
        <v>559</v>
      </c>
      <c r="F107" s="84">
        <v>62035</v>
      </c>
      <c r="G107" s="32">
        <v>888.74</v>
      </c>
      <c r="H107" s="32" t="s">
        <v>885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45385</v>
      </c>
      <c r="B108" s="32" t="s">
        <v>979</v>
      </c>
      <c r="C108" s="31" t="s">
        <v>980</v>
      </c>
      <c r="D108" s="31" t="s">
        <v>1091</v>
      </c>
      <c r="E108" s="31" t="s">
        <v>559</v>
      </c>
      <c r="F108" s="84">
        <v>53178</v>
      </c>
      <c r="G108" s="32">
        <v>906.8</v>
      </c>
      <c r="H108" s="32" t="s">
        <v>885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45385</v>
      </c>
      <c r="B109" s="32" t="s">
        <v>818</v>
      </c>
      <c r="C109" s="31" t="s">
        <v>1097</v>
      </c>
      <c r="D109" s="31" t="s">
        <v>903</v>
      </c>
      <c r="E109" s="31" t="s">
        <v>559</v>
      </c>
      <c r="F109" s="84">
        <v>579374</v>
      </c>
      <c r="G109" s="32">
        <v>883.28</v>
      </c>
      <c r="H109" s="32" t="s">
        <v>885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45385</v>
      </c>
      <c r="B110" s="32" t="s">
        <v>937</v>
      </c>
      <c r="C110" s="31" t="s">
        <v>938</v>
      </c>
      <c r="D110" s="31" t="s">
        <v>939</v>
      </c>
      <c r="E110" s="31" t="s">
        <v>559</v>
      </c>
      <c r="F110" s="84">
        <v>107629</v>
      </c>
      <c r="G110" s="32">
        <v>130.74</v>
      </c>
      <c r="H110" s="32" t="s">
        <v>885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45385</v>
      </c>
      <c r="B111" s="32" t="s">
        <v>1098</v>
      </c>
      <c r="C111" s="31" t="s">
        <v>1099</v>
      </c>
      <c r="D111" s="31" t="s">
        <v>903</v>
      </c>
      <c r="E111" s="31" t="s">
        <v>559</v>
      </c>
      <c r="F111" s="84">
        <v>343770</v>
      </c>
      <c r="G111" s="32">
        <v>709.97</v>
      </c>
      <c r="H111" s="32" t="s">
        <v>885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45385</v>
      </c>
      <c r="B112" s="32" t="s">
        <v>909</v>
      </c>
      <c r="C112" s="31" t="s">
        <v>910</v>
      </c>
      <c r="D112" s="31" t="s">
        <v>1100</v>
      </c>
      <c r="E112" s="31" t="s">
        <v>559</v>
      </c>
      <c r="F112" s="84">
        <v>306367</v>
      </c>
      <c r="G112" s="32">
        <v>104.61</v>
      </c>
      <c r="H112" s="32" t="s">
        <v>885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45385</v>
      </c>
      <c r="B113" s="32" t="s">
        <v>909</v>
      </c>
      <c r="C113" s="31" t="s">
        <v>910</v>
      </c>
      <c r="D113" s="31" t="s">
        <v>903</v>
      </c>
      <c r="E113" s="31" t="s">
        <v>559</v>
      </c>
      <c r="F113" s="84">
        <v>340957</v>
      </c>
      <c r="G113" s="32">
        <v>108.16</v>
      </c>
      <c r="H113" s="32" t="s">
        <v>885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45385</v>
      </c>
      <c r="B114" s="32" t="s">
        <v>909</v>
      </c>
      <c r="C114" s="31" t="s">
        <v>910</v>
      </c>
      <c r="D114" s="31" t="s">
        <v>936</v>
      </c>
      <c r="E114" s="31" t="s">
        <v>559</v>
      </c>
      <c r="F114" s="84">
        <v>335853</v>
      </c>
      <c r="G114" s="32">
        <v>109.6</v>
      </c>
      <c r="H114" s="32" t="s">
        <v>885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45385</v>
      </c>
      <c r="B115" s="32" t="s">
        <v>909</v>
      </c>
      <c r="C115" s="31" t="s">
        <v>910</v>
      </c>
      <c r="D115" s="31" t="s">
        <v>990</v>
      </c>
      <c r="E115" s="31" t="s">
        <v>559</v>
      </c>
      <c r="F115" s="84">
        <v>445326</v>
      </c>
      <c r="G115" s="32">
        <v>110.43</v>
      </c>
      <c r="H115" s="32" t="s">
        <v>885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45385</v>
      </c>
      <c r="B116" s="32" t="s">
        <v>1101</v>
      </c>
      <c r="C116" s="31" t="s">
        <v>1102</v>
      </c>
      <c r="D116" s="31" t="s">
        <v>984</v>
      </c>
      <c r="E116" s="31" t="s">
        <v>559</v>
      </c>
      <c r="F116" s="84">
        <v>230451</v>
      </c>
      <c r="G116" s="32">
        <v>220.57</v>
      </c>
      <c r="H116" s="32" t="s">
        <v>885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45385</v>
      </c>
      <c r="B117" s="32" t="s">
        <v>981</v>
      </c>
      <c r="C117" s="31" t="s">
        <v>982</v>
      </c>
      <c r="D117" s="31" t="s">
        <v>983</v>
      </c>
      <c r="E117" s="31" t="s">
        <v>559</v>
      </c>
      <c r="F117" s="84">
        <v>1752737</v>
      </c>
      <c r="G117" s="32">
        <v>211.25</v>
      </c>
      <c r="H117" s="32" t="s">
        <v>885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45385</v>
      </c>
      <c r="B118" s="32" t="s">
        <v>1103</v>
      </c>
      <c r="C118" s="31" t="s">
        <v>1104</v>
      </c>
      <c r="D118" s="31" t="s">
        <v>1105</v>
      </c>
      <c r="E118" s="31" t="s">
        <v>559</v>
      </c>
      <c r="F118" s="84">
        <v>513000</v>
      </c>
      <c r="G118" s="32">
        <v>48.7</v>
      </c>
      <c r="H118" s="32" t="s">
        <v>885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45385</v>
      </c>
      <c r="B119" s="32" t="s">
        <v>1103</v>
      </c>
      <c r="C119" s="31" t="s">
        <v>1104</v>
      </c>
      <c r="D119" s="31" t="s">
        <v>1106</v>
      </c>
      <c r="E119" s="31" t="s">
        <v>559</v>
      </c>
      <c r="F119" s="84">
        <v>18000</v>
      </c>
      <c r="G119" s="32">
        <v>48.7</v>
      </c>
      <c r="H119" s="32" t="s">
        <v>885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45385</v>
      </c>
      <c r="B120" s="32" t="s">
        <v>1103</v>
      </c>
      <c r="C120" s="31" t="s">
        <v>1104</v>
      </c>
      <c r="D120" s="31" t="s">
        <v>920</v>
      </c>
      <c r="E120" s="31" t="s">
        <v>559</v>
      </c>
      <c r="F120" s="84">
        <v>213000</v>
      </c>
      <c r="G120" s="32">
        <v>47.62</v>
      </c>
      <c r="H120" s="32" t="s">
        <v>885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45385</v>
      </c>
      <c r="B121" s="32" t="s">
        <v>1103</v>
      </c>
      <c r="C121" s="31" t="s">
        <v>1104</v>
      </c>
      <c r="D121" s="31" t="s">
        <v>1107</v>
      </c>
      <c r="E121" s="31" t="s">
        <v>559</v>
      </c>
      <c r="F121" s="84">
        <v>93000</v>
      </c>
      <c r="G121" s="32">
        <v>45.04</v>
      </c>
      <c r="H121" s="32" t="s">
        <v>885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45385</v>
      </c>
      <c r="B122" s="32" t="s">
        <v>1108</v>
      </c>
      <c r="C122" s="31" t="s">
        <v>1109</v>
      </c>
      <c r="D122" s="31" t="s">
        <v>1110</v>
      </c>
      <c r="E122" s="31" t="s">
        <v>559</v>
      </c>
      <c r="F122" s="84">
        <v>45000</v>
      </c>
      <c r="G122" s="32">
        <v>63.08</v>
      </c>
      <c r="H122" s="32" t="s">
        <v>885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45385</v>
      </c>
      <c r="B123" s="32" t="s">
        <v>985</v>
      </c>
      <c r="C123" s="31" t="s">
        <v>986</v>
      </c>
      <c r="D123" s="31" t="s">
        <v>976</v>
      </c>
      <c r="E123" s="31" t="s">
        <v>559</v>
      </c>
      <c r="F123" s="84">
        <v>150000</v>
      </c>
      <c r="G123" s="32">
        <v>234.63</v>
      </c>
      <c r="H123" s="32" t="s">
        <v>885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45385</v>
      </c>
      <c r="B124" s="32" t="s">
        <v>1111</v>
      </c>
      <c r="C124" s="31" t="s">
        <v>1112</v>
      </c>
      <c r="D124" s="31" t="s">
        <v>1113</v>
      </c>
      <c r="E124" s="31" t="s">
        <v>559</v>
      </c>
      <c r="F124" s="84">
        <v>532000</v>
      </c>
      <c r="G124" s="32">
        <v>75.150000000000006</v>
      </c>
      <c r="H124" s="32" t="s">
        <v>885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45385</v>
      </c>
      <c r="B125" s="32" t="s">
        <v>988</v>
      </c>
      <c r="C125" s="31" t="s">
        <v>989</v>
      </c>
      <c r="D125" s="31" t="s">
        <v>1114</v>
      </c>
      <c r="E125" s="31" t="s">
        <v>559</v>
      </c>
      <c r="F125" s="84">
        <v>356877</v>
      </c>
      <c r="G125" s="32">
        <v>209.47</v>
      </c>
      <c r="H125" s="32" t="s">
        <v>885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45385</v>
      </c>
      <c r="B126" s="32" t="s">
        <v>988</v>
      </c>
      <c r="C126" s="31" t="s">
        <v>989</v>
      </c>
      <c r="D126" s="31" t="s">
        <v>1115</v>
      </c>
      <c r="E126" s="31" t="s">
        <v>559</v>
      </c>
      <c r="F126" s="84">
        <v>367070</v>
      </c>
      <c r="G126" s="32">
        <v>209</v>
      </c>
      <c r="H126" s="32" t="s">
        <v>885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45385</v>
      </c>
      <c r="B127" s="32" t="s">
        <v>1116</v>
      </c>
      <c r="C127" s="31" t="s">
        <v>1117</v>
      </c>
      <c r="D127" s="31" t="s">
        <v>1118</v>
      </c>
      <c r="E127" s="31" t="s">
        <v>559</v>
      </c>
      <c r="F127" s="84">
        <v>25176</v>
      </c>
      <c r="G127" s="32">
        <v>14.07</v>
      </c>
      <c r="H127" s="32" t="s">
        <v>885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45385</v>
      </c>
      <c r="B128" s="32" t="s">
        <v>940</v>
      </c>
      <c r="C128" s="31" t="s">
        <v>941</v>
      </c>
      <c r="D128" s="31" t="s">
        <v>936</v>
      </c>
      <c r="E128" s="31" t="s">
        <v>559</v>
      </c>
      <c r="F128" s="84">
        <v>980011</v>
      </c>
      <c r="G128" s="32">
        <v>35.61</v>
      </c>
      <c r="H128" s="32" t="s">
        <v>885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45385</v>
      </c>
      <c r="B129" s="32" t="s">
        <v>1119</v>
      </c>
      <c r="C129" s="31" t="s">
        <v>1120</v>
      </c>
      <c r="D129" s="31" t="s">
        <v>1121</v>
      </c>
      <c r="E129" s="31" t="s">
        <v>559</v>
      </c>
      <c r="F129" s="84">
        <v>514679</v>
      </c>
      <c r="G129" s="32">
        <v>22.56</v>
      </c>
      <c r="H129" s="32" t="s">
        <v>885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45385</v>
      </c>
      <c r="B130" s="32" t="s">
        <v>1119</v>
      </c>
      <c r="C130" s="31" t="s">
        <v>1120</v>
      </c>
      <c r="D130" s="31" t="s">
        <v>1122</v>
      </c>
      <c r="E130" s="31" t="s">
        <v>559</v>
      </c>
      <c r="F130" s="84">
        <v>329241</v>
      </c>
      <c r="G130" s="32">
        <v>22.53</v>
      </c>
      <c r="H130" s="32" t="s">
        <v>885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45385</v>
      </c>
      <c r="B131" s="32" t="s">
        <v>1119</v>
      </c>
      <c r="C131" s="31" t="s">
        <v>1120</v>
      </c>
      <c r="D131" s="31" t="s">
        <v>1123</v>
      </c>
      <c r="E131" s="31" t="s">
        <v>559</v>
      </c>
      <c r="F131" s="84">
        <v>10000</v>
      </c>
      <c r="G131" s="32">
        <v>22.8</v>
      </c>
      <c r="H131" s="32" t="s">
        <v>885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45385</v>
      </c>
      <c r="B132" s="32" t="s">
        <v>1124</v>
      </c>
      <c r="C132" s="31" t="s">
        <v>1125</v>
      </c>
      <c r="D132" s="31" t="s">
        <v>908</v>
      </c>
      <c r="E132" s="31" t="s">
        <v>559</v>
      </c>
      <c r="F132" s="84">
        <v>200000</v>
      </c>
      <c r="G132" s="32">
        <v>215.25</v>
      </c>
      <c r="H132" s="32" t="s">
        <v>885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45385</v>
      </c>
      <c r="B133" s="32" t="s">
        <v>1126</v>
      </c>
      <c r="C133" s="31" t="s">
        <v>1127</v>
      </c>
      <c r="D133" s="31" t="s">
        <v>1128</v>
      </c>
      <c r="E133" s="31" t="s">
        <v>559</v>
      </c>
      <c r="F133" s="84">
        <v>1051630</v>
      </c>
      <c r="G133" s="32">
        <v>70.569999999999993</v>
      </c>
      <c r="H133" s="32" t="s">
        <v>885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2.75" customHeight="1">
      <c r="A134" s="83">
        <v>45385</v>
      </c>
      <c r="B134" s="32" t="s">
        <v>942</v>
      </c>
      <c r="C134" s="31" t="s">
        <v>943</v>
      </c>
      <c r="D134" s="31" t="s">
        <v>944</v>
      </c>
      <c r="E134" s="31" t="s">
        <v>559</v>
      </c>
      <c r="F134" s="84">
        <v>9058946</v>
      </c>
      <c r="G134" s="32">
        <v>4.3499999999999996</v>
      </c>
      <c r="H134" s="32" t="s">
        <v>885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1:28" ht="12.75" customHeight="1">
      <c r="A135" s="83">
        <v>45385</v>
      </c>
      <c r="B135" s="32" t="s">
        <v>1129</v>
      </c>
      <c r="C135" s="31" t="s">
        <v>1130</v>
      </c>
      <c r="D135" s="31" t="s">
        <v>903</v>
      </c>
      <c r="E135" s="31" t="s">
        <v>559</v>
      </c>
      <c r="F135" s="84">
        <v>96292</v>
      </c>
      <c r="G135" s="32">
        <v>308.70999999999998</v>
      </c>
      <c r="H135" s="32" t="s">
        <v>885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1:28" ht="12.75" customHeight="1">
      <c r="A136" s="83">
        <v>45385</v>
      </c>
      <c r="B136" s="32" t="s">
        <v>722</v>
      </c>
      <c r="C136" s="31" t="s">
        <v>1131</v>
      </c>
      <c r="D136" s="31" t="s">
        <v>1091</v>
      </c>
      <c r="E136" s="31" t="s">
        <v>559</v>
      </c>
      <c r="F136" s="84">
        <v>3363521</v>
      </c>
      <c r="G136" s="32">
        <v>12</v>
      </c>
      <c r="H136" s="32" t="s">
        <v>885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1:28" ht="12.75" customHeight="1">
      <c r="A137" s="83">
        <v>45385</v>
      </c>
      <c r="B137" s="32" t="s">
        <v>1078</v>
      </c>
      <c r="C137" s="31" t="s">
        <v>1079</v>
      </c>
      <c r="D137" s="31" t="s">
        <v>1132</v>
      </c>
      <c r="E137" s="31" t="s">
        <v>560</v>
      </c>
      <c r="F137" s="84">
        <v>178000</v>
      </c>
      <c r="G137" s="32">
        <v>56.5</v>
      </c>
      <c r="H137" s="32" t="s">
        <v>885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1:28" ht="12.75" customHeight="1">
      <c r="A138" s="83">
        <v>45385</v>
      </c>
      <c r="B138" s="32" t="s">
        <v>1078</v>
      </c>
      <c r="C138" s="31" t="s">
        <v>1079</v>
      </c>
      <c r="D138" s="31" t="s">
        <v>1011</v>
      </c>
      <c r="E138" s="31" t="s">
        <v>560</v>
      </c>
      <c r="F138" s="84">
        <v>108000</v>
      </c>
      <c r="G138" s="32">
        <v>56.54</v>
      </c>
      <c r="H138" s="32" t="s">
        <v>885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1:28" ht="12.75" customHeight="1">
      <c r="A139" s="83">
        <v>45385</v>
      </c>
      <c r="B139" s="32" t="s">
        <v>1133</v>
      </c>
      <c r="C139" s="31" t="s">
        <v>1134</v>
      </c>
      <c r="D139" s="31" t="s">
        <v>1135</v>
      </c>
      <c r="E139" s="31" t="s">
        <v>560</v>
      </c>
      <c r="F139" s="84">
        <v>241000</v>
      </c>
      <c r="G139" s="32">
        <v>49</v>
      </c>
      <c r="H139" s="32" t="s">
        <v>885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1:28" ht="12.75" customHeight="1">
      <c r="A140" s="83">
        <v>45385</v>
      </c>
      <c r="B140" s="32" t="s">
        <v>1089</v>
      </c>
      <c r="C140" s="31" t="s">
        <v>1090</v>
      </c>
      <c r="D140" s="31" t="s">
        <v>990</v>
      </c>
      <c r="E140" s="31" t="s">
        <v>560</v>
      </c>
      <c r="F140" s="84">
        <v>2966086</v>
      </c>
      <c r="G140" s="32">
        <v>57.16</v>
      </c>
      <c r="H140" s="32" t="s">
        <v>885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1:28" ht="12.75" customHeight="1">
      <c r="A141" s="83">
        <v>45385</v>
      </c>
      <c r="B141" s="32" t="s">
        <v>1089</v>
      </c>
      <c r="C141" s="31" t="s">
        <v>1090</v>
      </c>
      <c r="D141" s="31" t="s">
        <v>936</v>
      </c>
      <c r="E141" s="31" t="s">
        <v>560</v>
      </c>
      <c r="F141" s="84">
        <v>2722041</v>
      </c>
      <c r="G141" s="32">
        <v>57</v>
      </c>
      <c r="H141" s="32" t="s">
        <v>885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1:28" ht="12.75" customHeight="1">
      <c r="A142" s="83">
        <v>45385</v>
      </c>
      <c r="B142" s="32" t="s">
        <v>1089</v>
      </c>
      <c r="C142" s="31" t="s">
        <v>1090</v>
      </c>
      <c r="D142" s="31" t="s">
        <v>1091</v>
      </c>
      <c r="E142" s="31" t="s">
        <v>560</v>
      </c>
      <c r="F142" s="84">
        <v>1981475</v>
      </c>
      <c r="G142" s="32">
        <v>56.74</v>
      </c>
      <c r="H142" s="32" t="s">
        <v>885</v>
      </c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1:28" ht="12.75" customHeight="1">
      <c r="A143" s="83">
        <v>45385</v>
      </c>
      <c r="B143" s="32" t="s">
        <v>1089</v>
      </c>
      <c r="C143" s="31" t="s">
        <v>1090</v>
      </c>
      <c r="D143" s="31" t="s">
        <v>903</v>
      </c>
      <c r="E143" s="31" t="s">
        <v>560</v>
      </c>
      <c r="F143" s="84">
        <v>1860928</v>
      </c>
      <c r="G143" s="32">
        <v>56.91</v>
      </c>
      <c r="H143" s="32" t="s">
        <v>885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ht="12.75" customHeight="1">
      <c r="A144" s="83">
        <v>45385</v>
      </c>
      <c r="B144" s="32" t="s">
        <v>1092</v>
      </c>
      <c r="C144" s="31" t="s">
        <v>1093</v>
      </c>
      <c r="D144" s="31" t="s">
        <v>903</v>
      </c>
      <c r="E144" s="31" t="s">
        <v>560</v>
      </c>
      <c r="F144" s="84">
        <v>10317915</v>
      </c>
      <c r="G144" s="32">
        <v>19.190000000000001</v>
      </c>
      <c r="H144" s="32" t="s">
        <v>885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1:28" ht="12.75" customHeight="1">
      <c r="A145" s="83">
        <v>45385</v>
      </c>
      <c r="B145" s="32" t="s">
        <v>1092</v>
      </c>
      <c r="C145" s="31" t="s">
        <v>1093</v>
      </c>
      <c r="D145" s="31" t="s">
        <v>1091</v>
      </c>
      <c r="E145" s="31" t="s">
        <v>560</v>
      </c>
      <c r="F145" s="84">
        <v>16048939</v>
      </c>
      <c r="G145" s="32">
        <v>19.21</v>
      </c>
      <c r="H145" s="32" t="s">
        <v>885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1:28" ht="12.75" customHeight="1">
      <c r="A146" s="83">
        <v>45385</v>
      </c>
      <c r="B146" s="32" t="s">
        <v>1094</v>
      </c>
      <c r="C146" s="31" t="s">
        <v>1095</v>
      </c>
      <c r="D146" s="31" t="s">
        <v>1136</v>
      </c>
      <c r="E146" s="31" t="s">
        <v>560</v>
      </c>
      <c r="F146" s="84">
        <v>27208207</v>
      </c>
      <c r="G146" s="32">
        <v>69.150000000000006</v>
      </c>
      <c r="H146" s="32" t="s">
        <v>885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1:28" ht="12.75" customHeight="1">
      <c r="A147" s="83">
        <v>45385</v>
      </c>
      <c r="B147" s="32" t="s">
        <v>979</v>
      </c>
      <c r="C147" s="31" t="s">
        <v>980</v>
      </c>
      <c r="D147" s="31" t="s">
        <v>903</v>
      </c>
      <c r="E147" s="31" t="s">
        <v>560</v>
      </c>
      <c r="F147" s="84">
        <v>62035</v>
      </c>
      <c r="G147" s="32">
        <v>890.03</v>
      </c>
      <c r="H147" s="32" t="s">
        <v>885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1:28" ht="12.75" customHeight="1">
      <c r="A148" s="83">
        <v>45385</v>
      </c>
      <c r="B148" s="32" t="s">
        <v>979</v>
      </c>
      <c r="C148" s="31" t="s">
        <v>980</v>
      </c>
      <c r="D148" s="31" t="s">
        <v>984</v>
      </c>
      <c r="E148" s="31" t="s">
        <v>560</v>
      </c>
      <c r="F148" s="84">
        <v>65338</v>
      </c>
      <c r="G148" s="32">
        <v>909.92</v>
      </c>
      <c r="H148" s="32" t="s">
        <v>885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1:28" ht="12.75" customHeight="1">
      <c r="A149" s="83">
        <v>45385</v>
      </c>
      <c r="B149" s="32" t="s">
        <v>979</v>
      </c>
      <c r="C149" s="31" t="s">
        <v>980</v>
      </c>
      <c r="D149" s="31" t="s">
        <v>1091</v>
      </c>
      <c r="E149" s="31" t="s">
        <v>560</v>
      </c>
      <c r="F149" s="84">
        <v>51159</v>
      </c>
      <c r="G149" s="32">
        <v>908.85</v>
      </c>
      <c r="H149" s="32" t="s">
        <v>885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</row>
    <row r="150" spans="1:28" ht="12.75" customHeight="1">
      <c r="A150" s="83">
        <v>45385</v>
      </c>
      <c r="B150" s="32" t="s">
        <v>818</v>
      </c>
      <c r="C150" s="31" t="s">
        <v>1097</v>
      </c>
      <c r="D150" s="31" t="s">
        <v>903</v>
      </c>
      <c r="E150" s="31" t="s">
        <v>560</v>
      </c>
      <c r="F150" s="84">
        <v>579374</v>
      </c>
      <c r="G150" s="32">
        <v>883.67</v>
      </c>
      <c r="H150" s="32" t="s">
        <v>885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</row>
    <row r="151" spans="1:28" ht="12.75" customHeight="1">
      <c r="A151" s="83">
        <v>45385</v>
      </c>
      <c r="B151" s="32" t="s">
        <v>937</v>
      </c>
      <c r="C151" s="31" t="s">
        <v>938</v>
      </c>
      <c r="D151" s="31" t="s">
        <v>939</v>
      </c>
      <c r="E151" s="31" t="s">
        <v>560</v>
      </c>
      <c r="F151" s="84">
        <v>107629</v>
      </c>
      <c r="G151" s="32">
        <v>130.35</v>
      </c>
      <c r="H151" s="32" t="s">
        <v>885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</row>
    <row r="152" spans="1:28" ht="12.75" customHeight="1">
      <c r="A152" s="83">
        <v>45385</v>
      </c>
      <c r="B152" s="32" t="s">
        <v>1098</v>
      </c>
      <c r="C152" s="31" t="s">
        <v>1099</v>
      </c>
      <c r="D152" s="31" t="s">
        <v>903</v>
      </c>
      <c r="E152" s="31" t="s">
        <v>560</v>
      </c>
      <c r="F152" s="84">
        <v>343770</v>
      </c>
      <c r="G152" s="32">
        <v>711.08</v>
      </c>
      <c r="H152" s="32" t="s">
        <v>885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</row>
    <row r="153" spans="1:28" ht="12.75" customHeight="1">
      <c r="A153" s="83">
        <v>45385</v>
      </c>
      <c r="B153" s="32" t="s">
        <v>909</v>
      </c>
      <c r="C153" s="31" t="s">
        <v>910</v>
      </c>
      <c r="D153" s="31" t="s">
        <v>990</v>
      </c>
      <c r="E153" s="31" t="s">
        <v>560</v>
      </c>
      <c r="F153" s="84">
        <v>445326</v>
      </c>
      <c r="G153" s="32">
        <v>109.69</v>
      </c>
      <c r="H153" s="32" t="s">
        <v>885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</row>
    <row r="154" spans="1:28" ht="12.75" customHeight="1">
      <c r="A154" s="83">
        <v>45385</v>
      </c>
      <c r="B154" s="32" t="s">
        <v>909</v>
      </c>
      <c r="C154" s="31" t="s">
        <v>910</v>
      </c>
      <c r="D154" s="31" t="s">
        <v>1137</v>
      </c>
      <c r="E154" s="31" t="s">
        <v>560</v>
      </c>
      <c r="F154" s="84">
        <v>676972</v>
      </c>
      <c r="G154" s="32">
        <v>109.86</v>
      </c>
      <c r="H154" s="32" t="s">
        <v>885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</row>
    <row r="155" spans="1:28" ht="12.75" customHeight="1">
      <c r="A155" s="83">
        <v>45385</v>
      </c>
      <c r="B155" s="32" t="s">
        <v>909</v>
      </c>
      <c r="C155" s="31" t="s">
        <v>910</v>
      </c>
      <c r="D155" s="31" t="s">
        <v>903</v>
      </c>
      <c r="E155" s="31" t="s">
        <v>560</v>
      </c>
      <c r="F155" s="84">
        <v>340957</v>
      </c>
      <c r="G155" s="32">
        <v>108.32</v>
      </c>
      <c r="H155" s="32" t="s">
        <v>885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</row>
    <row r="156" spans="1:28" ht="12.75" customHeight="1">
      <c r="A156" s="83">
        <v>45385</v>
      </c>
      <c r="B156" s="32" t="s">
        <v>909</v>
      </c>
      <c r="C156" s="31" t="s">
        <v>910</v>
      </c>
      <c r="D156" s="31" t="s">
        <v>936</v>
      </c>
      <c r="E156" s="31" t="s">
        <v>560</v>
      </c>
      <c r="F156" s="84">
        <v>290456</v>
      </c>
      <c r="G156" s="32">
        <v>107.94</v>
      </c>
      <c r="H156" s="32" t="s">
        <v>885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</row>
    <row r="157" spans="1:28" ht="12.75" customHeight="1">
      <c r="A157" s="83">
        <v>45385</v>
      </c>
      <c r="B157" s="32" t="s">
        <v>1101</v>
      </c>
      <c r="C157" s="31" t="s">
        <v>1102</v>
      </c>
      <c r="D157" s="31" t="s">
        <v>984</v>
      </c>
      <c r="E157" s="31" t="s">
        <v>560</v>
      </c>
      <c r="F157" s="84">
        <v>240846</v>
      </c>
      <c r="G157" s="32">
        <v>220.16</v>
      </c>
      <c r="H157" s="32" t="s">
        <v>885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</row>
    <row r="158" spans="1:28" ht="12.75" customHeight="1">
      <c r="A158" s="83">
        <v>45385</v>
      </c>
      <c r="B158" s="32" t="s">
        <v>981</v>
      </c>
      <c r="C158" s="31" t="s">
        <v>982</v>
      </c>
      <c r="D158" s="31" t="s">
        <v>983</v>
      </c>
      <c r="E158" s="31" t="s">
        <v>560</v>
      </c>
      <c r="F158" s="84">
        <v>1752737</v>
      </c>
      <c r="G158" s="32">
        <v>211.39</v>
      </c>
      <c r="H158" s="32" t="s">
        <v>885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</row>
    <row r="159" spans="1:28" ht="12.75" customHeight="1">
      <c r="A159" s="83">
        <v>45385</v>
      </c>
      <c r="B159" s="32" t="s">
        <v>1103</v>
      </c>
      <c r="C159" s="31" t="s">
        <v>1104</v>
      </c>
      <c r="D159" s="31" t="s">
        <v>920</v>
      </c>
      <c r="E159" s="31" t="s">
        <v>560</v>
      </c>
      <c r="F159" s="84">
        <v>207000</v>
      </c>
      <c r="G159" s="32">
        <v>47.24</v>
      </c>
      <c r="H159" s="32" t="s">
        <v>885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</row>
    <row r="160" spans="1:28" ht="12.75" customHeight="1">
      <c r="A160" s="83">
        <v>45385</v>
      </c>
      <c r="B160" s="32" t="s">
        <v>1103</v>
      </c>
      <c r="C160" s="31" t="s">
        <v>1104</v>
      </c>
      <c r="D160" s="31" t="s">
        <v>1106</v>
      </c>
      <c r="E160" s="31" t="s">
        <v>560</v>
      </c>
      <c r="F160" s="84">
        <v>552000</v>
      </c>
      <c r="G160" s="32">
        <v>48.7</v>
      </c>
      <c r="H160" s="32" t="s">
        <v>885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</row>
    <row r="161" spans="1:28" ht="12.75" customHeight="1">
      <c r="A161" s="83">
        <v>45385</v>
      </c>
      <c r="B161" s="32" t="s">
        <v>1138</v>
      </c>
      <c r="C161" s="31" t="s">
        <v>1139</v>
      </c>
      <c r="D161" s="31" t="s">
        <v>1140</v>
      </c>
      <c r="E161" s="31" t="s">
        <v>560</v>
      </c>
      <c r="F161" s="84">
        <v>118000</v>
      </c>
      <c r="G161" s="32">
        <v>101.98</v>
      </c>
      <c r="H161" s="32" t="s">
        <v>885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</row>
    <row r="162" spans="1:28" ht="12.75" customHeight="1">
      <c r="A162" s="83">
        <v>45385</v>
      </c>
      <c r="B162" s="32" t="s">
        <v>1108</v>
      </c>
      <c r="C162" s="31" t="s">
        <v>1109</v>
      </c>
      <c r="D162" s="31" t="s">
        <v>1141</v>
      </c>
      <c r="E162" s="31" t="s">
        <v>560</v>
      </c>
      <c r="F162" s="84">
        <v>45000</v>
      </c>
      <c r="G162" s="32">
        <v>63.08</v>
      </c>
      <c r="H162" s="32" t="s">
        <v>885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</row>
    <row r="163" spans="1:28" ht="12.75" customHeight="1">
      <c r="A163" s="83">
        <v>45385</v>
      </c>
      <c r="B163" s="32" t="s">
        <v>1142</v>
      </c>
      <c r="C163" s="31" t="s">
        <v>1143</v>
      </c>
      <c r="D163" s="31" t="s">
        <v>1144</v>
      </c>
      <c r="E163" s="31" t="s">
        <v>560</v>
      </c>
      <c r="F163" s="84">
        <v>482641</v>
      </c>
      <c r="G163" s="32">
        <v>500.02</v>
      </c>
      <c r="H163" s="32" t="s">
        <v>885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</row>
    <row r="164" spans="1:28" ht="12.75" customHeight="1">
      <c r="A164" s="83">
        <v>45385</v>
      </c>
      <c r="B164" s="32" t="s">
        <v>988</v>
      </c>
      <c r="C164" s="31" t="s">
        <v>989</v>
      </c>
      <c r="D164" s="31" t="s">
        <v>1114</v>
      </c>
      <c r="E164" s="31" t="s">
        <v>560</v>
      </c>
      <c r="F164" s="84">
        <v>356877</v>
      </c>
      <c r="G164" s="32">
        <v>208.73</v>
      </c>
      <c r="H164" s="32" t="s">
        <v>885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</row>
    <row r="165" spans="1:28" ht="12.75" customHeight="1">
      <c r="A165" s="83">
        <v>45385</v>
      </c>
      <c r="B165" s="32" t="s">
        <v>988</v>
      </c>
      <c r="C165" s="31" t="s">
        <v>989</v>
      </c>
      <c r="D165" s="31" t="s">
        <v>1115</v>
      </c>
      <c r="E165" s="31" t="s">
        <v>560</v>
      </c>
      <c r="F165" s="84">
        <v>367070</v>
      </c>
      <c r="G165" s="32">
        <v>207.75</v>
      </c>
      <c r="H165" s="32" t="s">
        <v>885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</row>
    <row r="166" spans="1:28" ht="12.75" customHeight="1">
      <c r="A166" s="83">
        <v>45385</v>
      </c>
      <c r="B166" s="32" t="s">
        <v>1116</v>
      </c>
      <c r="C166" s="31" t="s">
        <v>1117</v>
      </c>
      <c r="D166" s="31" t="s">
        <v>1118</v>
      </c>
      <c r="E166" s="31" t="s">
        <v>560</v>
      </c>
      <c r="F166" s="84">
        <v>3002763</v>
      </c>
      <c r="G166" s="32">
        <v>13.9</v>
      </c>
      <c r="H166" s="32" t="s">
        <v>885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</row>
    <row r="167" spans="1:28" ht="12.75" customHeight="1">
      <c r="A167" s="83">
        <v>45385</v>
      </c>
      <c r="B167" s="32" t="s">
        <v>940</v>
      </c>
      <c r="C167" s="31" t="s">
        <v>941</v>
      </c>
      <c r="D167" s="31" t="s">
        <v>936</v>
      </c>
      <c r="E167" s="31" t="s">
        <v>560</v>
      </c>
      <c r="F167" s="84">
        <v>980011</v>
      </c>
      <c r="G167" s="32">
        <v>35.590000000000003</v>
      </c>
      <c r="H167" s="32" t="s">
        <v>885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</row>
    <row r="168" spans="1:28" ht="12.75" customHeight="1">
      <c r="A168" s="83">
        <v>45385</v>
      </c>
      <c r="B168" s="32" t="s">
        <v>1119</v>
      </c>
      <c r="C168" s="31" t="s">
        <v>1120</v>
      </c>
      <c r="D168" s="31" t="s">
        <v>1123</v>
      </c>
      <c r="E168" s="31" t="s">
        <v>560</v>
      </c>
      <c r="F168" s="84">
        <v>210000</v>
      </c>
      <c r="G168" s="32">
        <v>21.71</v>
      </c>
      <c r="H168" s="32" t="s">
        <v>885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</row>
    <row r="169" spans="1:28" ht="12.75" customHeight="1">
      <c r="A169" s="83">
        <v>45385</v>
      </c>
      <c r="B169" s="32" t="s">
        <v>1119</v>
      </c>
      <c r="C169" s="31" t="s">
        <v>1120</v>
      </c>
      <c r="D169" s="31" t="s">
        <v>1122</v>
      </c>
      <c r="E169" s="31" t="s">
        <v>560</v>
      </c>
      <c r="F169" s="84">
        <v>204234</v>
      </c>
      <c r="G169" s="32">
        <v>22.85</v>
      </c>
      <c r="H169" s="32" t="s">
        <v>885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</row>
    <row r="170" spans="1:28" ht="12.75" customHeight="1">
      <c r="A170" s="83">
        <v>45385</v>
      </c>
      <c r="B170" s="32" t="s">
        <v>1119</v>
      </c>
      <c r="C170" s="31" t="s">
        <v>1120</v>
      </c>
      <c r="D170" s="31" t="s">
        <v>1121</v>
      </c>
      <c r="E170" s="31" t="s">
        <v>560</v>
      </c>
      <c r="F170" s="84">
        <v>24468</v>
      </c>
      <c r="G170" s="32">
        <v>22.5</v>
      </c>
      <c r="H170" s="32" t="s">
        <v>885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</row>
    <row r="171" spans="1:28" ht="12.75" customHeight="1">
      <c r="A171" s="83">
        <v>45385</v>
      </c>
      <c r="B171" s="32" t="s">
        <v>1126</v>
      </c>
      <c r="C171" s="31" t="s">
        <v>1127</v>
      </c>
      <c r="D171" s="31" t="s">
        <v>1128</v>
      </c>
      <c r="E171" s="31" t="s">
        <v>560</v>
      </c>
      <c r="F171" s="84">
        <v>359492</v>
      </c>
      <c r="G171" s="32">
        <v>70.61</v>
      </c>
      <c r="H171" s="32" t="s">
        <v>885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</row>
    <row r="172" spans="1:28" ht="12.75" customHeight="1">
      <c r="A172" s="83">
        <v>45385</v>
      </c>
      <c r="B172" s="32" t="s">
        <v>942</v>
      </c>
      <c r="C172" s="31" t="s">
        <v>943</v>
      </c>
      <c r="D172" s="31" t="s">
        <v>944</v>
      </c>
      <c r="E172" s="31" t="s">
        <v>560</v>
      </c>
      <c r="F172" s="84">
        <v>9073946</v>
      </c>
      <c r="G172" s="32">
        <v>4.37</v>
      </c>
      <c r="H172" s="32" t="s">
        <v>885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</row>
    <row r="173" spans="1:28" ht="12.75" customHeight="1">
      <c r="A173" s="83">
        <v>45385</v>
      </c>
      <c r="B173" s="32" t="s">
        <v>1129</v>
      </c>
      <c r="C173" s="31" t="s">
        <v>1130</v>
      </c>
      <c r="D173" s="31" t="s">
        <v>903</v>
      </c>
      <c r="E173" s="31" t="s">
        <v>560</v>
      </c>
      <c r="F173" s="84">
        <v>96292</v>
      </c>
      <c r="G173" s="32">
        <v>308.87</v>
      </c>
      <c r="H173" s="32" t="s">
        <v>885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</row>
    <row r="174" spans="1:28" ht="12.75" customHeight="1">
      <c r="A174" s="83">
        <v>45385</v>
      </c>
      <c r="B174" s="32" t="s">
        <v>722</v>
      </c>
      <c r="C174" s="31" t="s">
        <v>1131</v>
      </c>
      <c r="D174" s="31" t="s">
        <v>1091</v>
      </c>
      <c r="E174" s="31" t="s">
        <v>560</v>
      </c>
      <c r="F174" s="84">
        <v>3382137</v>
      </c>
      <c r="G174" s="32">
        <v>12</v>
      </c>
      <c r="H174" s="32" t="s">
        <v>885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7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308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933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45386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551</v>
      </c>
      <c r="C9" s="93"/>
      <c r="D9" s="94" t="s">
        <v>562</v>
      </c>
      <c r="E9" s="93" t="s">
        <v>563</v>
      </c>
      <c r="F9" s="93" t="s">
        <v>564</v>
      </c>
      <c r="G9" s="93" t="s">
        <v>565</v>
      </c>
      <c r="H9" s="93" t="s">
        <v>566</v>
      </c>
      <c r="I9" s="93" t="s">
        <v>567</v>
      </c>
      <c r="J9" s="92" t="s">
        <v>568</v>
      </c>
      <c r="K9" s="93" t="s">
        <v>569</v>
      </c>
      <c r="L9" s="95" t="s">
        <v>570</v>
      </c>
      <c r="M9" s="95" t="s">
        <v>571</v>
      </c>
      <c r="N9" s="93" t="s">
        <v>572</v>
      </c>
      <c r="O9" s="266" t="s">
        <v>573</v>
      </c>
      <c r="P9" s="217" t="s">
        <v>574</v>
      </c>
      <c r="Q9" s="217" t="s">
        <v>851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09">
        <v>1</v>
      </c>
      <c r="B10" s="206">
        <v>45362</v>
      </c>
      <c r="C10" s="210"/>
      <c r="D10" s="214" t="s">
        <v>186</v>
      </c>
      <c r="E10" s="211" t="s">
        <v>575</v>
      </c>
      <c r="F10" s="205" t="s">
        <v>890</v>
      </c>
      <c r="G10" s="207">
        <v>2390</v>
      </c>
      <c r="H10" s="205"/>
      <c r="I10" s="205" t="s">
        <v>891</v>
      </c>
      <c r="J10" s="207" t="s">
        <v>576</v>
      </c>
      <c r="K10" s="207"/>
      <c r="L10" s="208"/>
      <c r="M10" s="212"/>
      <c r="N10" s="207"/>
      <c r="O10" s="213"/>
      <c r="P10" s="208">
        <f>VLOOKUP(D10,'MidCap Intra'!$B$11:$C$568,2,0)</f>
        <v>2553.9499999999998</v>
      </c>
      <c r="Q10" s="254"/>
      <c r="S10" s="37" t="s">
        <v>577</v>
      </c>
    </row>
    <row r="11" spans="1:27" ht="15" customHeight="1">
      <c r="A11" s="313">
        <v>2</v>
      </c>
      <c r="B11" s="314">
        <v>45369</v>
      </c>
      <c r="C11" s="315"/>
      <c r="D11" s="316" t="s">
        <v>117</v>
      </c>
      <c r="E11" s="317" t="s">
        <v>575</v>
      </c>
      <c r="F11" s="306">
        <v>617.5</v>
      </c>
      <c r="G11" s="307">
        <v>590</v>
      </c>
      <c r="H11" s="306">
        <v>651</v>
      </c>
      <c r="I11" s="306" t="s">
        <v>892</v>
      </c>
      <c r="J11" s="300" t="s">
        <v>945</v>
      </c>
      <c r="K11" s="300">
        <f t="shared" ref="K11" si="0">H11-F11</f>
        <v>33.5</v>
      </c>
      <c r="L11" s="309">
        <f t="shared" ref="L11" si="1">(F11*-0.3)/100</f>
        <v>-1.8525</v>
      </c>
      <c r="M11" s="310">
        <f t="shared" ref="M11" si="2">(K11+L11)/F11</f>
        <v>5.1251012145748988E-2</v>
      </c>
      <c r="N11" s="300" t="s">
        <v>578</v>
      </c>
      <c r="O11" s="311">
        <v>45384</v>
      </c>
      <c r="P11" s="312"/>
      <c r="Q11" s="254"/>
      <c r="S11" s="37" t="s">
        <v>577</v>
      </c>
    </row>
    <row r="12" spans="1:27" ht="15" customHeight="1">
      <c r="A12" s="209">
        <v>3</v>
      </c>
      <c r="B12" s="206">
        <v>45371</v>
      </c>
      <c r="C12" s="210"/>
      <c r="D12" s="214" t="s">
        <v>112</v>
      </c>
      <c r="E12" s="211" t="s">
        <v>575</v>
      </c>
      <c r="F12" s="205" t="s">
        <v>893</v>
      </c>
      <c r="G12" s="207">
        <v>136</v>
      </c>
      <c r="H12" s="205"/>
      <c r="I12" s="205" t="s">
        <v>894</v>
      </c>
      <c r="J12" s="207" t="s">
        <v>576</v>
      </c>
      <c r="K12" s="207"/>
      <c r="L12" s="208"/>
      <c r="M12" s="212"/>
      <c r="N12" s="207"/>
      <c r="O12" s="213"/>
      <c r="P12" s="208">
        <f>VLOOKUP(D12,'MidCap Intra'!$B$11:$C$568,2,0)</f>
        <v>154.5</v>
      </c>
      <c r="Q12" s="254"/>
      <c r="S12" s="37" t="s">
        <v>769</v>
      </c>
    </row>
    <row r="13" spans="1:27" ht="15" customHeight="1">
      <c r="A13" s="209">
        <v>4</v>
      </c>
      <c r="B13" s="206">
        <v>45373</v>
      </c>
      <c r="C13" s="210"/>
      <c r="D13" s="214" t="s">
        <v>227</v>
      </c>
      <c r="E13" s="211" t="s">
        <v>575</v>
      </c>
      <c r="F13" s="205" t="s">
        <v>897</v>
      </c>
      <c r="G13" s="207">
        <v>3640</v>
      </c>
      <c r="H13" s="205"/>
      <c r="I13" s="205" t="s">
        <v>898</v>
      </c>
      <c r="J13" s="207" t="s">
        <v>576</v>
      </c>
      <c r="K13" s="207"/>
      <c r="L13" s="208"/>
      <c r="M13" s="212"/>
      <c r="N13" s="207"/>
      <c r="O13" s="213"/>
      <c r="P13" s="208">
        <f>VLOOKUP(D13,'MidCap Intra'!$B$11:$C$568,2,0)</f>
        <v>3947.3</v>
      </c>
      <c r="Q13" s="254"/>
      <c r="S13" s="37" t="s">
        <v>577</v>
      </c>
    </row>
    <row r="14" spans="1:27" ht="15" customHeight="1">
      <c r="A14" s="209">
        <v>5</v>
      </c>
      <c r="B14" s="206">
        <v>45373</v>
      </c>
      <c r="C14" s="210"/>
      <c r="D14" s="214" t="s">
        <v>386</v>
      </c>
      <c r="E14" s="211" t="s">
        <v>575</v>
      </c>
      <c r="F14" s="205" t="s">
        <v>899</v>
      </c>
      <c r="G14" s="207">
        <v>1740</v>
      </c>
      <c r="H14" s="205"/>
      <c r="I14" s="205" t="s">
        <v>900</v>
      </c>
      <c r="J14" s="207" t="s">
        <v>576</v>
      </c>
      <c r="K14" s="207"/>
      <c r="L14" s="208"/>
      <c r="M14" s="212"/>
      <c r="N14" s="207"/>
      <c r="O14" s="213"/>
      <c r="P14" s="208">
        <f>VLOOKUP(D14,'MidCap Intra'!$B$11:$C$568,2,0)</f>
        <v>1965.15</v>
      </c>
      <c r="Q14" s="254"/>
      <c r="S14" s="37" t="s">
        <v>577</v>
      </c>
    </row>
    <row r="15" spans="1:27" ht="15" customHeight="1">
      <c r="A15" s="209">
        <v>6</v>
      </c>
      <c r="B15" s="206">
        <v>45377</v>
      </c>
      <c r="C15" s="210"/>
      <c r="D15" s="214" t="s">
        <v>231</v>
      </c>
      <c r="E15" s="211" t="s">
        <v>575</v>
      </c>
      <c r="F15" s="205" t="s">
        <v>905</v>
      </c>
      <c r="G15" s="207">
        <v>3670</v>
      </c>
      <c r="H15" s="205"/>
      <c r="I15" s="205" t="s">
        <v>906</v>
      </c>
      <c r="J15" s="207" t="s">
        <v>576</v>
      </c>
      <c r="K15" s="207"/>
      <c r="L15" s="208"/>
      <c r="M15" s="212"/>
      <c r="N15" s="207"/>
      <c r="O15" s="213"/>
      <c r="P15" s="208">
        <f>VLOOKUP(D15,'MidCap Intra'!$B$11:$C$568,2,0)</f>
        <v>3922.85</v>
      </c>
      <c r="Q15" s="254"/>
      <c r="S15" s="37" t="s">
        <v>577</v>
      </c>
    </row>
    <row r="16" spans="1:27" ht="15" customHeight="1">
      <c r="A16" s="313">
        <v>7</v>
      </c>
      <c r="B16" s="314">
        <v>45378</v>
      </c>
      <c r="C16" s="315"/>
      <c r="D16" s="316" t="s">
        <v>354</v>
      </c>
      <c r="E16" s="317" t="s">
        <v>575</v>
      </c>
      <c r="F16" s="306">
        <v>1685</v>
      </c>
      <c r="G16" s="307">
        <v>1570</v>
      </c>
      <c r="H16" s="306">
        <v>1777</v>
      </c>
      <c r="I16" s="306" t="s">
        <v>907</v>
      </c>
      <c r="J16" s="300" t="s">
        <v>931</v>
      </c>
      <c r="K16" s="300">
        <f t="shared" ref="K16" si="3">H16-F16</f>
        <v>92</v>
      </c>
      <c r="L16" s="309">
        <f t="shared" ref="L16" si="4">(F16*-0.3)/100</f>
        <v>-5.0549999999999997</v>
      </c>
      <c r="M16" s="310">
        <f t="shared" ref="M16" si="5">(K16+L16)/F16</f>
        <v>5.1599406528189909E-2</v>
      </c>
      <c r="N16" s="300" t="s">
        <v>578</v>
      </c>
      <c r="O16" s="311">
        <v>45383</v>
      </c>
      <c r="P16" s="312"/>
      <c r="Q16" s="254"/>
      <c r="S16" s="37" t="s">
        <v>577</v>
      </c>
    </row>
    <row r="17" spans="1:39" ht="15" customHeight="1">
      <c r="A17" s="313">
        <v>8</v>
      </c>
      <c r="B17" s="314">
        <v>45379</v>
      </c>
      <c r="C17" s="315"/>
      <c r="D17" s="316" t="s">
        <v>301</v>
      </c>
      <c r="E17" s="317" t="s">
        <v>575</v>
      </c>
      <c r="F17" s="306">
        <v>1385</v>
      </c>
      <c r="G17" s="307">
        <v>1280</v>
      </c>
      <c r="H17" s="306">
        <v>1472</v>
      </c>
      <c r="I17" s="306" t="s">
        <v>911</v>
      </c>
      <c r="J17" s="300" t="s">
        <v>1000</v>
      </c>
      <c r="K17" s="300">
        <f t="shared" ref="K17" si="6">H17-F17</f>
        <v>87</v>
      </c>
      <c r="L17" s="309">
        <f t="shared" ref="L17" si="7">(F17*-0.3)/100</f>
        <v>-4.1550000000000002</v>
      </c>
      <c r="M17" s="310">
        <f t="shared" ref="M17" si="8">(K17+L17)/F17</f>
        <v>5.9815884476534298E-2</v>
      </c>
      <c r="N17" s="300" t="s">
        <v>578</v>
      </c>
      <c r="O17" s="311">
        <v>45385</v>
      </c>
      <c r="P17" s="312"/>
      <c r="Q17" s="254"/>
      <c r="S17" s="37" t="s">
        <v>577</v>
      </c>
    </row>
    <row r="18" spans="1:39" ht="15" customHeight="1">
      <c r="A18" s="209">
        <v>9</v>
      </c>
      <c r="B18" s="206">
        <v>45379</v>
      </c>
      <c r="C18" s="210"/>
      <c r="D18" s="214" t="s">
        <v>64</v>
      </c>
      <c r="E18" s="211" t="s">
        <v>575</v>
      </c>
      <c r="F18" s="205" t="s">
        <v>912</v>
      </c>
      <c r="G18" s="207">
        <v>985</v>
      </c>
      <c r="H18" s="205"/>
      <c r="I18" s="205" t="s">
        <v>913</v>
      </c>
      <c r="J18" s="207" t="s">
        <v>576</v>
      </c>
      <c r="K18" s="207"/>
      <c r="L18" s="208"/>
      <c r="M18" s="212"/>
      <c r="N18" s="207"/>
      <c r="O18" s="213"/>
      <c r="P18" s="208">
        <f>VLOOKUP(D18,'MidCap Intra'!$B$11:$C$568,2,0)</f>
        <v>1063.25</v>
      </c>
      <c r="Q18" s="254"/>
      <c r="S18" s="37" t="s">
        <v>577</v>
      </c>
    </row>
    <row r="19" spans="1:39" ht="15" customHeight="1">
      <c r="A19" s="209">
        <v>10</v>
      </c>
      <c r="B19" s="206">
        <v>45384</v>
      </c>
      <c r="C19" s="210"/>
      <c r="D19" s="214" t="s">
        <v>850</v>
      </c>
      <c r="E19" s="211" t="s">
        <v>575</v>
      </c>
      <c r="F19" s="205" t="s">
        <v>951</v>
      </c>
      <c r="G19" s="207">
        <v>1220</v>
      </c>
      <c r="H19" s="205"/>
      <c r="I19" s="205" t="s">
        <v>952</v>
      </c>
      <c r="J19" s="207" t="s">
        <v>576</v>
      </c>
      <c r="K19" s="207"/>
      <c r="L19" s="208"/>
      <c r="M19" s="212"/>
      <c r="N19" s="207"/>
      <c r="O19" s="213"/>
      <c r="P19" s="208"/>
      <c r="Q19" s="254"/>
      <c r="S19" s="37" t="s">
        <v>577</v>
      </c>
    </row>
    <row r="20" spans="1:39" ht="15" customHeight="1">
      <c r="A20" s="209">
        <v>11</v>
      </c>
      <c r="B20" s="206">
        <v>45384</v>
      </c>
      <c r="C20" s="210"/>
      <c r="D20" s="214" t="s">
        <v>493</v>
      </c>
      <c r="E20" s="211" t="s">
        <v>575</v>
      </c>
      <c r="F20" s="205" t="s">
        <v>962</v>
      </c>
      <c r="G20" s="207">
        <v>124</v>
      </c>
      <c r="H20" s="205"/>
      <c r="I20" s="205" t="s">
        <v>963</v>
      </c>
      <c r="J20" s="207" t="s">
        <v>576</v>
      </c>
      <c r="K20" s="207"/>
      <c r="L20" s="208"/>
      <c r="M20" s="212"/>
      <c r="N20" s="207"/>
      <c r="O20" s="213"/>
      <c r="P20" s="208">
        <f>VLOOKUP(D20,'MidCap Intra'!$B$11:$C$568,2,0)</f>
        <v>133.35</v>
      </c>
      <c r="Q20" s="254"/>
      <c r="S20" s="37" t="s">
        <v>577</v>
      </c>
    </row>
    <row r="21" spans="1:39" ht="15" customHeight="1">
      <c r="A21" s="209">
        <v>12</v>
      </c>
      <c r="B21" s="206">
        <v>45385</v>
      </c>
      <c r="C21" s="210"/>
      <c r="D21" s="214" t="s">
        <v>84</v>
      </c>
      <c r="E21" s="211" t="s">
        <v>575</v>
      </c>
      <c r="F21" s="205" t="s">
        <v>993</v>
      </c>
      <c r="G21" s="207">
        <v>4580</v>
      </c>
      <c r="H21" s="205"/>
      <c r="I21" s="205" t="s">
        <v>994</v>
      </c>
      <c r="J21" s="207" t="s">
        <v>576</v>
      </c>
      <c r="K21" s="207"/>
      <c r="L21" s="208"/>
      <c r="M21" s="212"/>
      <c r="N21" s="207"/>
      <c r="O21" s="213"/>
      <c r="P21" s="208">
        <f>VLOOKUP(D21,'MidCap Intra'!$B$11:$C$568,2,0)</f>
        <v>4834.6000000000004</v>
      </c>
      <c r="Q21" s="254"/>
      <c r="S21" s="37" t="s">
        <v>577</v>
      </c>
    </row>
    <row r="22" spans="1:39" ht="15" customHeight="1">
      <c r="A22" s="209"/>
      <c r="B22" s="206"/>
      <c r="C22" s="210"/>
      <c r="D22" s="214"/>
      <c r="E22" s="211"/>
      <c r="F22" s="205"/>
      <c r="G22" s="207"/>
      <c r="H22" s="205"/>
      <c r="I22" s="205"/>
      <c r="J22" s="207"/>
      <c r="K22" s="207"/>
      <c r="L22" s="208"/>
      <c r="M22" s="212"/>
      <c r="N22" s="207"/>
      <c r="O22" s="213"/>
      <c r="P22" s="208"/>
      <c r="Q22" s="254"/>
      <c r="S22" s="37"/>
    </row>
    <row r="23" spans="1:39" ht="15" customHeight="1">
      <c r="A23" s="209"/>
      <c r="B23" s="206"/>
      <c r="C23" s="210"/>
      <c r="D23" s="214"/>
      <c r="E23" s="211"/>
      <c r="F23" s="205"/>
      <c r="G23" s="207"/>
      <c r="H23" s="205"/>
      <c r="I23" s="205"/>
      <c r="J23" s="207"/>
      <c r="K23" s="207"/>
      <c r="L23" s="208"/>
      <c r="M23" s="212"/>
      <c r="N23" s="207"/>
      <c r="O23" s="213"/>
      <c r="P23" s="208"/>
      <c r="Q23" s="254"/>
      <c r="S23" s="37"/>
    </row>
    <row r="25" spans="1:39" ht="14.25" customHeight="1">
      <c r="A25" s="99"/>
      <c r="B25" s="100"/>
      <c r="C25" s="101"/>
      <c r="D25" s="102"/>
      <c r="E25" s="103"/>
      <c r="F25" s="103"/>
      <c r="G25" s="99"/>
      <c r="H25" s="103"/>
      <c r="I25" s="104"/>
      <c r="J25" s="105"/>
      <c r="K25" s="105"/>
      <c r="L25" s="106"/>
      <c r="M25" s="107"/>
      <c r="N25" s="108"/>
      <c r="O25" s="109"/>
      <c r="P25" s="110"/>
      <c r="Q25" s="110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1" t="s">
        <v>579</v>
      </c>
      <c r="B26" s="112"/>
      <c r="C26" s="113"/>
      <c r="E26" s="114"/>
      <c r="F26" s="114"/>
      <c r="G26" s="114"/>
      <c r="H26" s="114"/>
      <c r="I26" s="114"/>
      <c r="J26" s="115"/>
      <c r="K26" s="114"/>
      <c r="L26" s="116"/>
      <c r="M26" s="54"/>
      <c r="N26" s="115"/>
      <c r="O26" s="113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7" t="s">
        <v>580</v>
      </c>
      <c r="B27" s="111"/>
      <c r="C27" s="111"/>
      <c r="D27" s="111"/>
      <c r="E27" s="37"/>
      <c r="F27" s="118" t="s">
        <v>581</v>
      </c>
      <c r="G27" s="6"/>
      <c r="H27" s="6"/>
      <c r="I27" s="6"/>
      <c r="J27" s="119"/>
      <c r="K27" s="120"/>
      <c r="L27" s="120"/>
      <c r="M27" s="121"/>
      <c r="N27" s="1"/>
      <c r="O27" s="122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1" t="s">
        <v>582</v>
      </c>
      <c r="B28" s="111"/>
      <c r="C28" s="111"/>
      <c r="D28" s="111" t="s">
        <v>583</v>
      </c>
      <c r="E28" s="6"/>
      <c r="F28" s="118" t="s">
        <v>584</v>
      </c>
      <c r="G28" s="6"/>
      <c r="H28" s="6"/>
      <c r="I28" s="6"/>
      <c r="J28" s="119"/>
      <c r="K28" s="120"/>
      <c r="L28" s="120"/>
      <c r="M28" s="121"/>
      <c r="N28" s="1"/>
      <c r="O28" s="122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1"/>
      <c r="B29" s="111"/>
      <c r="C29" s="111"/>
      <c r="D29" s="111"/>
      <c r="E29" s="6"/>
      <c r="F29" s="6"/>
      <c r="G29" s="6"/>
      <c r="H29" s="6"/>
      <c r="I29" s="6"/>
      <c r="J29" s="123"/>
      <c r="K29" s="120"/>
      <c r="L29" s="120"/>
      <c r="M29" s="6"/>
      <c r="N29" s="124"/>
      <c r="O29" s="1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218"/>
      <c r="B30" s="218"/>
      <c r="C30" s="218"/>
      <c r="D30" s="218"/>
      <c r="E30" s="219"/>
      <c r="F30" s="219"/>
      <c r="G30" s="219"/>
      <c r="H30" s="219"/>
      <c r="I30" s="219"/>
      <c r="J30" s="220"/>
      <c r="K30" s="221"/>
      <c r="L30" s="221"/>
      <c r="M30" s="219"/>
      <c r="N30" s="222"/>
      <c r="O30" s="223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4.25" customHeight="1">
      <c r="A31" s="111"/>
      <c r="B31" s="111"/>
      <c r="C31" s="111"/>
      <c r="D31" s="111"/>
      <c r="E31" s="6"/>
      <c r="F31" s="6"/>
      <c r="G31" s="6"/>
      <c r="H31" s="6"/>
      <c r="I31" s="6"/>
      <c r="J31" s="123"/>
      <c r="K31" s="120"/>
      <c r="L31" s="121"/>
      <c r="M31" s="6"/>
      <c r="N31" s="124"/>
      <c r="O31" s="1"/>
      <c r="P31" s="37"/>
      <c r="Q31" s="37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.75" customHeight="1">
      <c r="A32" s="134" t="s">
        <v>589</v>
      </c>
      <c r="B32" s="134"/>
      <c r="C32" s="134"/>
      <c r="D32" s="134"/>
      <c r="E32" s="6"/>
      <c r="F32" s="6"/>
      <c r="G32" s="6"/>
      <c r="H32" s="6"/>
      <c r="I32" s="6"/>
      <c r="J32" s="6"/>
      <c r="K32" s="6"/>
      <c r="L32" s="6"/>
      <c r="M32" s="6"/>
      <c r="N32" s="6"/>
      <c r="O32" s="24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38.25" customHeight="1">
      <c r="A33" s="93" t="s">
        <v>16</v>
      </c>
      <c r="B33" s="93" t="s">
        <v>551</v>
      </c>
      <c r="C33" s="93"/>
      <c r="D33" s="94" t="s">
        <v>562</v>
      </c>
      <c r="E33" s="93" t="s">
        <v>563</v>
      </c>
      <c r="F33" s="93" t="s">
        <v>564</v>
      </c>
      <c r="G33" s="93" t="s">
        <v>585</v>
      </c>
      <c r="H33" s="93" t="s">
        <v>566</v>
      </c>
      <c r="I33" s="215" t="s">
        <v>567</v>
      </c>
      <c r="J33" s="217" t="s">
        <v>568</v>
      </c>
      <c r="K33" s="216" t="s">
        <v>590</v>
      </c>
      <c r="L33" s="95" t="s">
        <v>570</v>
      </c>
      <c r="M33" s="135" t="s">
        <v>591</v>
      </c>
      <c r="N33" s="93" t="s">
        <v>592</v>
      </c>
      <c r="O33" s="92" t="s">
        <v>572</v>
      </c>
      <c r="P33" s="94" t="s">
        <v>573</v>
      </c>
      <c r="Q33" s="257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297">
        <v>1</v>
      </c>
      <c r="B34" s="295">
        <v>45379</v>
      </c>
      <c r="C34" s="296"/>
      <c r="D34" s="296" t="s">
        <v>914</v>
      </c>
      <c r="E34" s="297" t="s">
        <v>587</v>
      </c>
      <c r="F34" s="297">
        <v>3842.5</v>
      </c>
      <c r="G34" s="297">
        <v>3785</v>
      </c>
      <c r="H34" s="297">
        <v>3785</v>
      </c>
      <c r="I34" s="298" t="s">
        <v>915</v>
      </c>
      <c r="J34" s="287" t="s">
        <v>932</v>
      </c>
      <c r="K34" s="288">
        <f>H34-F34</f>
        <v>-57.5</v>
      </c>
      <c r="L34" s="289">
        <f t="shared" ref="L34" si="9">(H34*N34)*0.03%</f>
        <v>198.71249999999998</v>
      </c>
      <c r="M34" s="290">
        <f t="shared" ref="M34" si="10">(K34*N34)-L34</f>
        <v>-10261.2125</v>
      </c>
      <c r="N34" s="288">
        <v>175</v>
      </c>
      <c r="O34" s="291" t="s">
        <v>588</v>
      </c>
      <c r="P34" s="292">
        <v>45352</v>
      </c>
      <c r="Q34" s="252"/>
      <c r="R34" s="136"/>
      <c r="S34" s="54" t="s">
        <v>577</v>
      </c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37"/>
      <c r="AH34" s="138"/>
      <c r="AI34" s="136"/>
      <c r="AJ34" s="136"/>
      <c r="AK34" s="137"/>
      <c r="AL34" s="137"/>
      <c r="AM34" s="137"/>
    </row>
    <row r="35" spans="1:39" ht="12.75" customHeight="1">
      <c r="A35" s="205">
        <v>2</v>
      </c>
      <c r="B35" s="258">
        <v>45383</v>
      </c>
      <c r="C35" s="253"/>
      <c r="D35" s="253" t="s">
        <v>925</v>
      </c>
      <c r="E35" s="205" t="s">
        <v>587</v>
      </c>
      <c r="F35" s="205" t="s">
        <v>926</v>
      </c>
      <c r="G35" s="205">
        <v>12400</v>
      </c>
      <c r="H35" s="205"/>
      <c r="I35" s="207" t="s">
        <v>927</v>
      </c>
      <c r="J35" s="285" t="s">
        <v>576</v>
      </c>
      <c r="K35" s="96"/>
      <c r="L35" s="286"/>
      <c r="M35" s="255"/>
      <c r="N35" s="96"/>
      <c r="O35" s="96"/>
      <c r="P35" s="259"/>
      <c r="Q35" s="252"/>
      <c r="R35" s="136"/>
      <c r="S35" s="54" t="s">
        <v>769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37"/>
      <c r="AH35" s="138"/>
      <c r="AI35" s="136"/>
      <c r="AJ35" s="136"/>
      <c r="AK35" s="137"/>
      <c r="AL35" s="137"/>
      <c r="AM35" s="137"/>
    </row>
    <row r="36" spans="1:39" ht="12.75" customHeight="1">
      <c r="A36" s="205">
        <v>3</v>
      </c>
      <c r="B36" s="258">
        <v>45293</v>
      </c>
      <c r="C36" s="253"/>
      <c r="D36" s="253" t="s">
        <v>946</v>
      </c>
      <c r="E36" s="205" t="s">
        <v>587</v>
      </c>
      <c r="F36" s="205" t="s">
        <v>947</v>
      </c>
      <c r="G36" s="205">
        <v>1480</v>
      </c>
      <c r="H36" s="205"/>
      <c r="I36" s="207" t="s">
        <v>948</v>
      </c>
      <c r="J36" s="285" t="s">
        <v>576</v>
      </c>
      <c r="K36" s="96"/>
      <c r="L36" s="286"/>
      <c r="M36" s="255"/>
      <c r="N36" s="96"/>
      <c r="O36" s="96"/>
      <c r="P36" s="259"/>
      <c r="Q36" s="252"/>
      <c r="R36" s="136"/>
      <c r="S36" s="54" t="s">
        <v>577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37"/>
      <c r="AH36" s="138"/>
      <c r="AI36" s="136"/>
      <c r="AJ36" s="136"/>
      <c r="AK36" s="137"/>
      <c r="AL36" s="137"/>
      <c r="AM36" s="137"/>
    </row>
    <row r="37" spans="1:39" ht="12.75" customHeight="1">
      <c r="A37" s="205">
        <v>4</v>
      </c>
      <c r="B37" s="258">
        <v>45384</v>
      </c>
      <c r="C37" s="253"/>
      <c r="D37" s="253" t="s">
        <v>956</v>
      </c>
      <c r="E37" s="205" t="s">
        <v>587</v>
      </c>
      <c r="F37" s="205" t="s">
        <v>957</v>
      </c>
      <c r="G37" s="205">
        <v>3104</v>
      </c>
      <c r="H37" s="205"/>
      <c r="I37" s="207" t="s">
        <v>958</v>
      </c>
      <c r="J37" s="285" t="s">
        <v>576</v>
      </c>
      <c r="K37" s="96"/>
      <c r="L37" s="286"/>
      <c r="M37" s="255"/>
      <c r="N37" s="96"/>
      <c r="O37" s="96"/>
      <c r="P37" s="259"/>
      <c r="Q37" s="252"/>
      <c r="R37" s="136"/>
      <c r="S37" s="54" t="s">
        <v>866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7"/>
      <c r="AH37" s="138"/>
      <c r="AI37" s="136"/>
      <c r="AJ37" s="136"/>
      <c r="AK37" s="137"/>
      <c r="AL37" s="137"/>
      <c r="AM37" s="137"/>
    </row>
    <row r="38" spans="1:39" ht="12.75" customHeight="1">
      <c r="A38" s="306">
        <v>5</v>
      </c>
      <c r="B38" s="303">
        <v>45384</v>
      </c>
      <c r="C38" s="305"/>
      <c r="D38" s="305" t="s">
        <v>964</v>
      </c>
      <c r="E38" s="306" t="s">
        <v>587</v>
      </c>
      <c r="F38" s="306">
        <v>2013</v>
      </c>
      <c r="G38" s="306">
        <v>1975</v>
      </c>
      <c r="H38" s="306">
        <v>2050</v>
      </c>
      <c r="I38" s="307" t="s">
        <v>965</v>
      </c>
      <c r="J38" s="331" t="s">
        <v>999</v>
      </c>
      <c r="K38" s="332">
        <f>H38-F38</f>
        <v>37</v>
      </c>
      <c r="L38" s="333">
        <f t="shared" ref="L38" si="11">(H38*N38)*0.03%</f>
        <v>153.75</v>
      </c>
      <c r="M38" s="334">
        <f t="shared" ref="M38" si="12">(K38*N38)-L38</f>
        <v>9096.25</v>
      </c>
      <c r="N38" s="332">
        <v>250</v>
      </c>
      <c r="O38" s="335" t="s">
        <v>578</v>
      </c>
      <c r="P38" s="336">
        <v>45385</v>
      </c>
      <c r="Q38" s="252"/>
      <c r="R38" s="136"/>
      <c r="S38" s="54" t="s">
        <v>866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7"/>
      <c r="AH38" s="138"/>
      <c r="AI38" s="136"/>
      <c r="AJ38" s="136"/>
      <c r="AK38" s="137"/>
      <c r="AL38" s="137"/>
      <c r="AM38" s="137"/>
    </row>
    <row r="39" spans="1:39" ht="12.75" customHeight="1">
      <c r="A39" s="306">
        <v>6</v>
      </c>
      <c r="B39" s="303">
        <v>45384</v>
      </c>
      <c r="C39" s="305"/>
      <c r="D39" s="305" t="s">
        <v>966</v>
      </c>
      <c r="E39" s="306" t="s">
        <v>587</v>
      </c>
      <c r="F39" s="306">
        <v>10120</v>
      </c>
      <c r="G39" s="306">
        <v>10000</v>
      </c>
      <c r="H39" s="306">
        <v>10290</v>
      </c>
      <c r="I39" s="307" t="s">
        <v>967</v>
      </c>
      <c r="J39" s="331" t="s">
        <v>804</v>
      </c>
      <c r="K39" s="332">
        <f>H39-F39</f>
        <v>170</v>
      </c>
      <c r="L39" s="333">
        <f t="shared" ref="L39" si="13">(H39*N39)*0.03%</f>
        <v>308.7</v>
      </c>
      <c r="M39" s="334">
        <f t="shared" ref="M39" si="14">(K39*N39)-L39</f>
        <v>16691.3</v>
      </c>
      <c r="N39" s="332">
        <v>100</v>
      </c>
      <c r="O39" s="335" t="s">
        <v>578</v>
      </c>
      <c r="P39" s="336">
        <v>45385</v>
      </c>
      <c r="Q39" s="252"/>
      <c r="R39" s="136"/>
      <c r="S39" s="54" t="s">
        <v>577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7"/>
      <c r="AH39" s="138"/>
      <c r="AI39" s="136"/>
      <c r="AJ39" s="136"/>
      <c r="AK39" s="137"/>
      <c r="AL39" s="137"/>
      <c r="AM39" s="137"/>
    </row>
    <row r="40" spans="1:39" ht="12.75" customHeight="1">
      <c r="A40" s="205">
        <v>7</v>
      </c>
      <c r="B40" s="258">
        <v>45385</v>
      </c>
      <c r="C40" s="253"/>
      <c r="D40" s="253" t="s">
        <v>966</v>
      </c>
      <c r="E40" s="205" t="s">
        <v>587</v>
      </c>
      <c r="F40" s="205" t="s">
        <v>996</v>
      </c>
      <c r="G40" s="205">
        <v>10000</v>
      </c>
      <c r="H40" s="205"/>
      <c r="I40" s="207" t="s">
        <v>967</v>
      </c>
      <c r="J40" s="204" t="s">
        <v>576</v>
      </c>
      <c r="K40" s="96"/>
      <c r="L40" s="98"/>
      <c r="M40" s="255"/>
      <c r="N40" s="96"/>
      <c r="O40" s="97"/>
      <c r="P40" s="259"/>
      <c r="Q40" s="252"/>
      <c r="R40" s="136"/>
      <c r="S40" s="54" t="s">
        <v>577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7"/>
      <c r="AH40" s="138"/>
      <c r="AI40" s="136"/>
      <c r="AJ40" s="136"/>
      <c r="AK40" s="137"/>
      <c r="AL40" s="137"/>
      <c r="AM40" s="137"/>
    </row>
    <row r="41" spans="1:39" ht="12.75" customHeight="1">
      <c r="A41" s="205"/>
      <c r="B41" s="258"/>
      <c r="C41" s="253"/>
      <c r="D41" s="253"/>
      <c r="E41" s="205"/>
      <c r="F41" s="205"/>
      <c r="G41" s="205"/>
      <c r="H41" s="205"/>
      <c r="I41" s="207"/>
      <c r="J41" s="204"/>
      <c r="K41" s="96"/>
      <c r="L41" s="98"/>
      <c r="M41" s="255"/>
      <c r="N41" s="96"/>
      <c r="O41" s="97"/>
      <c r="P41" s="259"/>
      <c r="Q41" s="252"/>
      <c r="R41" s="136"/>
      <c r="S41" s="5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7"/>
      <c r="AH41" s="138"/>
      <c r="AI41" s="136"/>
      <c r="AJ41" s="136"/>
      <c r="AK41" s="137"/>
      <c r="AL41" s="137"/>
      <c r="AM41" s="137"/>
    </row>
    <row r="42" spans="1:39" ht="12.75" customHeight="1">
      <c r="A42" s="205"/>
      <c r="B42" s="258"/>
      <c r="C42" s="253"/>
      <c r="D42" s="253"/>
      <c r="E42" s="205"/>
      <c r="F42" s="205"/>
      <c r="G42" s="205"/>
      <c r="H42" s="205"/>
      <c r="I42" s="207"/>
      <c r="J42" s="204"/>
      <c r="K42" s="96"/>
      <c r="L42" s="98"/>
      <c r="M42" s="255"/>
      <c r="N42" s="96"/>
      <c r="O42" s="97"/>
      <c r="P42" s="259"/>
      <c r="Q42" s="252"/>
      <c r="R42" s="136"/>
      <c r="S42" s="5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7"/>
      <c r="AH42" s="138"/>
      <c r="AI42" s="136"/>
      <c r="AJ42" s="136"/>
      <c r="AK42" s="137"/>
      <c r="AL42" s="137"/>
      <c r="AM42" s="137"/>
    </row>
    <row r="44" spans="1:39" ht="12.75" customHeight="1">
      <c r="A44" s="137"/>
      <c r="B44" s="139"/>
      <c r="C44" s="136"/>
      <c r="D44" s="136"/>
      <c r="E44" s="137"/>
      <c r="F44" s="137"/>
      <c r="G44" s="137"/>
      <c r="H44" s="140"/>
      <c r="I44" s="140"/>
      <c r="J44" s="140"/>
      <c r="K44" s="136"/>
      <c r="L44" s="137"/>
      <c r="M44" s="137"/>
      <c r="N44" s="137"/>
      <c r="O44" s="140"/>
      <c r="P44" s="140"/>
      <c r="Q44" s="140"/>
      <c r="R44" s="136"/>
      <c r="S44" s="5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7"/>
      <c r="AH44" s="138"/>
      <c r="AI44" s="136"/>
      <c r="AJ44" s="136"/>
      <c r="AK44" s="137"/>
      <c r="AL44" s="137"/>
      <c r="AM44" s="137"/>
    </row>
    <row r="45" spans="1:39">
      <c r="A45" s="141" t="s">
        <v>593</v>
      </c>
      <c r="B45" s="141"/>
      <c r="C45" s="141"/>
      <c r="D45" s="141"/>
      <c r="E45" s="142"/>
      <c r="F45" s="104"/>
      <c r="G45" s="104"/>
      <c r="H45" s="104"/>
      <c r="I45" s="104"/>
      <c r="J45" s="1"/>
      <c r="K45" s="6"/>
      <c r="L45" s="6"/>
      <c r="M45" s="6"/>
      <c r="N45" s="1"/>
      <c r="O45" s="1"/>
      <c r="P45" s="37"/>
      <c r="Q45" s="37"/>
      <c r="R45" s="37"/>
      <c r="S45" s="6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37"/>
      <c r="AH45" s="37"/>
      <c r="AI45" s="37"/>
      <c r="AJ45" s="37"/>
      <c r="AK45" s="37"/>
      <c r="AL45" s="37"/>
      <c r="AM45" s="37"/>
    </row>
    <row r="46" spans="1:39" ht="38.25">
      <c r="A46" s="93" t="s">
        <v>16</v>
      </c>
      <c r="B46" s="93" t="s">
        <v>551</v>
      </c>
      <c r="C46" s="93"/>
      <c r="D46" s="94" t="s">
        <v>562</v>
      </c>
      <c r="E46" s="93" t="s">
        <v>563</v>
      </c>
      <c r="F46" s="93" t="s">
        <v>564</v>
      </c>
      <c r="G46" s="93" t="s">
        <v>585</v>
      </c>
      <c r="H46" s="93" t="s">
        <v>566</v>
      </c>
      <c r="I46" s="93" t="s">
        <v>567</v>
      </c>
      <c r="J46" s="92" t="s">
        <v>568</v>
      </c>
      <c r="K46" s="92" t="s">
        <v>594</v>
      </c>
      <c r="L46" s="95" t="s">
        <v>570</v>
      </c>
      <c r="M46" s="135" t="s">
        <v>591</v>
      </c>
      <c r="N46" s="93" t="s">
        <v>592</v>
      </c>
      <c r="O46" s="93" t="s">
        <v>572</v>
      </c>
      <c r="P46" s="94" t="s">
        <v>573</v>
      </c>
      <c r="Q46" s="256"/>
      <c r="R46" s="37"/>
      <c r="S46" s="6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37"/>
      <c r="AH46" s="37"/>
      <c r="AI46" s="37"/>
      <c r="AJ46" s="37"/>
      <c r="AK46" s="37"/>
      <c r="AL46" s="37"/>
      <c r="AM46" s="37"/>
    </row>
    <row r="47" spans="1:39" ht="12.75" customHeight="1">
      <c r="A47" s="349">
        <v>1</v>
      </c>
      <c r="B47" s="351">
        <v>45373</v>
      </c>
      <c r="C47" s="305"/>
      <c r="D47" s="305" t="s">
        <v>901</v>
      </c>
      <c r="E47" s="306" t="s">
        <v>587</v>
      </c>
      <c r="F47" s="306">
        <v>49</v>
      </c>
      <c r="G47" s="306"/>
      <c r="H47" s="306">
        <v>57.5</v>
      </c>
      <c r="I47" s="307"/>
      <c r="J47" s="353" t="s">
        <v>953</v>
      </c>
      <c r="K47" s="300">
        <f>H47-F47</f>
        <v>8.5</v>
      </c>
      <c r="L47" s="301">
        <v>50</v>
      </c>
      <c r="M47" s="355">
        <v>1400</v>
      </c>
      <c r="N47" s="300">
        <v>200</v>
      </c>
      <c r="O47" s="353" t="s">
        <v>578</v>
      </c>
      <c r="P47" s="351">
        <v>45384</v>
      </c>
      <c r="Q47" s="252"/>
      <c r="R47" s="136"/>
      <c r="S47" s="54" t="s">
        <v>577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7"/>
      <c r="AH47" s="138"/>
      <c r="AI47" s="136"/>
      <c r="AJ47" s="136"/>
      <c r="AK47" s="137"/>
      <c r="AL47" s="137"/>
      <c r="AM47" s="137"/>
    </row>
    <row r="48" spans="1:39" ht="12.75" customHeight="1">
      <c r="A48" s="350"/>
      <c r="B48" s="352"/>
      <c r="C48" s="305"/>
      <c r="D48" s="305" t="s">
        <v>902</v>
      </c>
      <c r="E48" s="306" t="s">
        <v>858</v>
      </c>
      <c r="F48" s="306">
        <v>19.5</v>
      </c>
      <c r="G48" s="306"/>
      <c r="H48" s="306">
        <v>20.5</v>
      </c>
      <c r="I48" s="307"/>
      <c r="J48" s="354"/>
      <c r="K48" s="300">
        <f>F48-H48</f>
        <v>-1</v>
      </c>
      <c r="L48" s="301">
        <v>50</v>
      </c>
      <c r="M48" s="356"/>
      <c r="N48" s="300">
        <v>200</v>
      </c>
      <c r="O48" s="354"/>
      <c r="P48" s="352"/>
      <c r="Q48" s="252"/>
      <c r="R48" s="136"/>
      <c r="S48" s="5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7"/>
      <c r="AH48" s="138"/>
      <c r="AI48" s="136"/>
      <c r="AJ48" s="136"/>
      <c r="AK48" s="137"/>
      <c r="AL48" s="137"/>
      <c r="AM48" s="137"/>
    </row>
    <row r="49" spans="1:39" ht="12.75" customHeight="1">
      <c r="A49" s="349">
        <v>2</v>
      </c>
      <c r="B49" s="351">
        <v>45379</v>
      </c>
      <c r="C49" s="305"/>
      <c r="D49" s="305" t="s">
        <v>916</v>
      </c>
      <c r="E49" s="306" t="s">
        <v>587</v>
      </c>
      <c r="F49" s="306">
        <v>325</v>
      </c>
      <c r="G49" s="306"/>
      <c r="H49" s="306">
        <v>475</v>
      </c>
      <c r="I49" s="307"/>
      <c r="J49" s="353" t="s">
        <v>924</v>
      </c>
      <c r="K49" s="300">
        <f t="shared" ref="K49" si="15">H49-F49</f>
        <v>150</v>
      </c>
      <c r="L49" s="301">
        <v>50</v>
      </c>
      <c r="M49" s="355">
        <v>1175</v>
      </c>
      <c r="N49" s="300">
        <v>15</v>
      </c>
      <c r="O49" s="353" t="s">
        <v>578</v>
      </c>
      <c r="P49" s="351">
        <v>45383</v>
      </c>
      <c r="Q49" s="252"/>
      <c r="R49" s="136"/>
      <c r="S49" s="54" t="s">
        <v>577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7"/>
      <c r="AH49" s="138"/>
      <c r="AI49" s="136"/>
      <c r="AJ49" s="136"/>
      <c r="AK49" s="137"/>
      <c r="AL49" s="137"/>
      <c r="AM49" s="137"/>
    </row>
    <row r="50" spans="1:39" ht="12.75" customHeight="1">
      <c r="A50" s="350"/>
      <c r="B50" s="352"/>
      <c r="C50" s="305"/>
      <c r="D50" s="305" t="s">
        <v>917</v>
      </c>
      <c r="E50" s="306" t="s">
        <v>858</v>
      </c>
      <c r="F50" s="306">
        <v>130</v>
      </c>
      <c r="G50" s="306"/>
      <c r="H50" s="306">
        <v>195</v>
      </c>
      <c r="I50" s="307"/>
      <c r="J50" s="354"/>
      <c r="K50" s="300">
        <f>F50-H50</f>
        <v>-65</v>
      </c>
      <c r="L50" s="301">
        <v>50</v>
      </c>
      <c r="M50" s="356"/>
      <c r="N50" s="300">
        <v>15</v>
      </c>
      <c r="O50" s="354"/>
      <c r="P50" s="352"/>
      <c r="Q50" s="252"/>
      <c r="R50" s="136"/>
      <c r="S50" s="5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7"/>
      <c r="AH50" s="138"/>
      <c r="AI50" s="136"/>
      <c r="AJ50" s="136"/>
      <c r="AK50" s="137"/>
      <c r="AL50" s="137"/>
      <c r="AM50" s="137"/>
    </row>
    <row r="51" spans="1:39" ht="12.75" customHeight="1">
      <c r="A51" s="363">
        <v>3</v>
      </c>
      <c r="B51" s="361">
        <v>45379</v>
      </c>
      <c r="C51" s="296"/>
      <c r="D51" s="296" t="s">
        <v>918</v>
      </c>
      <c r="E51" s="297" t="s">
        <v>858</v>
      </c>
      <c r="F51" s="297">
        <v>46</v>
      </c>
      <c r="G51" s="297"/>
      <c r="H51" s="297">
        <v>11</v>
      </c>
      <c r="I51" s="298"/>
      <c r="J51" s="359" t="s">
        <v>923</v>
      </c>
      <c r="K51" s="293">
        <f>F51-H51</f>
        <v>35</v>
      </c>
      <c r="L51" s="294">
        <v>50</v>
      </c>
      <c r="M51" s="357">
        <v>-2460</v>
      </c>
      <c r="N51" s="293">
        <v>40</v>
      </c>
      <c r="O51" s="359" t="s">
        <v>588</v>
      </c>
      <c r="P51" s="361">
        <v>45383</v>
      </c>
      <c r="Q51" s="252"/>
      <c r="R51" s="136"/>
      <c r="S51" s="54" t="s">
        <v>866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7"/>
      <c r="AH51" s="138"/>
      <c r="AI51" s="136"/>
      <c r="AJ51" s="136"/>
      <c r="AK51" s="137"/>
      <c r="AL51" s="137"/>
      <c r="AM51" s="137"/>
    </row>
    <row r="52" spans="1:39" ht="12.75" customHeight="1">
      <c r="A52" s="364"/>
      <c r="B52" s="362"/>
      <c r="C52" s="296"/>
      <c r="D52" s="296" t="s">
        <v>919</v>
      </c>
      <c r="E52" s="297" t="s">
        <v>858</v>
      </c>
      <c r="F52" s="297">
        <v>53.5</v>
      </c>
      <c r="G52" s="297"/>
      <c r="H52" s="297">
        <v>147.5</v>
      </c>
      <c r="I52" s="298"/>
      <c r="J52" s="360"/>
      <c r="K52" s="293">
        <f>F52-H52</f>
        <v>-94</v>
      </c>
      <c r="L52" s="294">
        <v>50</v>
      </c>
      <c r="M52" s="358"/>
      <c r="N52" s="293">
        <v>40</v>
      </c>
      <c r="O52" s="360"/>
      <c r="P52" s="362"/>
      <c r="Q52" s="252"/>
      <c r="R52" s="136"/>
      <c r="S52" s="5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7"/>
      <c r="AH52" s="138"/>
      <c r="AI52" s="136"/>
      <c r="AJ52" s="136"/>
      <c r="AK52" s="137"/>
      <c r="AL52" s="137"/>
      <c r="AM52" s="137"/>
    </row>
    <row r="53" spans="1:39" ht="12.75" customHeight="1">
      <c r="A53" s="308">
        <v>4</v>
      </c>
      <c r="B53" s="304">
        <v>45383</v>
      </c>
      <c r="C53" s="305"/>
      <c r="D53" s="305" t="s">
        <v>930</v>
      </c>
      <c r="E53" s="306" t="s">
        <v>858</v>
      </c>
      <c r="F53" s="306">
        <v>124</v>
      </c>
      <c r="G53" s="306">
        <v>155</v>
      </c>
      <c r="H53" s="306">
        <v>104</v>
      </c>
      <c r="I53" s="307" t="s">
        <v>928</v>
      </c>
      <c r="J53" s="299" t="s">
        <v>929</v>
      </c>
      <c r="K53" s="300">
        <f>F53-H53</f>
        <v>20</v>
      </c>
      <c r="L53" s="301">
        <v>50</v>
      </c>
      <c r="M53" s="302">
        <f t="shared" ref="M53" si="16">(K53*N53)-L53</f>
        <v>950</v>
      </c>
      <c r="N53" s="300">
        <v>50</v>
      </c>
      <c r="O53" s="299" t="s">
        <v>578</v>
      </c>
      <c r="P53" s="303">
        <v>45383</v>
      </c>
      <c r="Q53" s="252"/>
      <c r="R53" s="136"/>
      <c r="S53" s="54" t="s">
        <v>577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7"/>
      <c r="AH53" s="138"/>
      <c r="AI53" s="136"/>
      <c r="AJ53" s="136"/>
      <c r="AK53" s="137"/>
      <c r="AL53" s="137"/>
      <c r="AM53" s="137"/>
    </row>
    <row r="54" spans="1:39" ht="12.75" customHeight="1">
      <c r="A54" s="308">
        <v>5</v>
      </c>
      <c r="B54" s="304">
        <v>45384</v>
      </c>
      <c r="C54" s="305"/>
      <c r="D54" s="305" t="s">
        <v>949</v>
      </c>
      <c r="E54" s="306" t="s">
        <v>587</v>
      </c>
      <c r="F54" s="306">
        <v>21.5</v>
      </c>
      <c r="G54" s="306">
        <v>0</v>
      </c>
      <c r="H54" s="306">
        <v>46.5</v>
      </c>
      <c r="I54" s="307" t="s">
        <v>950</v>
      </c>
      <c r="J54" s="299" t="s">
        <v>745</v>
      </c>
      <c r="K54" s="300">
        <f>H54-F54</f>
        <v>25</v>
      </c>
      <c r="L54" s="301">
        <v>50</v>
      </c>
      <c r="M54" s="302">
        <f t="shared" ref="M54" si="17">(K54*N54)-L54</f>
        <v>950</v>
      </c>
      <c r="N54" s="300">
        <v>40</v>
      </c>
      <c r="O54" s="299" t="s">
        <v>578</v>
      </c>
      <c r="P54" s="303">
        <v>45384</v>
      </c>
      <c r="Q54" s="252"/>
      <c r="R54" s="136"/>
      <c r="S54" s="54" t="s">
        <v>866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7"/>
      <c r="AH54" s="138"/>
      <c r="AI54" s="136"/>
      <c r="AJ54" s="136"/>
      <c r="AK54" s="137"/>
      <c r="AL54" s="137"/>
      <c r="AM54" s="137"/>
    </row>
    <row r="55" spans="1:39" ht="12.75" customHeight="1">
      <c r="A55" s="349">
        <v>6</v>
      </c>
      <c r="B55" s="351">
        <v>45384</v>
      </c>
      <c r="C55" s="305"/>
      <c r="D55" s="305" t="s">
        <v>954</v>
      </c>
      <c r="E55" s="306" t="s">
        <v>587</v>
      </c>
      <c r="F55" s="306">
        <v>24.5</v>
      </c>
      <c r="G55" s="306"/>
      <c r="H55" s="306">
        <v>40.5</v>
      </c>
      <c r="I55" s="307"/>
      <c r="J55" s="353" t="s">
        <v>959</v>
      </c>
      <c r="K55" s="300">
        <f>H55-F55</f>
        <v>16</v>
      </c>
      <c r="L55" s="301">
        <v>50</v>
      </c>
      <c r="M55" s="355">
        <v>4850</v>
      </c>
      <c r="N55" s="300">
        <v>900</v>
      </c>
      <c r="O55" s="353" t="s">
        <v>578</v>
      </c>
      <c r="P55" s="351">
        <v>45384</v>
      </c>
      <c r="Q55" s="252"/>
      <c r="R55" s="136"/>
      <c r="S55" s="54" t="s">
        <v>577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7"/>
      <c r="AH55" s="138"/>
      <c r="AI55" s="136"/>
      <c r="AJ55" s="136"/>
      <c r="AK55" s="137"/>
      <c r="AL55" s="137"/>
      <c r="AM55" s="137"/>
    </row>
    <row r="56" spans="1:39" ht="12.75" customHeight="1">
      <c r="A56" s="350"/>
      <c r="B56" s="352"/>
      <c r="C56" s="305"/>
      <c r="D56" s="305" t="s">
        <v>955</v>
      </c>
      <c r="E56" s="306" t="s">
        <v>858</v>
      </c>
      <c r="F56" s="306">
        <v>14</v>
      </c>
      <c r="G56" s="306"/>
      <c r="H56" s="306">
        <v>24.5</v>
      </c>
      <c r="I56" s="307"/>
      <c r="J56" s="354"/>
      <c r="K56" s="300">
        <f>F56-H56</f>
        <v>-10.5</v>
      </c>
      <c r="L56" s="301">
        <v>50</v>
      </c>
      <c r="M56" s="356"/>
      <c r="N56" s="300">
        <v>900</v>
      </c>
      <c r="O56" s="354"/>
      <c r="P56" s="352"/>
      <c r="Q56" s="252"/>
      <c r="R56" s="136"/>
      <c r="S56" s="5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7"/>
      <c r="AH56" s="138"/>
      <c r="AI56" s="136"/>
      <c r="AJ56" s="136"/>
      <c r="AK56" s="137"/>
      <c r="AL56" s="137"/>
      <c r="AM56" s="137"/>
    </row>
    <row r="57" spans="1:39" ht="12.75" customHeight="1">
      <c r="A57" s="321">
        <v>7</v>
      </c>
      <c r="B57" s="322">
        <v>45384</v>
      </c>
      <c r="C57" s="323"/>
      <c r="D57" s="323" t="s">
        <v>949</v>
      </c>
      <c r="E57" s="324" t="s">
        <v>587</v>
      </c>
      <c r="F57" s="324">
        <v>6</v>
      </c>
      <c r="G57" s="324">
        <v>0</v>
      </c>
      <c r="H57" s="324">
        <v>0</v>
      </c>
      <c r="I57" s="325" t="s">
        <v>960</v>
      </c>
      <c r="J57" s="326" t="s">
        <v>961</v>
      </c>
      <c r="K57" s="327">
        <f>H57-F57</f>
        <v>-6</v>
      </c>
      <c r="L57" s="328">
        <v>25</v>
      </c>
      <c r="M57" s="329">
        <f t="shared" ref="M57" si="18">(K57*N57)-L57</f>
        <v>-265</v>
      </c>
      <c r="N57" s="327">
        <v>40</v>
      </c>
      <c r="O57" s="326" t="s">
        <v>595</v>
      </c>
      <c r="P57" s="330">
        <v>45384</v>
      </c>
      <c r="Q57" s="252"/>
      <c r="R57" s="136"/>
      <c r="S57" s="54" t="s">
        <v>866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7"/>
      <c r="AH57" s="138"/>
      <c r="AI57" s="136"/>
      <c r="AJ57" s="136"/>
      <c r="AK57" s="137"/>
      <c r="AL57" s="137"/>
      <c r="AM57" s="137"/>
    </row>
    <row r="58" spans="1:39" ht="12.75" customHeight="1">
      <c r="A58" s="349">
        <v>8</v>
      </c>
      <c r="B58" s="351">
        <v>45385</v>
      </c>
      <c r="C58" s="305"/>
      <c r="D58" s="305" t="s">
        <v>991</v>
      </c>
      <c r="E58" s="306" t="s">
        <v>587</v>
      </c>
      <c r="F58" s="306">
        <v>345</v>
      </c>
      <c r="G58" s="306"/>
      <c r="H58" s="306">
        <v>505</v>
      </c>
      <c r="I58" s="307"/>
      <c r="J58" s="353" t="s">
        <v>995</v>
      </c>
      <c r="K58" s="300">
        <f>H58-F58</f>
        <v>160</v>
      </c>
      <c r="L58" s="301">
        <v>50</v>
      </c>
      <c r="M58" s="355">
        <v>1025</v>
      </c>
      <c r="N58" s="300">
        <v>15</v>
      </c>
      <c r="O58" s="353" t="s">
        <v>578</v>
      </c>
      <c r="P58" s="351">
        <v>45385</v>
      </c>
      <c r="Q58" s="252"/>
      <c r="R58" s="136"/>
      <c r="S58" s="54" t="s">
        <v>577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7"/>
      <c r="AH58" s="138"/>
      <c r="AI58" s="136"/>
      <c r="AJ58" s="136"/>
      <c r="AK58" s="137"/>
      <c r="AL58" s="137"/>
      <c r="AM58" s="137"/>
    </row>
    <row r="59" spans="1:39" ht="12.75" customHeight="1">
      <c r="A59" s="350"/>
      <c r="B59" s="352"/>
      <c r="C59" s="305"/>
      <c r="D59" s="305" t="s">
        <v>992</v>
      </c>
      <c r="E59" s="306" t="s">
        <v>858</v>
      </c>
      <c r="F59" s="306">
        <v>155</v>
      </c>
      <c r="G59" s="306"/>
      <c r="H59" s="306">
        <v>240</v>
      </c>
      <c r="I59" s="307"/>
      <c r="J59" s="354"/>
      <c r="K59" s="300">
        <f>F59-H59</f>
        <v>-85</v>
      </c>
      <c r="L59" s="301">
        <v>50</v>
      </c>
      <c r="M59" s="356"/>
      <c r="N59" s="300">
        <v>15</v>
      </c>
      <c r="O59" s="354"/>
      <c r="P59" s="352"/>
      <c r="Q59" s="252"/>
      <c r="R59" s="136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7"/>
      <c r="AH59" s="138"/>
      <c r="AI59" s="136"/>
      <c r="AJ59" s="136"/>
      <c r="AK59" s="137"/>
      <c r="AL59" s="137"/>
      <c r="AM59" s="137"/>
    </row>
    <row r="60" spans="1:39" ht="12.75" customHeight="1">
      <c r="A60" s="308">
        <v>9</v>
      </c>
      <c r="B60" s="304">
        <v>45385</v>
      </c>
      <c r="C60" s="305"/>
      <c r="D60" s="305" t="s">
        <v>997</v>
      </c>
      <c r="E60" s="306" t="s">
        <v>587</v>
      </c>
      <c r="F60" s="306">
        <v>43</v>
      </c>
      <c r="G60" s="306">
        <v>17</v>
      </c>
      <c r="H60" s="306">
        <v>63</v>
      </c>
      <c r="I60" s="307" t="s">
        <v>998</v>
      </c>
      <c r="J60" s="299" t="s">
        <v>929</v>
      </c>
      <c r="K60" s="300">
        <f>H60-F60</f>
        <v>20</v>
      </c>
      <c r="L60" s="301">
        <v>50</v>
      </c>
      <c r="M60" s="302">
        <f t="shared" ref="M60" si="19">(K60*N60)-L60</f>
        <v>950</v>
      </c>
      <c r="N60" s="300">
        <v>50</v>
      </c>
      <c r="O60" s="299" t="s">
        <v>578</v>
      </c>
      <c r="P60" s="303">
        <v>45385</v>
      </c>
      <c r="Q60" s="252"/>
      <c r="R60" s="136"/>
      <c r="S60" s="54" t="s">
        <v>577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7"/>
      <c r="AH60" s="138"/>
      <c r="AI60" s="136"/>
      <c r="AJ60" s="136"/>
      <c r="AK60" s="137"/>
      <c r="AL60" s="137"/>
      <c r="AM60" s="137"/>
    </row>
    <row r="61" spans="1:39" ht="12.75" customHeight="1">
      <c r="A61" s="318"/>
      <c r="B61" s="319"/>
      <c r="C61" s="253"/>
      <c r="D61" s="253"/>
      <c r="E61" s="205"/>
      <c r="F61" s="205"/>
      <c r="G61" s="205"/>
      <c r="H61" s="205"/>
      <c r="I61" s="207"/>
      <c r="J61" s="320"/>
      <c r="K61" s="205"/>
      <c r="L61" s="208"/>
      <c r="M61" s="284"/>
      <c r="N61" s="205"/>
      <c r="O61" s="320"/>
      <c r="P61" s="319"/>
      <c r="Q61" s="252"/>
      <c r="R61" s="136"/>
      <c r="S61" s="5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7"/>
      <c r="AH61" s="138"/>
      <c r="AI61" s="136"/>
      <c r="AJ61" s="136"/>
      <c r="AK61" s="137"/>
      <c r="AL61" s="137"/>
      <c r="AM61" s="137"/>
    </row>
    <row r="62" spans="1:39" s="277" customFormat="1" ht="12.75" customHeight="1">
      <c r="A62" s="267"/>
      <c r="B62" s="268"/>
      <c r="C62" s="269"/>
      <c r="D62" s="269"/>
      <c r="E62" s="267"/>
      <c r="F62" s="267"/>
      <c r="G62" s="267"/>
      <c r="H62" s="267"/>
      <c r="I62" s="270"/>
      <c r="J62" s="270"/>
      <c r="K62" s="267"/>
      <c r="L62" s="279"/>
      <c r="M62" s="278"/>
      <c r="N62" s="267"/>
      <c r="O62" s="270"/>
      <c r="P62" s="268"/>
      <c r="Q62" s="271"/>
      <c r="R62" s="272"/>
      <c r="S62" s="273"/>
      <c r="T62" s="274"/>
      <c r="U62" s="274"/>
      <c r="V62" s="274"/>
      <c r="W62" s="274"/>
      <c r="X62" s="274"/>
      <c r="Y62" s="274"/>
      <c r="Z62" s="274"/>
      <c r="AA62" s="274"/>
      <c r="AB62" s="274"/>
      <c r="AC62" s="274"/>
      <c r="AD62" s="274"/>
      <c r="AE62" s="274"/>
      <c r="AF62" s="274"/>
      <c r="AG62" s="275"/>
      <c r="AH62" s="276"/>
      <c r="AI62" s="272"/>
      <c r="AJ62" s="272"/>
      <c r="AK62" s="275"/>
      <c r="AL62" s="275"/>
      <c r="AM62" s="275"/>
    </row>
    <row r="63" spans="1:39" ht="38.25" customHeight="1">
      <c r="A63" s="91" t="s">
        <v>599</v>
      </c>
      <c r="B63" s="143"/>
      <c r="C63" s="143"/>
      <c r="D63" s="144"/>
      <c r="E63" s="125"/>
      <c r="F63" s="6"/>
      <c r="G63" s="6"/>
      <c r="H63" s="126"/>
      <c r="I63" s="145"/>
      <c r="J63" s="1"/>
      <c r="K63" s="6"/>
      <c r="L63" s="6"/>
      <c r="M63" s="6"/>
      <c r="N63" s="1"/>
      <c r="O63" s="1"/>
      <c r="R63" s="1"/>
      <c r="S63" s="6"/>
      <c r="T63" s="1"/>
      <c r="U63" s="1"/>
      <c r="V63" s="1"/>
      <c r="W63" s="1"/>
      <c r="X63" s="1"/>
      <c r="Y63" s="6"/>
      <c r="Z63" s="1"/>
      <c r="AA63" s="1"/>
      <c r="AB63" s="1"/>
      <c r="AC63" s="1"/>
      <c r="AD63" s="1"/>
      <c r="AE63" s="6"/>
      <c r="AF63" s="1"/>
      <c r="AG63" s="1"/>
      <c r="AH63" s="1"/>
      <c r="AI63" s="1"/>
      <c r="AJ63" s="1"/>
      <c r="AK63" s="6"/>
      <c r="AL63" s="1"/>
    </row>
    <row r="64" spans="1:39" ht="38.25">
      <c r="A64" s="92" t="s">
        <v>16</v>
      </c>
      <c r="B64" s="93" t="s">
        <v>551</v>
      </c>
      <c r="C64" s="93"/>
      <c r="D64" s="94" t="s">
        <v>562</v>
      </c>
      <c r="E64" s="93" t="s">
        <v>563</v>
      </c>
      <c r="F64" s="93" t="s">
        <v>564</v>
      </c>
      <c r="G64" s="93" t="s">
        <v>565</v>
      </c>
      <c r="H64" s="93" t="s">
        <v>566</v>
      </c>
      <c r="I64" s="93" t="s">
        <v>567</v>
      </c>
      <c r="J64" s="92" t="s">
        <v>568</v>
      </c>
      <c r="K64" s="129" t="s">
        <v>586</v>
      </c>
      <c r="L64" s="130" t="s">
        <v>570</v>
      </c>
      <c r="M64" s="95" t="s">
        <v>571</v>
      </c>
      <c r="N64" s="93" t="s">
        <v>572</v>
      </c>
      <c r="O64" s="94" t="s">
        <v>573</v>
      </c>
      <c r="P64" s="215" t="s">
        <v>574</v>
      </c>
      <c r="Q64" s="217" t="s">
        <v>851</v>
      </c>
      <c r="R64" s="37"/>
      <c r="S64" s="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</row>
    <row r="65" spans="1:27" ht="12.75" customHeight="1">
      <c r="A65" s="205">
        <v>1</v>
      </c>
      <c r="B65" s="206">
        <v>45356</v>
      </c>
      <c r="C65" s="253"/>
      <c r="D65" s="253" t="s">
        <v>298</v>
      </c>
      <c r="E65" s="205" t="s">
        <v>575</v>
      </c>
      <c r="F65" s="205" t="s">
        <v>888</v>
      </c>
      <c r="G65" s="205">
        <v>35</v>
      </c>
      <c r="H65" s="205"/>
      <c r="I65" s="205" t="s">
        <v>886</v>
      </c>
      <c r="J65" s="205" t="s">
        <v>576</v>
      </c>
      <c r="K65" s="205"/>
      <c r="L65" s="282"/>
      <c r="M65" s="283"/>
      <c r="N65" s="205"/>
      <c r="O65" s="258"/>
      <c r="P65" s="208">
        <f>VLOOKUP(D65,'MidCap Intra'!$B$11:$C$568,2,0)</f>
        <v>41.15</v>
      </c>
      <c r="Q65" s="280"/>
      <c r="S65" s="281" t="s">
        <v>577</v>
      </c>
      <c r="T65" s="233"/>
      <c r="U65" s="233"/>
      <c r="V65" s="233"/>
      <c r="W65" s="233"/>
      <c r="X65" s="233"/>
      <c r="Y65" s="233"/>
      <c r="Z65" s="233"/>
    </row>
    <row r="66" spans="1:27" ht="12.75" customHeight="1">
      <c r="A66" s="205"/>
      <c r="B66" s="206"/>
      <c r="C66" s="253"/>
      <c r="D66" s="253"/>
      <c r="E66" s="205"/>
      <c r="F66" s="205"/>
      <c r="G66" s="205"/>
      <c r="H66" s="205"/>
      <c r="I66" s="205"/>
      <c r="J66" s="205"/>
      <c r="K66" s="205"/>
      <c r="L66" s="282"/>
      <c r="M66" s="283"/>
      <c r="N66" s="205"/>
      <c r="O66" s="258"/>
      <c r="P66" s="206"/>
      <c r="Q66" s="280"/>
      <c r="S66" s="281"/>
      <c r="T66" s="233"/>
      <c r="U66" s="233"/>
      <c r="V66" s="233"/>
      <c r="W66" s="233"/>
      <c r="X66" s="233"/>
      <c r="Y66" s="233"/>
      <c r="Z66" s="233"/>
    </row>
    <row r="67" spans="1:27" ht="12.75" customHeight="1">
      <c r="A67" s="111" t="s">
        <v>579</v>
      </c>
      <c r="B67" s="111"/>
      <c r="C67" s="111"/>
      <c r="D67" s="111"/>
      <c r="E67" s="37"/>
      <c r="F67" s="118" t="s">
        <v>581</v>
      </c>
      <c r="G67" s="54"/>
      <c r="H67" s="54"/>
      <c r="I67" s="54"/>
      <c r="J67" s="6"/>
      <c r="K67" s="131"/>
      <c r="L67" s="132"/>
      <c r="M67" s="6"/>
      <c r="N67" s="101"/>
      <c r="O67" s="146"/>
      <c r="P67" s="1"/>
      <c r="Q67" s="223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17" t="s">
        <v>580</v>
      </c>
      <c r="B68" s="111"/>
      <c r="C68" s="111"/>
      <c r="D68" s="111"/>
      <c r="E68" s="6"/>
      <c r="F68" s="118" t="s">
        <v>584</v>
      </c>
      <c r="G68" s="6"/>
      <c r="H68" s="6" t="s">
        <v>601</v>
      </c>
      <c r="I68" s="6"/>
      <c r="J68" s="1"/>
      <c r="K68" s="6"/>
      <c r="L68" s="6"/>
      <c r="M68" s="6"/>
      <c r="N68" s="1"/>
      <c r="O68" s="1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17"/>
      <c r="B69" s="111"/>
      <c r="C69" s="111"/>
      <c r="D69" s="111"/>
      <c r="E69" s="6"/>
      <c r="F69" s="118"/>
      <c r="G69" s="6"/>
      <c r="H69" s="6"/>
      <c r="I69" s="6"/>
      <c r="J69" s="1"/>
      <c r="K69" s="6"/>
      <c r="L69" s="6"/>
      <c r="M69" s="6"/>
      <c r="N69" s="1"/>
      <c r="O69" s="1"/>
      <c r="R69" s="1"/>
      <c r="S69" s="54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17"/>
      <c r="B70" s="111"/>
      <c r="C70" s="111"/>
      <c r="D70" s="111"/>
      <c r="E70" s="6"/>
      <c r="F70" s="118"/>
      <c r="G70" s="54"/>
      <c r="H70" s="37"/>
      <c r="I70" s="54"/>
      <c r="J70" s="6"/>
      <c r="K70" s="131"/>
      <c r="L70" s="132"/>
      <c r="M70" s="6"/>
      <c r="N70" s="101"/>
      <c r="O70" s="133"/>
      <c r="P70" s="1"/>
      <c r="Q70" s="223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17"/>
      <c r="B71" s="111"/>
      <c r="C71" s="111"/>
      <c r="D71" s="111"/>
      <c r="E71" s="6"/>
      <c r="F71" s="118"/>
      <c r="G71" s="54"/>
      <c r="H71" s="37"/>
      <c r="I71" s="54"/>
      <c r="J71" s="6"/>
      <c r="K71" s="131"/>
      <c r="L71" s="132"/>
      <c r="M71" s="6"/>
      <c r="N71" s="101"/>
      <c r="O71" s="133"/>
      <c r="P71" s="1"/>
      <c r="Q71" s="223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17"/>
      <c r="B72" s="111"/>
      <c r="C72" s="111"/>
      <c r="D72" s="111"/>
      <c r="E72" s="6"/>
      <c r="F72" s="118"/>
      <c r="G72" s="54"/>
      <c r="H72" s="37"/>
      <c r="I72" s="54"/>
      <c r="J72" s="6"/>
      <c r="K72" s="131"/>
      <c r="L72" s="132"/>
      <c r="M72" s="6"/>
      <c r="N72" s="101"/>
      <c r="O72" s="133"/>
      <c r="P72" s="1"/>
      <c r="Q72" s="223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17"/>
      <c r="B73" s="111"/>
      <c r="C73" s="111"/>
      <c r="D73" s="111"/>
      <c r="E73" s="6"/>
      <c r="F73" s="118"/>
      <c r="G73" s="54"/>
      <c r="H73" s="37"/>
      <c r="I73" s="54"/>
      <c r="J73" s="6"/>
      <c r="K73" s="131"/>
      <c r="L73" s="132"/>
      <c r="M73" s="6"/>
      <c r="N73" s="101"/>
      <c r="O73" s="133"/>
      <c r="P73" s="1"/>
      <c r="Q73" s="223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17"/>
      <c r="B74" s="111"/>
      <c r="C74" s="111"/>
      <c r="D74" s="111"/>
      <c r="E74" s="6"/>
      <c r="F74" s="118"/>
      <c r="G74" s="54"/>
      <c r="H74" s="37"/>
      <c r="I74" s="54"/>
      <c r="J74" s="6"/>
      <c r="K74" s="131"/>
      <c r="L74" s="132"/>
      <c r="M74" s="6"/>
      <c r="N74" s="101"/>
      <c r="O74" s="133"/>
      <c r="P74" s="1"/>
      <c r="Q74" s="223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17"/>
      <c r="B75" s="111"/>
      <c r="C75" s="111"/>
      <c r="D75" s="111"/>
      <c r="E75" s="6"/>
      <c r="F75" s="118"/>
      <c r="G75" s="54"/>
      <c r="H75" s="37"/>
      <c r="I75" s="54"/>
      <c r="J75" s="6"/>
      <c r="K75" s="131"/>
      <c r="L75" s="132"/>
      <c r="M75" s="6"/>
      <c r="N75" s="101"/>
      <c r="O75" s="133"/>
      <c r="P75" s="1"/>
      <c r="Q75" s="223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54"/>
      <c r="B76" s="100"/>
      <c r="C76" s="100"/>
      <c r="D76" s="37"/>
      <c r="E76" s="54"/>
      <c r="F76" s="54"/>
      <c r="G76" s="54"/>
      <c r="H76" s="37"/>
      <c r="I76" s="54"/>
      <c r="J76" s="6"/>
      <c r="K76" s="131"/>
      <c r="L76" s="132"/>
      <c r="M76" s="6"/>
      <c r="N76" s="101"/>
      <c r="O76" s="133"/>
      <c r="P76" s="1"/>
      <c r="Q76" s="223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38.25" customHeight="1">
      <c r="A77" s="37"/>
      <c r="B77" s="147" t="s">
        <v>602</v>
      </c>
      <c r="C77" s="147"/>
      <c r="D77" s="147"/>
      <c r="E77" s="147"/>
      <c r="F77" s="6"/>
      <c r="G77" s="6"/>
      <c r="H77" s="127"/>
      <c r="I77" s="6"/>
      <c r="J77" s="127"/>
      <c r="K77" s="128"/>
      <c r="L77" s="6"/>
      <c r="M77" s="6"/>
      <c r="N77" s="1"/>
      <c r="O77" s="1"/>
      <c r="P77" s="1"/>
      <c r="Q77" s="223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92" t="s">
        <v>16</v>
      </c>
      <c r="B78" s="93" t="s">
        <v>551</v>
      </c>
      <c r="C78" s="93"/>
      <c r="D78" s="94" t="s">
        <v>562</v>
      </c>
      <c r="E78" s="93" t="s">
        <v>563</v>
      </c>
      <c r="F78" s="93" t="s">
        <v>564</v>
      </c>
      <c r="G78" s="93" t="s">
        <v>603</v>
      </c>
      <c r="H78" s="93" t="s">
        <v>604</v>
      </c>
      <c r="I78" s="93" t="s">
        <v>567</v>
      </c>
      <c r="J78" s="148" t="s">
        <v>568</v>
      </c>
      <c r="K78" s="93" t="s">
        <v>569</v>
      </c>
      <c r="L78" s="93" t="s">
        <v>605</v>
      </c>
      <c r="M78" s="93" t="s">
        <v>572</v>
      </c>
      <c r="N78" s="94" t="s">
        <v>573</v>
      </c>
      <c r="O78" s="1"/>
      <c r="P78" s="1"/>
      <c r="Q78" s="223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49">
        <v>1</v>
      </c>
      <c r="B79" s="150">
        <v>41579</v>
      </c>
      <c r="C79" s="150"/>
      <c r="D79" s="151" t="s">
        <v>606</v>
      </c>
      <c r="E79" s="152" t="s">
        <v>575</v>
      </c>
      <c r="F79" s="153">
        <v>82</v>
      </c>
      <c r="G79" s="152" t="s">
        <v>607</v>
      </c>
      <c r="H79" s="152">
        <v>100</v>
      </c>
      <c r="I79" s="154">
        <v>100</v>
      </c>
      <c r="J79" s="155" t="s">
        <v>608</v>
      </c>
      <c r="K79" s="156">
        <f t="shared" ref="K79:K110" si="20">H79-F79</f>
        <v>18</v>
      </c>
      <c r="L79" s="157">
        <f t="shared" ref="L79:L110" si="21">K79/F79</f>
        <v>0.21951219512195122</v>
      </c>
      <c r="M79" s="152" t="s">
        <v>578</v>
      </c>
      <c r="N79" s="158">
        <v>42657</v>
      </c>
      <c r="O79" s="1"/>
      <c r="P79" s="1"/>
      <c r="Q79" s="223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49">
        <v>2</v>
      </c>
      <c r="B80" s="150">
        <v>41794</v>
      </c>
      <c r="C80" s="150"/>
      <c r="D80" s="151" t="s">
        <v>609</v>
      </c>
      <c r="E80" s="152" t="s">
        <v>587</v>
      </c>
      <c r="F80" s="153">
        <v>257</v>
      </c>
      <c r="G80" s="152" t="s">
        <v>607</v>
      </c>
      <c r="H80" s="152">
        <v>300</v>
      </c>
      <c r="I80" s="154">
        <v>300</v>
      </c>
      <c r="J80" s="155" t="s">
        <v>608</v>
      </c>
      <c r="K80" s="156">
        <f t="shared" si="20"/>
        <v>43</v>
      </c>
      <c r="L80" s="157">
        <f t="shared" si="21"/>
        <v>0.16731517509727625</v>
      </c>
      <c r="M80" s="152" t="s">
        <v>578</v>
      </c>
      <c r="N80" s="158">
        <v>41822</v>
      </c>
      <c r="O80" s="1"/>
      <c r="P80" s="1"/>
      <c r="Q80" s="223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49">
        <v>3</v>
      </c>
      <c r="B81" s="150">
        <v>41828</v>
      </c>
      <c r="C81" s="150"/>
      <c r="D81" s="151" t="s">
        <v>610</v>
      </c>
      <c r="E81" s="152" t="s">
        <v>587</v>
      </c>
      <c r="F81" s="153">
        <v>393</v>
      </c>
      <c r="G81" s="152" t="s">
        <v>607</v>
      </c>
      <c r="H81" s="152">
        <v>468</v>
      </c>
      <c r="I81" s="154">
        <v>468</v>
      </c>
      <c r="J81" s="155" t="s">
        <v>608</v>
      </c>
      <c r="K81" s="156">
        <f t="shared" si="20"/>
        <v>75</v>
      </c>
      <c r="L81" s="157">
        <f t="shared" si="21"/>
        <v>0.19083969465648856</v>
      </c>
      <c r="M81" s="152" t="s">
        <v>578</v>
      </c>
      <c r="N81" s="158">
        <v>41863</v>
      </c>
      <c r="O81" s="1"/>
      <c r="P81" s="1"/>
      <c r="Q81" s="223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49">
        <v>4</v>
      </c>
      <c r="B82" s="150">
        <v>41857</v>
      </c>
      <c r="C82" s="150"/>
      <c r="D82" s="151" t="s">
        <v>611</v>
      </c>
      <c r="E82" s="152" t="s">
        <v>587</v>
      </c>
      <c r="F82" s="153">
        <v>205</v>
      </c>
      <c r="G82" s="152" t="s">
        <v>607</v>
      </c>
      <c r="H82" s="152">
        <v>275</v>
      </c>
      <c r="I82" s="154">
        <v>250</v>
      </c>
      <c r="J82" s="155" t="s">
        <v>608</v>
      </c>
      <c r="K82" s="156">
        <f t="shared" si="20"/>
        <v>70</v>
      </c>
      <c r="L82" s="157">
        <f t="shared" si="21"/>
        <v>0.34146341463414637</v>
      </c>
      <c r="M82" s="152" t="s">
        <v>578</v>
      </c>
      <c r="N82" s="158">
        <v>41962</v>
      </c>
      <c r="O82" s="1"/>
      <c r="P82" s="1"/>
      <c r="Q82" s="223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49">
        <v>5</v>
      </c>
      <c r="B83" s="150">
        <v>41886</v>
      </c>
      <c r="C83" s="150"/>
      <c r="D83" s="151" t="s">
        <v>612</v>
      </c>
      <c r="E83" s="152" t="s">
        <v>587</v>
      </c>
      <c r="F83" s="153">
        <v>162</v>
      </c>
      <c r="G83" s="152" t="s">
        <v>607</v>
      </c>
      <c r="H83" s="152">
        <v>190</v>
      </c>
      <c r="I83" s="154">
        <v>190</v>
      </c>
      <c r="J83" s="155" t="s">
        <v>608</v>
      </c>
      <c r="K83" s="156">
        <f t="shared" si="20"/>
        <v>28</v>
      </c>
      <c r="L83" s="157">
        <f t="shared" si="21"/>
        <v>0.1728395061728395</v>
      </c>
      <c r="M83" s="152" t="s">
        <v>578</v>
      </c>
      <c r="N83" s="158">
        <v>42006</v>
      </c>
      <c r="O83" s="1"/>
      <c r="P83" s="1"/>
      <c r="Q83" s="223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49">
        <v>6</v>
      </c>
      <c r="B84" s="150">
        <v>41886</v>
      </c>
      <c r="C84" s="150"/>
      <c r="D84" s="151" t="s">
        <v>613</v>
      </c>
      <c r="E84" s="152" t="s">
        <v>587</v>
      </c>
      <c r="F84" s="153">
        <v>75</v>
      </c>
      <c r="G84" s="152" t="s">
        <v>607</v>
      </c>
      <c r="H84" s="152">
        <v>91.5</v>
      </c>
      <c r="I84" s="154" t="s">
        <v>600</v>
      </c>
      <c r="J84" s="155" t="s">
        <v>614</v>
      </c>
      <c r="K84" s="156">
        <f t="shared" si="20"/>
        <v>16.5</v>
      </c>
      <c r="L84" s="157">
        <f t="shared" si="21"/>
        <v>0.22</v>
      </c>
      <c r="M84" s="152" t="s">
        <v>578</v>
      </c>
      <c r="N84" s="158">
        <v>41954</v>
      </c>
      <c r="O84" s="1"/>
      <c r="P84" s="1"/>
      <c r="Q84" s="223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49">
        <v>7</v>
      </c>
      <c r="B85" s="150">
        <v>41913</v>
      </c>
      <c r="C85" s="150"/>
      <c r="D85" s="151" t="s">
        <v>615</v>
      </c>
      <c r="E85" s="152" t="s">
        <v>587</v>
      </c>
      <c r="F85" s="153">
        <v>850</v>
      </c>
      <c r="G85" s="152" t="s">
        <v>607</v>
      </c>
      <c r="H85" s="152">
        <v>982.5</v>
      </c>
      <c r="I85" s="154">
        <v>1050</v>
      </c>
      <c r="J85" s="155" t="s">
        <v>616</v>
      </c>
      <c r="K85" s="156">
        <f t="shared" si="20"/>
        <v>132.5</v>
      </c>
      <c r="L85" s="157">
        <f t="shared" si="21"/>
        <v>0.15588235294117647</v>
      </c>
      <c r="M85" s="152" t="s">
        <v>578</v>
      </c>
      <c r="N85" s="158">
        <v>42039</v>
      </c>
      <c r="O85" s="1"/>
      <c r="P85" s="1"/>
      <c r="Q85" s="223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49">
        <v>8</v>
      </c>
      <c r="B86" s="150">
        <v>41913</v>
      </c>
      <c r="C86" s="150"/>
      <c r="D86" s="151" t="s">
        <v>617</v>
      </c>
      <c r="E86" s="152" t="s">
        <v>587</v>
      </c>
      <c r="F86" s="153">
        <v>475</v>
      </c>
      <c r="G86" s="152" t="s">
        <v>607</v>
      </c>
      <c r="H86" s="152">
        <v>515</v>
      </c>
      <c r="I86" s="154">
        <v>600</v>
      </c>
      <c r="J86" s="155" t="s">
        <v>618</v>
      </c>
      <c r="K86" s="156">
        <f t="shared" si="20"/>
        <v>40</v>
      </c>
      <c r="L86" s="157">
        <f t="shared" si="21"/>
        <v>8.4210526315789472E-2</v>
      </c>
      <c r="M86" s="152" t="s">
        <v>578</v>
      </c>
      <c r="N86" s="158">
        <v>41939</v>
      </c>
      <c r="O86" s="1"/>
      <c r="P86" s="1"/>
      <c r="Q86" s="223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49">
        <v>9</v>
      </c>
      <c r="B87" s="150">
        <v>41913</v>
      </c>
      <c r="C87" s="150"/>
      <c r="D87" s="151" t="s">
        <v>619</v>
      </c>
      <c r="E87" s="152" t="s">
        <v>587</v>
      </c>
      <c r="F87" s="153">
        <v>86</v>
      </c>
      <c r="G87" s="152" t="s">
        <v>607</v>
      </c>
      <c r="H87" s="152">
        <v>99</v>
      </c>
      <c r="I87" s="154">
        <v>140</v>
      </c>
      <c r="J87" s="155" t="s">
        <v>620</v>
      </c>
      <c r="K87" s="156">
        <f t="shared" si="20"/>
        <v>13</v>
      </c>
      <c r="L87" s="157">
        <f t="shared" si="21"/>
        <v>0.15116279069767441</v>
      </c>
      <c r="M87" s="152" t="s">
        <v>578</v>
      </c>
      <c r="N87" s="158">
        <v>41939</v>
      </c>
      <c r="O87" s="1"/>
      <c r="P87" s="1"/>
      <c r="Q87" s="22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49">
        <v>10</v>
      </c>
      <c r="B88" s="150">
        <v>41926</v>
      </c>
      <c r="C88" s="150"/>
      <c r="D88" s="151" t="s">
        <v>621</v>
      </c>
      <c r="E88" s="152" t="s">
        <v>587</v>
      </c>
      <c r="F88" s="153">
        <v>496.6</v>
      </c>
      <c r="G88" s="152" t="s">
        <v>607</v>
      </c>
      <c r="H88" s="152">
        <v>621</v>
      </c>
      <c r="I88" s="154">
        <v>580</v>
      </c>
      <c r="J88" s="155" t="s">
        <v>608</v>
      </c>
      <c r="K88" s="156">
        <f t="shared" si="20"/>
        <v>124.39999999999998</v>
      </c>
      <c r="L88" s="157">
        <f t="shared" si="21"/>
        <v>0.25050342327829234</v>
      </c>
      <c r="M88" s="152" t="s">
        <v>578</v>
      </c>
      <c r="N88" s="158">
        <v>42605</v>
      </c>
      <c r="O88" s="1"/>
      <c r="P88" s="1"/>
      <c r="Q88" s="22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49">
        <v>11</v>
      </c>
      <c r="B89" s="150">
        <v>41926</v>
      </c>
      <c r="C89" s="150"/>
      <c r="D89" s="151" t="s">
        <v>622</v>
      </c>
      <c r="E89" s="152" t="s">
        <v>587</v>
      </c>
      <c r="F89" s="153">
        <v>2481.9</v>
      </c>
      <c r="G89" s="152" t="s">
        <v>607</v>
      </c>
      <c r="H89" s="152">
        <v>2840</v>
      </c>
      <c r="I89" s="154">
        <v>2870</v>
      </c>
      <c r="J89" s="155" t="s">
        <v>623</v>
      </c>
      <c r="K89" s="156">
        <f t="shared" si="20"/>
        <v>358.09999999999991</v>
      </c>
      <c r="L89" s="157">
        <f t="shared" si="21"/>
        <v>0.14428462065353154</v>
      </c>
      <c r="M89" s="152" t="s">
        <v>578</v>
      </c>
      <c r="N89" s="158">
        <v>42017</v>
      </c>
      <c r="O89" s="1"/>
      <c r="P89" s="1"/>
      <c r="Q89" s="22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49">
        <v>12</v>
      </c>
      <c r="B90" s="150">
        <v>41928</v>
      </c>
      <c r="C90" s="150"/>
      <c r="D90" s="151" t="s">
        <v>624</v>
      </c>
      <c r="E90" s="152" t="s">
        <v>587</v>
      </c>
      <c r="F90" s="153">
        <v>84.5</v>
      </c>
      <c r="G90" s="152" t="s">
        <v>607</v>
      </c>
      <c r="H90" s="152">
        <v>93</v>
      </c>
      <c r="I90" s="154">
        <v>110</v>
      </c>
      <c r="J90" s="155" t="s">
        <v>625</v>
      </c>
      <c r="K90" s="156">
        <f t="shared" si="20"/>
        <v>8.5</v>
      </c>
      <c r="L90" s="157">
        <f t="shared" si="21"/>
        <v>0.10059171597633136</v>
      </c>
      <c r="M90" s="152" t="s">
        <v>578</v>
      </c>
      <c r="N90" s="158">
        <v>41939</v>
      </c>
      <c r="O90" s="1"/>
      <c r="P90" s="1"/>
      <c r="Q90" s="22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49">
        <v>13</v>
      </c>
      <c r="B91" s="150">
        <v>41928</v>
      </c>
      <c r="C91" s="150"/>
      <c r="D91" s="151" t="s">
        <v>626</v>
      </c>
      <c r="E91" s="152" t="s">
        <v>587</v>
      </c>
      <c r="F91" s="153">
        <v>401</v>
      </c>
      <c r="G91" s="152" t="s">
        <v>607</v>
      </c>
      <c r="H91" s="152">
        <v>428</v>
      </c>
      <c r="I91" s="154">
        <v>450</v>
      </c>
      <c r="J91" s="155" t="s">
        <v>627</v>
      </c>
      <c r="K91" s="156">
        <f t="shared" si="20"/>
        <v>27</v>
      </c>
      <c r="L91" s="157">
        <f t="shared" si="21"/>
        <v>6.7331670822942641E-2</v>
      </c>
      <c r="M91" s="152" t="s">
        <v>578</v>
      </c>
      <c r="N91" s="158">
        <v>42020</v>
      </c>
      <c r="O91" s="1"/>
      <c r="P91" s="1"/>
      <c r="Q91" s="22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49">
        <v>14</v>
      </c>
      <c r="B92" s="150">
        <v>41928</v>
      </c>
      <c r="C92" s="150"/>
      <c r="D92" s="151" t="s">
        <v>628</v>
      </c>
      <c r="E92" s="152" t="s">
        <v>587</v>
      </c>
      <c r="F92" s="153">
        <v>101</v>
      </c>
      <c r="G92" s="152" t="s">
        <v>607</v>
      </c>
      <c r="H92" s="152">
        <v>112</v>
      </c>
      <c r="I92" s="154">
        <v>120</v>
      </c>
      <c r="J92" s="155" t="s">
        <v>629</v>
      </c>
      <c r="K92" s="156">
        <f t="shared" si="20"/>
        <v>11</v>
      </c>
      <c r="L92" s="157">
        <f t="shared" si="21"/>
        <v>0.10891089108910891</v>
      </c>
      <c r="M92" s="152" t="s">
        <v>578</v>
      </c>
      <c r="N92" s="158">
        <v>41939</v>
      </c>
      <c r="O92" s="1"/>
      <c r="P92" s="1"/>
      <c r="Q92" s="22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49">
        <v>15</v>
      </c>
      <c r="B93" s="150">
        <v>41954</v>
      </c>
      <c r="C93" s="150"/>
      <c r="D93" s="151" t="s">
        <v>630</v>
      </c>
      <c r="E93" s="152" t="s">
        <v>587</v>
      </c>
      <c r="F93" s="153">
        <v>59</v>
      </c>
      <c r="G93" s="152" t="s">
        <v>607</v>
      </c>
      <c r="H93" s="152">
        <v>76</v>
      </c>
      <c r="I93" s="154">
        <v>76</v>
      </c>
      <c r="J93" s="155" t="s">
        <v>608</v>
      </c>
      <c r="K93" s="156">
        <f t="shared" si="20"/>
        <v>17</v>
      </c>
      <c r="L93" s="157">
        <f t="shared" si="21"/>
        <v>0.28813559322033899</v>
      </c>
      <c r="M93" s="152" t="s">
        <v>578</v>
      </c>
      <c r="N93" s="158">
        <v>43032</v>
      </c>
      <c r="O93" s="1"/>
      <c r="P93" s="1"/>
      <c r="Q93" s="22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49">
        <v>16</v>
      </c>
      <c r="B94" s="150">
        <v>41954</v>
      </c>
      <c r="C94" s="150"/>
      <c r="D94" s="151" t="s">
        <v>619</v>
      </c>
      <c r="E94" s="152" t="s">
        <v>587</v>
      </c>
      <c r="F94" s="153">
        <v>99</v>
      </c>
      <c r="G94" s="152" t="s">
        <v>607</v>
      </c>
      <c r="H94" s="152">
        <v>120</v>
      </c>
      <c r="I94" s="154">
        <v>120</v>
      </c>
      <c r="J94" s="155" t="s">
        <v>596</v>
      </c>
      <c r="K94" s="156">
        <f t="shared" si="20"/>
        <v>21</v>
      </c>
      <c r="L94" s="157">
        <f t="shared" si="21"/>
        <v>0.21212121212121213</v>
      </c>
      <c r="M94" s="152" t="s">
        <v>578</v>
      </c>
      <c r="N94" s="158">
        <v>41960</v>
      </c>
      <c r="O94" s="1"/>
      <c r="P94" s="1"/>
      <c r="Q94" s="22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49">
        <v>17</v>
      </c>
      <c r="B95" s="150">
        <v>41956</v>
      </c>
      <c r="C95" s="150"/>
      <c r="D95" s="151" t="s">
        <v>631</v>
      </c>
      <c r="E95" s="152" t="s">
        <v>587</v>
      </c>
      <c r="F95" s="153">
        <v>22</v>
      </c>
      <c r="G95" s="152" t="s">
        <v>607</v>
      </c>
      <c r="H95" s="152">
        <v>33.549999999999997</v>
      </c>
      <c r="I95" s="154">
        <v>32</v>
      </c>
      <c r="J95" s="155" t="s">
        <v>632</v>
      </c>
      <c r="K95" s="156">
        <f t="shared" si="20"/>
        <v>11.549999999999997</v>
      </c>
      <c r="L95" s="157">
        <f t="shared" si="21"/>
        <v>0.52499999999999991</v>
      </c>
      <c r="M95" s="152" t="s">
        <v>578</v>
      </c>
      <c r="N95" s="158">
        <v>42188</v>
      </c>
      <c r="O95" s="1"/>
      <c r="P95" s="1"/>
      <c r="Q95" s="22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49">
        <v>18</v>
      </c>
      <c r="B96" s="150">
        <v>41976</v>
      </c>
      <c r="C96" s="150"/>
      <c r="D96" s="151" t="s">
        <v>633</v>
      </c>
      <c r="E96" s="152" t="s">
        <v>587</v>
      </c>
      <c r="F96" s="153">
        <v>440</v>
      </c>
      <c r="G96" s="152" t="s">
        <v>607</v>
      </c>
      <c r="H96" s="152">
        <v>520</v>
      </c>
      <c r="I96" s="154">
        <v>520</v>
      </c>
      <c r="J96" s="155" t="s">
        <v>634</v>
      </c>
      <c r="K96" s="156">
        <f t="shared" si="20"/>
        <v>80</v>
      </c>
      <c r="L96" s="157">
        <f t="shared" si="21"/>
        <v>0.18181818181818182</v>
      </c>
      <c r="M96" s="152" t="s">
        <v>578</v>
      </c>
      <c r="N96" s="158">
        <v>42208</v>
      </c>
      <c r="O96" s="1"/>
      <c r="P96" s="1"/>
      <c r="Q96" s="22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49">
        <v>19</v>
      </c>
      <c r="B97" s="150">
        <v>41976</v>
      </c>
      <c r="C97" s="150"/>
      <c r="D97" s="151" t="s">
        <v>635</v>
      </c>
      <c r="E97" s="152" t="s">
        <v>587</v>
      </c>
      <c r="F97" s="153">
        <v>360</v>
      </c>
      <c r="G97" s="152" t="s">
        <v>607</v>
      </c>
      <c r="H97" s="152">
        <v>427</v>
      </c>
      <c r="I97" s="154">
        <v>425</v>
      </c>
      <c r="J97" s="155" t="s">
        <v>636</v>
      </c>
      <c r="K97" s="156">
        <f t="shared" si="20"/>
        <v>67</v>
      </c>
      <c r="L97" s="157">
        <f t="shared" si="21"/>
        <v>0.18611111111111112</v>
      </c>
      <c r="M97" s="152" t="s">
        <v>578</v>
      </c>
      <c r="N97" s="158">
        <v>42058</v>
      </c>
      <c r="O97" s="1"/>
      <c r="P97" s="1"/>
      <c r="Q97" s="22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49">
        <v>20</v>
      </c>
      <c r="B98" s="150">
        <v>42012</v>
      </c>
      <c r="C98" s="150"/>
      <c r="D98" s="151" t="s">
        <v>637</v>
      </c>
      <c r="E98" s="152" t="s">
        <v>587</v>
      </c>
      <c r="F98" s="153">
        <v>360</v>
      </c>
      <c r="G98" s="152" t="s">
        <v>607</v>
      </c>
      <c r="H98" s="152">
        <v>455</v>
      </c>
      <c r="I98" s="154">
        <v>420</v>
      </c>
      <c r="J98" s="155" t="s">
        <v>638</v>
      </c>
      <c r="K98" s="156">
        <f t="shared" si="20"/>
        <v>95</v>
      </c>
      <c r="L98" s="157">
        <f t="shared" si="21"/>
        <v>0.2638888888888889</v>
      </c>
      <c r="M98" s="152" t="s">
        <v>578</v>
      </c>
      <c r="N98" s="158">
        <v>42024</v>
      </c>
      <c r="O98" s="1"/>
      <c r="P98" s="1"/>
      <c r="Q98" s="22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49">
        <v>21</v>
      </c>
      <c r="B99" s="150">
        <v>42012</v>
      </c>
      <c r="C99" s="150"/>
      <c r="D99" s="151" t="s">
        <v>639</v>
      </c>
      <c r="E99" s="152" t="s">
        <v>587</v>
      </c>
      <c r="F99" s="153">
        <v>130</v>
      </c>
      <c r="G99" s="152"/>
      <c r="H99" s="152">
        <v>175.5</v>
      </c>
      <c r="I99" s="154">
        <v>165</v>
      </c>
      <c r="J99" s="155" t="s">
        <v>640</v>
      </c>
      <c r="K99" s="156">
        <f t="shared" si="20"/>
        <v>45.5</v>
      </c>
      <c r="L99" s="157">
        <f t="shared" si="21"/>
        <v>0.35</v>
      </c>
      <c r="M99" s="152" t="s">
        <v>578</v>
      </c>
      <c r="N99" s="158">
        <v>43088</v>
      </c>
      <c r="O99" s="1"/>
      <c r="P99" s="1"/>
      <c r="Q99" s="22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49">
        <v>22</v>
      </c>
      <c r="B100" s="150">
        <v>42040</v>
      </c>
      <c r="C100" s="150"/>
      <c r="D100" s="151" t="s">
        <v>397</v>
      </c>
      <c r="E100" s="152" t="s">
        <v>575</v>
      </c>
      <c r="F100" s="153">
        <v>98</v>
      </c>
      <c r="G100" s="152"/>
      <c r="H100" s="152">
        <v>120</v>
      </c>
      <c r="I100" s="154">
        <v>120</v>
      </c>
      <c r="J100" s="155" t="s">
        <v>608</v>
      </c>
      <c r="K100" s="156">
        <f t="shared" si="20"/>
        <v>22</v>
      </c>
      <c r="L100" s="157">
        <f t="shared" si="21"/>
        <v>0.22448979591836735</v>
      </c>
      <c r="M100" s="152" t="s">
        <v>578</v>
      </c>
      <c r="N100" s="158">
        <v>42753</v>
      </c>
      <c r="O100" s="1"/>
      <c r="P100" s="1"/>
      <c r="Q100" s="22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49">
        <v>23</v>
      </c>
      <c r="B101" s="150">
        <v>42040</v>
      </c>
      <c r="C101" s="150"/>
      <c r="D101" s="151" t="s">
        <v>641</v>
      </c>
      <c r="E101" s="152" t="s">
        <v>575</v>
      </c>
      <c r="F101" s="153">
        <v>196</v>
      </c>
      <c r="G101" s="152"/>
      <c r="H101" s="152">
        <v>262</v>
      </c>
      <c r="I101" s="154">
        <v>255</v>
      </c>
      <c r="J101" s="155" t="s">
        <v>608</v>
      </c>
      <c r="K101" s="156">
        <f t="shared" si="20"/>
        <v>66</v>
      </c>
      <c r="L101" s="157">
        <f t="shared" si="21"/>
        <v>0.33673469387755101</v>
      </c>
      <c r="M101" s="152" t="s">
        <v>578</v>
      </c>
      <c r="N101" s="158">
        <v>42599</v>
      </c>
      <c r="O101" s="1"/>
      <c r="P101" s="1"/>
      <c r="Q101" s="22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9">
        <v>24</v>
      </c>
      <c r="B102" s="160">
        <v>42067</v>
      </c>
      <c r="C102" s="160"/>
      <c r="D102" s="161" t="s">
        <v>396</v>
      </c>
      <c r="E102" s="162" t="s">
        <v>575</v>
      </c>
      <c r="F102" s="163">
        <v>235</v>
      </c>
      <c r="G102" s="163"/>
      <c r="H102" s="164">
        <v>77</v>
      </c>
      <c r="I102" s="164" t="s">
        <v>642</v>
      </c>
      <c r="J102" s="165" t="s">
        <v>643</v>
      </c>
      <c r="K102" s="166">
        <f t="shared" si="20"/>
        <v>-158</v>
      </c>
      <c r="L102" s="167">
        <f t="shared" si="21"/>
        <v>-0.67234042553191486</v>
      </c>
      <c r="M102" s="163" t="s">
        <v>588</v>
      </c>
      <c r="N102" s="160">
        <v>43522</v>
      </c>
      <c r="O102" s="1"/>
      <c r="P102" s="1"/>
      <c r="Q102" s="22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49">
        <v>25</v>
      </c>
      <c r="B103" s="150">
        <v>42067</v>
      </c>
      <c r="C103" s="150"/>
      <c r="D103" s="151" t="s">
        <v>644</v>
      </c>
      <c r="E103" s="152" t="s">
        <v>575</v>
      </c>
      <c r="F103" s="153">
        <v>185</v>
      </c>
      <c r="G103" s="152"/>
      <c r="H103" s="152">
        <v>224</v>
      </c>
      <c r="I103" s="154" t="s">
        <v>645</v>
      </c>
      <c r="J103" s="155" t="s">
        <v>608</v>
      </c>
      <c r="K103" s="156">
        <f t="shared" si="20"/>
        <v>39</v>
      </c>
      <c r="L103" s="157">
        <f t="shared" si="21"/>
        <v>0.21081081081081082</v>
      </c>
      <c r="M103" s="152" t="s">
        <v>578</v>
      </c>
      <c r="N103" s="158">
        <v>42647</v>
      </c>
      <c r="O103" s="1"/>
      <c r="P103" s="1"/>
      <c r="Q103" s="22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9">
        <v>26</v>
      </c>
      <c r="B104" s="160">
        <v>42090</v>
      </c>
      <c r="C104" s="160"/>
      <c r="D104" s="168" t="s">
        <v>646</v>
      </c>
      <c r="E104" s="163" t="s">
        <v>575</v>
      </c>
      <c r="F104" s="163">
        <v>49.5</v>
      </c>
      <c r="G104" s="164"/>
      <c r="H104" s="164">
        <v>15.85</v>
      </c>
      <c r="I104" s="164">
        <v>67</v>
      </c>
      <c r="J104" s="165" t="s">
        <v>647</v>
      </c>
      <c r="K104" s="164">
        <f t="shared" si="20"/>
        <v>-33.65</v>
      </c>
      <c r="L104" s="169">
        <f t="shared" si="21"/>
        <v>-0.67979797979797973</v>
      </c>
      <c r="M104" s="163" t="s">
        <v>588</v>
      </c>
      <c r="N104" s="170">
        <v>43627</v>
      </c>
      <c r="O104" s="1"/>
      <c r="P104" s="1"/>
      <c r="Q104" s="22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49">
        <v>27</v>
      </c>
      <c r="B105" s="150">
        <v>42093</v>
      </c>
      <c r="C105" s="150"/>
      <c r="D105" s="151" t="s">
        <v>648</v>
      </c>
      <c r="E105" s="152" t="s">
        <v>575</v>
      </c>
      <c r="F105" s="153">
        <v>183.5</v>
      </c>
      <c r="G105" s="152"/>
      <c r="H105" s="152">
        <v>219</v>
      </c>
      <c r="I105" s="154">
        <v>218</v>
      </c>
      <c r="J105" s="155" t="s">
        <v>649</v>
      </c>
      <c r="K105" s="156">
        <f t="shared" si="20"/>
        <v>35.5</v>
      </c>
      <c r="L105" s="157">
        <f t="shared" si="21"/>
        <v>0.19346049046321526</v>
      </c>
      <c r="M105" s="152" t="s">
        <v>578</v>
      </c>
      <c r="N105" s="158">
        <v>42103</v>
      </c>
      <c r="O105" s="1"/>
      <c r="P105" s="1"/>
      <c r="Q105" s="22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49">
        <v>28</v>
      </c>
      <c r="B106" s="150">
        <v>42114</v>
      </c>
      <c r="C106" s="150"/>
      <c r="D106" s="151" t="s">
        <v>650</v>
      </c>
      <c r="E106" s="152" t="s">
        <v>575</v>
      </c>
      <c r="F106" s="153">
        <f>(227+237)/2</f>
        <v>232</v>
      </c>
      <c r="G106" s="152"/>
      <c r="H106" s="152">
        <v>298</v>
      </c>
      <c r="I106" s="154">
        <v>298</v>
      </c>
      <c r="J106" s="155" t="s">
        <v>608</v>
      </c>
      <c r="K106" s="156">
        <f t="shared" si="20"/>
        <v>66</v>
      </c>
      <c r="L106" s="157">
        <f t="shared" si="21"/>
        <v>0.28448275862068967</v>
      </c>
      <c r="M106" s="152" t="s">
        <v>578</v>
      </c>
      <c r="N106" s="158">
        <v>42823</v>
      </c>
      <c r="O106" s="1"/>
      <c r="P106" s="1"/>
      <c r="Q106" s="22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49">
        <v>29</v>
      </c>
      <c r="B107" s="150">
        <v>42128</v>
      </c>
      <c r="C107" s="150"/>
      <c r="D107" s="151" t="s">
        <v>651</v>
      </c>
      <c r="E107" s="152" t="s">
        <v>587</v>
      </c>
      <c r="F107" s="153">
        <v>385</v>
      </c>
      <c r="G107" s="152"/>
      <c r="H107" s="152">
        <f>212.5+331</f>
        <v>543.5</v>
      </c>
      <c r="I107" s="154">
        <v>510</v>
      </c>
      <c r="J107" s="155" t="s">
        <v>652</v>
      </c>
      <c r="K107" s="156">
        <f t="shared" si="20"/>
        <v>158.5</v>
      </c>
      <c r="L107" s="157">
        <f t="shared" si="21"/>
        <v>0.41168831168831171</v>
      </c>
      <c r="M107" s="152" t="s">
        <v>578</v>
      </c>
      <c r="N107" s="158">
        <v>42235</v>
      </c>
      <c r="O107" s="1"/>
      <c r="P107" s="1"/>
      <c r="Q107" s="22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49">
        <v>30</v>
      </c>
      <c r="B108" s="150">
        <v>42128</v>
      </c>
      <c r="C108" s="150"/>
      <c r="D108" s="151" t="s">
        <v>653</v>
      </c>
      <c r="E108" s="152" t="s">
        <v>587</v>
      </c>
      <c r="F108" s="153">
        <v>115.5</v>
      </c>
      <c r="G108" s="152"/>
      <c r="H108" s="152">
        <v>146</v>
      </c>
      <c r="I108" s="154">
        <v>142</v>
      </c>
      <c r="J108" s="155" t="s">
        <v>654</v>
      </c>
      <c r="K108" s="156">
        <f t="shared" si="20"/>
        <v>30.5</v>
      </c>
      <c r="L108" s="157">
        <f t="shared" si="21"/>
        <v>0.26406926406926406</v>
      </c>
      <c r="M108" s="152" t="s">
        <v>578</v>
      </c>
      <c r="N108" s="158">
        <v>42202</v>
      </c>
      <c r="O108" s="1"/>
      <c r="P108" s="1"/>
      <c r="Q108" s="22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49">
        <v>31</v>
      </c>
      <c r="B109" s="150">
        <v>42151</v>
      </c>
      <c r="C109" s="150"/>
      <c r="D109" s="151" t="s">
        <v>528</v>
      </c>
      <c r="E109" s="152" t="s">
        <v>587</v>
      </c>
      <c r="F109" s="153">
        <v>237.5</v>
      </c>
      <c r="G109" s="152"/>
      <c r="H109" s="152">
        <v>279.5</v>
      </c>
      <c r="I109" s="154">
        <v>278</v>
      </c>
      <c r="J109" s="155" t="s">
        <v>608</v>
      </c>
      <c r="K109" s="156">
        <f t="shared" si="20"/>
        <v>42</v>
      </c>
      <c r="L109" s="157">
        <f t="shared" si="21"/>
        <v>0.17684210526315788</v>
      </c>
      <c r="M109" s="152" t="s">
        <v>578</v>
      </c>
      <c r="N109" s="158">
        <v>42222</v>
      </c>
      <c r="O109" s="1"/>
      <c r="P109" s="1"/>
      <c r="Q109" s="22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49">
        <v>32</v>
      </c>
      <c r="B110" s="150">
        <v>42174</v>
      </c>
      <c r="C110" s="150"/>
      <c r="D110" s="151" t="s">
        <v>626</v>
      </c>
      <c r="E110" s="152" t="s">
        <v>575</v>
      </c>
      <c r="F110" s="153">
        <v>340</v>
      </c>
      <c r="G110" s="152"/>
      <c r="H110" s="152">
        <v>448</v>
      </c>
      <c r="I110" s="154">
        <v>448</v>
      </c>
      <c r="J110" s="155" t="s">
        <v>608</v>
      </c>
      <c r="K110" s="156">
        <f t="shared" si="20"/>
        <v>108</v>
      </c>
      <c r="L110" s="157">
        <f t="shared" si="21"/>
        <v>0.31764705882352939</v>
      </c>
      <c r="M110" s="152" t="s">
        <v>578</v>
      </c>
      <c r="N110" s="158">
        <v>43018</v>
      </c>
      <c r="O110" s="1"/>
      <c r="P110" s="1"/>
      <c r="Q110" s="22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49">
        <v>33</v>
      </c>
      <c r="B111" s="150">
        <v>42191</v>
      </c>
      <c r="C111" s="150"/>
      <c r="D111" s="151" t="s">
        <v>655</v>
      </c>
      <c r="E111" s="152" t="s">
        <v>575</v>
      </c>
      <c r="F111" s="153">
        <v>390</v>
      </c>
      <c r="G111" s="152"/>
      <c r="H111" s="152">
        <v>460</v>
      </c>
      <c r="I111" s="154">
        <v>460</v>
      </c>
      <c r="J111" s="155" t="s">
        <v>608</v>
      </c>
      <c r="K111" s="156">
        <f t="shared" ref="K111:K131" si="22">H111-F111</f>
        <v>70</v>
      </c>
      <c r="L111" s="157">
        <f t="shared" ref="L111:L131" si="23">K111/F111</f>
        <v>0.17948717948717949</v>
      </c>
      <c r="M111" s="152" t="s">
        <v>578</v>
      </c>
      <c r="N111" s="158">
        <v>42478</v>
      </c>
      <c r="O111" s="1"/>
      <c r="P111" s="1"/>
      <c r="Q111" s="22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9">
        <v>34</v>
      </c>
      <c r="B112" s="160">
        <v>42195</v>
      </c>
      <c r="C112" s="160"/>
      <c r="D112" s="161" t="s">
        <v>656</v>
      </c>
      <c r="E112" s="162" t="s">
        <v>575</v>
      </c>
      <c r="F112" s="163">
        <v>122.5</v>
      </c>
      <c r="G112" s="163"/>
      <c r="H112" s="164">
        <v>61</v>
      </c>
      <c r="I112" s="164">
        <v>172</v>
      </c>
      <c r="J112" s="165" t="s">
        <v>657</v>
      </c>
      <c r="K112" s="166">
        <f t="shared" si="22"/>
        <v>-61.5</v>
      </c>
      <c r="L112" s="167">
        <f t="shared" si="23"/>
        <v>-0.50204081632653064</v>
      </c>
      <c r="M112" s="163" t="s">
        <v>588</v>
      </c>
      <c r="N112" s="160">
        <v>43333</v>
      </c>
      <c r="O112" s="1"/>
      <c r="P112" s="1"/>
      <c r="Q112" s="22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49">
        <v>35</v>
      </c>
      <c r="B113" s="150">
        <v>42219</v>
      </c>
      <c r="C113" s="150"/>
      <c r="D113" s="151" t="s">
        <v>658</v>
      </c>
      <c r="E113" s="152" t="s">
        <v>575</v>
      </c>
      <c r="F113" s="153">
        <v>297.5</v>
      </c>
      <c r="G113" s="152"/>
      <c r="H113" s="152">
        <v>350</v>
      </c>
      <c r="I113" s="154">
        <v>360</v>
      </c>
      <c r="J113" s="155" t="s">
        <v>659</v>
      </c>
      <c r="K113" s="156">
        <f t="shared" si="22"/>
        <v>52.5</v>
      </c>
      <c r="L113" s="157">
        <f t="shared" si="23"/>
        <v>0.17647058823529413</v>
      </c>
      <c r="M113" s="152" t="s">
        <v>578</v>
      </c>
      <c r="N113" s="158">
        <v>42232</v>
      </c>
      <c r="O113" s="1"/>
      <c r="P113" s="1"/>
      <c r="Q113" s="22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49">
        <v>36</v>
      </c>
      <c r="B114" s="150">
        <v>42219</v>
      </c>
      <c r="C114" s="150"/>
      <c r="D114" s="151" t="s">
        <v>660</v>
      </c>
      <c r="E114" s="152" t="s">
        <v>575</v>
      </c>
      <c r="F114" s="153">
        <v>115.5</v>
      </c>
      <c r="G114" s="152"/>
      <c r="H114" s="152">
        <v>149</v>
      </c>
      <c r="I114" s="154">
        <v>140</v>
      </c>
      <c r="J114" s="155" t="s">
        <v>661</v>
      </c>
      <c r="K114" s="156">
        <f t="shared" si="22"/>
        <v>33.5</v>
      </c>
      <c r="L114" s="157">
        <f t="shared" si="23"/>
        <v>0.29004329004329005</v>
      </c>
      <c r="M114" s="152" t="s">
        <v>578</v>
      </c>
      <c r="N114" s="158">
        <v>42740</v>
      </c>
      <c r="O114" s="1"/>
      <c r="P114" s="1"/>
      <c r="Q114" s="22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49">
        <v>37</v>
      </c>
      <c r="B115" s="150">
        <v>42251</v>
      </c>
      <c r="C115" s="150"/>
      <c r="D115" s="151" t="s">
        <v>528</v>
      </c>
      <c r="E115" s="152" t="s">
        <v>575</v>
      </c>
      <c r="F115" s="153">
        <v>226</v>
      </c>
      <c r="G115" s="152"/>
      <c r="H115" s="152">
        <v>292</v>
      </c>
      <c r="I115" s="154">
        <v>292</v>
      </c>
      <c r="J115" s="155" t="s">
        <v>662</v>
      </c>
      <c r="K115" s="156">
        <f t="shared" si="22"/>
        <v>66</v>
      </c>
      <c r="L115" s="157">
        <f t="shared" si="23"/>
        <v>0.29203539823008851</v>
      </c>
      <c r="M115" s="152" t="s">
        <v>578</v>
      </c>
      <c r="N115" s="158">
        <v>42286</v>
      </c>
      <c r="O115" s="1"/>
      <c r="P115" s="1"/>
      <c r="Q115" s="22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49">
        <v>38</v>
      </c>
      <c r="B116" s="150">
        <v>42254</v>
      </c>
      <c r="C116" s="150"/>
      <c r="D116" s="151" t="s">
        <v>650</v>
      </c>
      <c r="E116" s="152" t="s">
        <v>575</v>
      </c>
      <c r="F116" s="153">
        <v>232.5</v>
      </c>
      <c r="G116" s="152"/>
      <c r="H116" s="152">
        <v>312.5</v>
      </c>
      <c r="I116" s="154">
        <v>310</v>
      </c>
      <c r="J116" s="155" t="s">
        <v>608</v>
      </c>
      <c r="K116" s="156">
        <f t="shared" si="22"/>
        <v>80</v>
      </c>
      <c r="L116" s="157">
        <f t="shared" si="23"/>
        <v>0.34408602150537637</v>
      </c>
      <c r="M116" s="152" t="s">
        <v>578</v>
      </c>
      <c r="N116" s="158">
        <v>42823</v>
      </c>
      <c r="O116" s="1"/>
      <c r="P116" s="1"/>
      <c r="Q116" s="22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49">
        <v>39</v>
      </c>
      <c r="B117" s="150">
        <v>42268</v>
      </c>
      <c r="C117" s="150"/>
      <c r="D117" s="151" t="s">
        <v>663</v>
      </c>
      <c r="E117" s="152" t="s">
        <v>575</v>
      </c>
      <c r="F117" s="153">
        <v>196.5</v>
      </c>
      <c r="G117" s="152"/>
      <c r="H117" s="152">
        <v>238</v>
      </c>
      <c r="I117" s="154">
        <v>238</v>
      </c>
      <c r="J117" s="155" t="s">
        <v>662</v>
      </c>
      <c r="K117" s="156">
        <f t="shared" si="22"/>
        <v>41.5</v>
      </c>
      <c r="L117" s="157">
        <f t="shared" si="23"/>
        <v>0.21119592875318066</v>
      </c>
      <c r="M117" s="152" t="s">
        <v>578</v>
      </c>
      <c r="N117" s="158">
        <v>42291</v>
      </c>
      <c r="O117" s="1"/>
      <c r="P117" s="1"/>
      <c r="Q117" s="22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49">
        <v>40</v>
      </c>
      <c r="B118" s="150">
        <v>42271</v>
      </c>
      <c r="C118" s="150"/>
      <c r="D118" s="151" t="s">
        <v>606</v>
      </c>
      <c r="E118" s="152" t="s">
        <v>575</v>
      </c>
      <c r="F118" s="153">
        <v>65</v>
      </c>
      <c r="G118" s="152"/>
      <c r="H118" s="152">
        <v>82</v>
      </c>
      <c r="I118" s="154">
        <v>82</v>
      </c>
      <c r="J118" s="155" t="s">
        <v>662</v>
      </c>
      <c r="K118" s="156">
        <f t="shared" si="22"/>
        <v>17</v>
      </c>
      <c r="L118" s="157">
        <f t="shared" si="23"/>
        <v>0.26153846153846155</v>
      </c>
      <c r="M118" s="152" t="s">
        <v>578</v>
      </c>
      <c r="N118" s="158">
        <v>42578</v>
      </c>
      <c r="O118" s="1"/>
      <c r="P118" s="1"/>
      <c r="Q118" s="22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49">
        <v>41</v>
      </c>
      <c r="B119" s="150">
        <v>42291</v>
      </c>
      <c r="C119" s="150"/>
      <c r="D119" s="151" t="s">
        <v>664</v>
      </c>
      <c r="E119" s="152" t="s">
        <v>575</v>
      </c>
      <c r="F119" s="153">
        <v>144</v>
      </c>
      <c r="G119" s="152"/>
      <c r="H119" s="152">
        <v>182.5</v>
      </c>
      <c r="I119" s="154">
        <v>181</v>
      </c>
      <c r="J119" s="155" t="s">
        <v>662</v>
      </c>
      <c r="K119" s="156">
        <f t="shared" si="22"/>
        <v>38.5</v>
      </c>
      <c r="L119" s="157">
        <f t="shared" si="23"/>
        <v>0.2673611111111111</v>
      </c>
      <c r="M119" s="152" t="s">
        <v>578</v>
      </c>
      <c r="N119" s="158">
        <v>42817</v>
      </c>
      <c r="O119" s="1"/>
      <c r="P119" s="1"/>
      <c r="Q119" s="22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49">
        <v>42</v>
      </c>
      <c r="B120" s="150">
        <v>42291</v>
      </c>
      <c r="C120" s="150"/>
      <c r="D120" s="151" t="s">
        <v>665</v>
      </c>
      <c r="E120" s="152" t="s">
        <v>575</v>
      </c>
      <c r="F120" s="153">
        <v>264</v>
      </c>
      <c r="G120" s="152"/>
      <c r="H120" s="152">
        <v>311</v>
      </c>
      <c r="I120" s="154">
        <v>311</v>
      </c>
      <c r="J120" s="155" t="s">
        <v>662</v>
      </c>
      <c r="K120" s="156">
        <f t="shared" si="22"/>
        <v>47</v>
      </c>
      <c r="L120" s="157">
        <f t="shared" si="23"/>
        <v>0.17803030303030304</v>
      </c>
      <c r="M120" s="152" t="s">
        <v>578</v>
      </c>
      <c r="N120" s="158">
        <v>42604</v>
      </c>
      <c r="O120" s="1"/>
      <c r="P120" s="1"/>
      <c r="Q120" s="22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49">
        <v>43</v>
      </c>
      <c r="B121" s="150">
        <v>42318</v>
      </c>
      <c r="C121" s="150"/>
      <c r="D121" s="151" t="s">
        <v>666</v>
      </c>
      <c r="E121" s="152" t="s">
        <v>587</v>
      </c>
      <c r="F121" s="153">
        <v>549.5</v>
      </c>
      <c r="G121" s="152"/>
      <c r="H121" s="152">
        <v>630</v>
      </c>
      <c r="I121" s="154">
        <v>630</v>
      </c>
      <c r="J121" s="155" t="s">
        <v>662</v>
      </c>
      <c r="K121" s="156">
        <f t="shared" si="22"/>
        <v>80.5</v>
      </c>
      <c r="L121" s="157">
        <f t="shared" si="23"/>
        <v>0.1464968152866242</v>
      </c>
      <c r="M121" s="152" t="s">
        <v>578</v>
      </c>
      <c r="N121" s="158">
        <v>42419</v>
      </c>
      <c r="O121" s="1"/>
      <c r="P121" s="1"/>
      <c r="Q121" s="22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49">
        <v>44</v>
      </c>
      <c r="B122" s="150">
        <v>42342</v>
      </c>
      <c r="C122" s="150"/>
      <c r="D122" s="151" t="s">
        <v>667</v>
      </c>
      <c r="E122" s="152" t="s">
        <v>575</v>
      </c>
      <c r="F122" s="153">
        <v>1027.5</v>
      </c>
      <c r="G122" s="152"/>
      <c r="H122" s="152">
        <v>1315</v>
      </c>
      <c r="I122" s="154">
        <v>1250</v>
      </c>
      <c r="J122" s="155" t="s">
        <v>662</v>
      </c>
      <c r="K122" s="156">
        <f t="shared" si="22"/>
        <v>287.5</v>
      </c>
      <c r="L122" s="157">
        <f t="shared" si="23"/>
        <v>0.27980535279805352</v>
      </c>
      <c r="M122" s="152" t="s">
        <v>578</v>
      </c>
      <c r="N122" s="158">
        <v>43244</v>
      </c>
      <c r="O122" s="1"/>
      <c r="P122" s="1"/>
      <c r="Q122" s="22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49">
        <v>45</v>
      </c>
      <c r="B123" s="150">
        <v>42367</v>
      </c>
      <c r="C123" s="150"/>
      <c r="D123" s="151" t="s">
        <v>668</v>
      </c>
      <c r="E123" s="152" t="s">
        <v>575</v>
      </c>
      <c r="F123" s="153">
        <v>465</v>
      </c>
      <c r="G123" s="152"/>
      <c r="H123" s="152">
        <v>540</v>
      </c>
      <c r="I123" s="154">
        <v>540</v>
      </c>
      <c r="J123" s="155" t="s">
        <v>662</v>
      </c>
      <c r="K123" s="156">
        <f t="shared" si="22"/>
        <v>75</v>
      </c>
      <c r="L123" s="157">
        <f t="shared" si="23"/>
        <v>0.16129032258064516</v>
      </c>
      <c r="M123" s="152" t="s">
        <v>578</v>
      </c>
      <c r="N123" s="158">
        <v>42530</v>
      </c>
      <c r="O123" s="1"/>
      <c r="P123" s="1"/>
      <c r="Q123" s="22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49">
        <v>46</v>
      </c>
      <c r="B124" s="150">
        <v>42380</v>
      </c>
      <c r="C124" s="150"/>
      <c r="D124" s="151" t="s">
        <v>397</v>
      </c>
      <c r="E124" s="152" t="s">
        <v>587</v>
      </c>
      <c r="F124" s="153">
        <v>81</v>
      </c>
      <c r="G124" s="152"/>
      <c r="H124" s="152">
        <v>110</v>
      </c>
      <c r="I124" s="154">
        <v>110</v>
      </c>
      <c r="J124" s="155" t="s">
        <v>662</v>
      </c>
      <c r="K124" s="156">
        <f t="shared" si="22"/>
        <v>29</v>
      </c>
      <c r="L124" s="157">
        <f t="shared" si="23"/>
        <v>0.35802469135802467</v>
      </c>
      <c r="M124" s="152" t="s">
        <v>578</v>
      </c>
      <c r="N124" s="158">
        <v>42745</v>
      </c>
      <c r="O124" s="1"/>
      <c r="P124" s="1"/>
      <c r="Q124" s="22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49">
        <v>47</v>
      </c>
      <c r="B125" s="150">
        <v>42382</v>
      </c>
      <c r="C125" s="150"/>
      <c r="D125" s="151" t="s">
        <v>669</v>
      </c>
      <c r="E125" s="152" t="s">
        <v>587</v>
      </c>
      <c r="F125" s="153">
        <v>417.5</v>
      </c>
      <c r="G125" s="152"/>
      <c r="H125" s="152">
        <v>547</v>
      </c>
      <c r="I125" s="154">
        <v>535</v>
      </c>
      <c r="J125" s="155" t="s">
        <v>662</v>
      </c>
      <c r="K125" s="156">
        <f t="shared" si="22"/>
        <v>129.5</v>
      </c>
      <c r="L125" s="157">
        <f t="shared" si="23"/>
        <v>0.31017964071856285</v>
      </c>
      <c r="M125" s="152" t="s">
        <v>578</v>
      </c>
      <c r="N125" s="158">
        <v>42578</v>
      </c>
      <c r="O125" s="1"/>
      <c r="P125" s="1"/>
      <c r="Q125" s="22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49">
        <v>48</v>
      </c>
      <c r="B126" s="150">
        <v>42408</v>
      </c>
      <c r="C126" s="150"/>
      <c r="D126" s="151" t="s">
        <v>670</v>
      </c>
      <c r="E126" s="152" t="s">
        <v>575</v>
      </c>
      <c r="F126" s="153">
        <v>650</v>
      </c>
      <c r="G126" s="152"/>
      <c r="H126" s="152">
        <v>800</v>
      </c>
      <c r="I126" s="154">
        <v>800</v>
      </c>
      <c r="J126" s="155" t="s">
        <v>662</v>
      </c>
      <c r="K126" s="156">
        <f t="shared" si="22"/>
        <v>150</v>
      </c>
      <c r="L126" s="157">
        <f t="shared" si="23"/>
        <v>0.23076923076923078</v>
      </c>
      <c r="M126" s="152" t="s">
        <v>578</v>
      </c>
      <c r="N126" s="158">
        <v>43154</v>
      </c>
      <c r="O126" s="1"/>
      <c r="P126" s="1"/>
      <c r="Q126" s="22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49">
        <v>49</v>
      </c>
      <c r="B127" s="150">
        <v>42433</v>
      </c>
      <c r="C127" s="150"/>
      <c r="D127" s="151" t="s">
        <v>235</v>
      </c>
      <c r="E127" s="152" t="s">
        <v>575</v>
      </c>
      <c r="F127" s="153">
        <v>437.5</v>
      </c>
      <c r="G127" s="152"/>
      <c r="H127" s="152">
        <v>504.5</v>
      </c>
      <c r="I127" s="154">
        <v>522</v>
      </c>
      <c r="J127" s="155" t="s">
        <v>671</v>
      </c>
      <c r="K127" s="156">
        <f t="shared" si="22"/>
        <v>67</v>
      </c>
      <c r="L127" s="157">
        <f t="shared" si="23"/>
        <v>0.15314285714285714</v>
      </c>
      <c r="M127" s="152" t="s">
        <v>578</v>
      </c>
      <c r="N127" s="158">
        <v>42480</v>
      </c>
      <c r="O127" s="1"/>
      <c r="P127" s="1"/>
      <c r="Q127" s="22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49">
        <v>50</v>
      </c>
      <c r="B128" s="150">
        <v>42438</v>
      </c>
      <c r="C128" s="150"/>
      <c r="D128" s="151" t="s">
        <v>672</v>
      </c>
      <c r="E128" s="152" t="s">
        <v>575</v>
      </c>
      <c r="F128" s="153">
        <v>189.5</v>
      </c>
      <c r="G128" s="152"/>
      <c r="H128" s="152">
        <v>218</v>
      </c>
      <c r="I128" s="154">
        <v>218</v>
      </c>
      <c r="J128" s="155" t="s">
        <v>662</v>
      </c>
      <c r="K128" s="156">
        <f t="shared" si="22"/>
        <v>28.5</v>
      </c>
      <c r="L128" s="157">
        <f t="shared" si="23"/>
        <v>0.15039577836411611</v>
      </c>
      <c r="M128" s="152" t="s">
        <v>578</v>
      </c>
      <c r="N128" s="158">
        <v>43034</v>
      </c>
      <c r="O128" s="1"/>
      <c r="P128" s="1"/>
      <c r="Q128" s="22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9">
        <v>51</v>
      </c>
      <c r="B129" s="160">
        <v>42471</v>
      </c>
      <c r="C129" s="160"/>
      <c r="D129" s="168" t="s">
        <v>673</v>
      </c>
      <c r="E129" s="163" t="s">
        <v>575</v>
      </c>
      <c r="F129" s="163">
        <v>36.5</v>
      </c>
      <c r="G129" s="164"/>
      <c r="H129" s="164">
        <v>15.85</v>
      </c>
      <c r="I129" s="164">
        <v>60</v>
      </c>
      <c r="J129" s="165" t="s">
        <v>674</v>
      </c>
      <c r="K129" s="166">
        <f t="shared" si="22"/>
        <v>-20.65</v>
      </c>
      <c r="L129" s="167">
        <f t="shared" si="23"/>
        <v>-0.5657534246575342</v>
      </c>
      <c r="M129" s="163" t="s">
        <v>588</v>
      </c>
      <c r="N129" s="171">
        <v>43627</v>
      </c>
      <c r="O129" s="1"/>
      <c r="P129" s="1"/>
      <c r="Q129" s="22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49">
        <v>52</v>
      </c>
      <c r="B130" s="150">
        <v>42472</v>
      </c>
      <c r="C130" s="150"/>
      <c r="D130" s="151" t="s">
        <v>675</v>
      </c>
      <c r="E130" s="152" t="s">
        <v>575</v>
      </c>
      <c r="F130" s="153">
        <v>93</v>
      </c>
      <c r="G130" s="152"/>
      <c r="H130" s="152">
        <v>149</v>
      </c>
      <c r="I130" s="154">
        <v>140</v>
      </c>
      <c r="J130" s="155" t="s">
        <v>676</v>
      </c>
      <c r="K130" s="156">
        <f t="shared" si="22"/>
        <v>56</v>
      </c>
      <c r="L130" s="157">
        <f t="shared" si="23"/>
        <v>0.60215053763440862</v>
      </c>
      <c r="M130" s="152" t="s">
        <v>578</v>
      </c>
      <c r="N130" s="158">
        <v>42740</v>
      </c>
      <c r="O130" s="1"/>
      <c r="P130" s="1"/>
      <c r="Q130" s="22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49">
        <v>53</v>
      </c>
      <c r="B131" s="150">
        <v>42472</v>
      </c>
      <c r="C131" s="150"/>
      <c r="D131" s="151" t="s">
        <v>677</v>
      </c>
      <c r="E131" s="152" t="s">
        <v>575</v>
      </c>
      <c r="F131" s="153">
        <v>130</v>
      </c>
      <c r="G131" s="152"/>
      <c r="H131" s="152">
        <v>150</v>
      </c>
      <c r="I131" s="154" t="s">
        <v>678</v>
      </c>
      <c r="J131" s="155" t="s">
        <v>662</v>
      </c>
      <c r="K131" s="156">
        <f t="shared" si="22"/>
        <v>20</v>
      </c>
      <c r="L131" s="157">
        <f t="shared" si="23"/>
        <v>0.15384615384615385</v>
      </c>
      <c r="M131" s="152" t="s">
        <v>578</v>
      </c>
      <c r="N131" s="158">
        <v>42564</v>
      </c>
      <c r="O131" s="1"/>
      <c r="P131" s="1"/>
      <c r="Q131" s="22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49">
        <v>54</v>
      </c>
      <c r="B132" s="150">
        <v>42473</v>
      </c>
      <c r="C132" s="150"/>
      <c r="D132" s="151" t="s">
        <v>679</v>
      </c>
      <c r="E132" s="152" t="s">
        <v>575</v>
      </c>
      <c r="F132" s="153">
        <v>196</v>
      </c>
      <c r="G132" s="152"/>
      <c r="H132" s="152">
        <v>299</v>
      </c>
      <c r="I132" s="154">
        <v>299</v>
      </c>
      <c r="J132" s="155" t="s">
        <v>662</v>
      </c>
      <c r="K132" s="156">
        <v>103</v>
      </c>
      <c r="L132" s="157">
        <v>0.52551020408163296</v>
      </c>
      <c r="M132" s="152" t="s">
        <v>578</v>
      </c>
      <c r="N132" s="158">
        <v>42620</v>
      </c>
      <c r="O132" s="1"/>
      <c r="P132" s="1"/>
      <c r="Q132" s="22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49">
        <v>55</v>
      </c>
      <c r="B133" s="150">
        <v>42473</v>
      </c>
      <c r="C133" s="150"/>
      <c r="D133" s="151" t="s">
        <v>680</v>
      </c>
      <c r="E133" s="152" t="s">
        <v>575</v>
      </c>
      <c r="F133" s="153">
        <v>88</v>
      </c>
      <c r="G133" s="152"/>
      <c r="H133" s="152">
        <v>103</v>
      </c>
      <c r="I133" s="154">
        <v>103</v>
      </c>
      <c r="J133" s="155" t="s">
        <v>662</v>
      </c>
      <c r="K133" s="156">
        <v>15</v>
      </c>
      <c r="L133" s="157">
        <v>0.170454545454545</v>
      </c>
      <c r="M133" s="152" t="s">
        <v>578</v>
      </c>
      <c r="N133" s="158">
        <v>42530</v>
      </c>
      <c r="O133" s="1"/>
      <c r="P133" s="1"/>
      <c r="Q133" s="22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49">
        <v>56</v>
      </c>
      <c r="B134" s="150">
        <v>42492</v>
      </c>
      <c r="C134" s="150"/>
      <c r="D134" s="151" t="s">
        <v>681</v>
      </c>
      <c r="E134" s="152" t="s">
        <v>575</v>
      </c>
      <c r="F134" s="153">
        <v>127.5</v>
      </c>
      <c r="G134" s="152"/>
      <c r="H134" s="152">
        <v>148</v>
      </c>
      <c r="I134" s="154" t="s">
        <v>682</v>
      </c>
      <c r="J134" s="155" t="s">
        <v>662</v>
      </c>
      <c r="K134" s="156">
        <f>H134-F134</f>
        <v>20.5</v>
      </c>
      <c r="L134" s="157">
        <f>K134/F134</f>
        <v>0.16078431372549021</v>
      </c>
      <c r="M134" s="152" t="s">
        <v>578</v>
      </c>
      <c r="N134" s="158">
        <v>42564</v>
      </c>
      <c r="O134" s="1"/>
      <c r="P134" s="1"/>
      <c r="Q134" s="22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49">
        <v>57</v>
      </c>
      <c r="B135" s="150">
        <v>42493</v>
      </c>
      <c r="C135" s="150"/>
      <c r="D135" s="151" t="s">
        <v>683</v>
      </c>
      <c r="E135" s="152" t="s">
        <v>575</v>
      </c>
      <c r="F135" s="153">
        <v>675</v>
      </c>
      <c r="G135" s="152"/>
      <c r="H135" s="152">
        <v>815</v>
      </c>
      <c r="I135" s="154" t="s">
        <v>684</v>
      </c>
      <c r="J135" s="155" t="s">
        <v>662</v>
      </c>
      <c r="K135" s="156">
        <f>H135-F135</f>
        <v>140</v>
      </c>
      <c r="L135" s="157">
        <f>K135/F135</f>
        <v>0.2074074074074074</v>
      </c>
      <c r="M135" s="152" t="s">
        <v>578</v>
      </c>
      <c r="N135" s="158">
        <v>43154</v>
      </c>
      <c r="O135" s="1"/>
      <c r="P135" s="1"/>
      <c r="Q135" s="22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9">
        <v>58</v>
      </c>
      <c r="B136" s="160">
        <v>42522</v>
      </c>
      <c r="C136" s="160"/>
      <c r="D136" s="161" t="s">
        <v>685</v>
      </c>
      <c r="E136" s="162" t="s">
        <v>575</v>
      </c>
      <c r="F136" s="163">
        <v>500</v>
      </c>
      <c r="G136" s="163"/>
      <c r="H136" s="164">
        <v>232.5</v>
      </c>
      <c r="I136" s="164" t="s">
        <v>686</v>
      </c>
      <c r="J136" s="165" t="s">
        <v>687</v>
      </c>
      <c r="K136" s="166">
        <f>H136-F136</f>
        <v>-267.5</v>
      </c>
      <c r="L136" s="167">
        <f>K136/F136</f>
        <v>-0.53500000000000003</v>
      </c>
      <c r="M136" s="163" t="s">
        <v>588</v>
      </c>
      <c r="N136" s="160">
        <v>43735</v>
      </c>
      <c r="O136" s="1"/>
      <c r="P136" s="1"/>
      <c r="Q136" s="22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49">
        <v>59</v>
      </c>
      <c r="B137" s="150">
        <v>42527</v>
      </c>
      <c r="C137" s="150"/>
      <c r="D137" s="151" t="s">
        <v>530</v>
      </c>
      <c r="E137" s="152" t="s">
        <v>575</v>
      </c>
      <c r="F137" s="153">
        <v>110</v>
      </c>
      <c r="G137" s="152"/>
      <c r="H137" s="152">
        <v>126.5</v>
      </c>
      <c r="I137" s="154">
        <v>125</v>
      </c>
      <c r="J137" s="155" t="s">
        <v>614</v>
      </c>
      <c r="K137" s="156">
        <f>H137-F137</f>
        <v>16.5</v>
      </c>
      <c r="L137" s="157">
        <f>K137/F137</f>
        <v>0.15</v>
      </c>
      <c r="M137" s="152" t="s">
        <v>578</v>
      </c>
      <c r="N137" s="158">
        <v>42552</v>
      </c>
      <c r="O137" s="1"/>
      <c r="P137" s="1"/>
      <c r="Q137" s="22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49">
        <v>60</v>
      </c>
      <c r="B138" s="150">
        <v>42538</v>
      </c>
      <c r="C138" s="150"/>
      <c r="D138" s="151" t="s">
        <v>688</v>
      </c>
      <c r="E138" s="152" t="s">
        <v>575</v>
      </c>
      <c r="F138" s="153">
        <v>44</v>
      </c>
      <c r="G138" s="152"/>
      <c r="H138" s="152">
        <v>69.5</v>
      </c>
      <c r="I138" s="154">
        <v>69.5</v>
      </c>
      <c r="J138" s="155" t="s">
        <v>689</v>
      </c>
      <c r="K138" s="156">
        <f>H138-F138</f>
        <v>25.5</v>
      </c>
      <c r="L138" s="157">
        <f>K138/F138</f>
        <v>0.57954545454545459</v>
      </c>
      <c r="M138" s="152" t="s">
        <v>578</v>
      </c>
      <c r="N138" s="158">
        <v>42977</v>
      </c>
      <c r="O138" s="1"/>
      <c r="P138" s="1"/>
      <c r="Q138" s="22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49">
        <v>61</v>
      </c>
      <c r="B139" s="150">
        <v>42549</v>
      </c>
      <c r="C139" s="150"/>
      <c r="D139" s="151" t="s">
        <v>690</v>
      </c>
      <c r="E139" s="152" t="s">
        <v>575</v>
      </c>
      <c r="F139" s="153">
        <v>262.5</v>
      </c>
      <c r="G139" s="152"/>
      <c r="H139" s="152">
        <v>340</v>
      </c>
      <c r="I139" s="154">
        <v>333</v>
      </c>
      <c r="J139" s="155" t="s">
        <v>691</v>
      </c>
      <c r="K139" s="156">
        <v>77.5</v>
      </c>
      <c r="L139" s="157">
        <v>0.29523809523809502</v>
      </c>
      <c r="M139" s="152" t="s">
        <v>578</v>
      </c>
      <c r="N139" s="158">
        <v>43017</v>
      </c>
      <c r="O139" s="1"/>
      <c r="P139" s="1"/>
      <c r="Q139" s="22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49">
        <v>62</v>
      </c>
      <c r="B140" s="150">
        <v>42549</v>
      </c>
      <c r="C140" s="150"/>
      <c r="D140" s="151" t="s">
        <v>692</v>
      </c>
      <c r="E140" s="152" t="s">
        <v>575</v>
      </c>
      <c r="F140" s="153">
        <v>840</v>
      </c>
      <c r="G140" s="152"/>
      <c r="H140" s="152">
        <v>1230</v>
      </c>
      <c r="I140" s="154">
        <v>1230</v>
      </c>
      <c r="J140" s="155" t="s">
        <v>662</v>
      </c>
      <c r="K140" s="156">
        <v>390</v>
      </c>
      <c r="L140" s="157">
        <v>0.46428571428571402</v>
      </c>
      <c r="M140" s="152" t="s">
        <v>578</v>
      </c>
      <c r="N140" s="158">
        <v>42649</v>
      </c>
      <c r="O140" s="1"/>
      <c r="P140" s="1"/>
      <c r="Q140" s="22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72">
        <v>63</v>
      </c>
      <c r="B141" s="173">
        <v>42556</v>
      </c>
      <c r="C141" s="173"/>
      <c r="D141" s="174" t="s">
        <v>693</v>
      </c>
      <c r="E141" s="175" t="s">
        <v>575</v>
      </c>
      <c r="F141" s="175">
        <v>395</v>
      </c>
      <c r="G141" s="176"/>
      <c r="H141" s="176">
        <f>(468.5+342.5)/2</f>
        <v>405.5</v>
      </c>
      <c r="I141" s="176">
        <v>510</v>
      </c>
      <c r="J141" s="177" t="s">
        <v>694</v>
      </c>
      <c r="K141" s="178">
        <f t="shared" ref="K141:K147" si="24">H141-F141</f>
        <v>10.5</v>
      </c>
      <c r="L141" s="179">
        <f t="shared" ref="L141:L147" si="25">K141/F141</f>
        <v>2.6582278481012658E-2</v>
      </c>
      <c r="M141" s="175" t="s">
        <v>595</v>
      </c>
      <c r="N141" s="173">
        <v>43606</v>
      </c>
      <c r="O141" s="1"/>
      <c r="P141" s="1"/>
      <c r="Q141" s="22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9">
        <v>64</v>
      </c>
      <c r="B142" s="160">
        <v>42584</v>
      </c>
      <c r="C142" s="160"/>
      <c r="D142" s="161" t="s">
        <v>695</v>
      </c>
      <c r="E142" s="162" t="s">
        <v>587</v>
      </c>
      <c r="F142" s="163">
        <f>169.5-12.8</f>
        <v>156.69999999999999</v>
      </c>
      <c r="G142" s="163"/>
      <c r="H142" s="164">
        <v>77</v>
      </c>
      <c r="I142" s="164" t="s">
        <v>696</v>
      </c>
      <c r="J142" s="165" t="s">
        <v>697</v>
      </c>
      <c r="K142" s="166">
        <f t="shared" si="24"/>
        <v>-79.699999999999989</v>
      </c>
      <c r="L142" s="167">
        <f t="shared" si="25"/>
        <v>-0.50861518825781749</v>
      </c>
      <c r="M142" s="163" t="s">
        <v>588</v>
      </c>
      <c r="N142" s="160">
        <v>43522</v>
      </c>
      <c r="O142" s="1"/>
      <c r="P142" s="1"/>
      <c r="Q142" s="22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9">
        <v>65</v>
      </c>
      <c r="B143" s="160">
        <v>42586</v>
      </c>
      <c r="C143" s="160"/>
      <c r="D143" s="161" t="s">
        <v>698</v>
      </c>
      <c r="E143" s="162" t="s">
        <v>575</v>
      </c>
      <c r="F143" s="163">
        <v>400</v>
      </c>
      <c r="G143" s="163"/>
      <c r="H143" s="164">
        <v>305</v>
      </c>
      <c r="I143" s="164">
        <v>475</v>
      </c>
      <c r="J143" s="165" t="s">
        <v>699</v>
      </c>
      <c r="K143" s="166">
        <f t="shared" si="24"/>
        <v>-95</v>
      </c>
      <c r="L143" s="167">
        <f t="shared" si="25"/>
        <v>-0.23749999999999999</v>
      </c>
      <c r="M143" s="163" t="s">
        <v>588</v>
      </c>
      <c r="N143" s="160">
        <v>43606</v>
      </c>
      <c r="O143" s="1"/>
      <c r="P143" s="1"/>
      <c r="Q143" s="22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49">
        <v>66</v>
      </c>
      <c r="B144" s="150">
        <v>42593</v>
      </c>
      <c r="C144" s="150"/>
      <c r="D144" s="151" t="s">
        <v>700</v>
      </c>
      <c r="E144" s="152" t="s">
        <v>575</v>
      </c>
      <c r="F144" s="153">
        <v>86.5</v>
      </c>
      <c r="G144" s="152"/>
      <c r="H144" s="152">
        <v>130</v>
      </c>
      <c r="I144" s="154">
        <v>130</v>
      </c>
      <c r="J144" s="155" t="s">
        <v>701</v>
      </c>
      <c r="K144" s="156">
        <f t="shared" si="24"/>
        <v>43.5</v>
      </c>
      <c r="L144" s="157">
        <f t="shared" si="25"/>
        <v>0.50289017341040465</v>
      </c>
      <c r="M144" s="152" t="s">
        <v>578</v>
      </c>
      <c r="N144" s="158">
        <v>43091</v>
      </c>
      <c r="O144" s="1"/>
      <c r="P144" s="1"/>
      <c r="Q144" s="22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9">
        <v>67</v>
      </c>
      <c r="B145" s="160">
        <v>42600</v>
      </c>
      <c r="C145" s="160"/>
      <c r="D145" s="161" t="s">
        <v>120</v>
      </c>
      <c r="E145" s="162" t="s">
        <v>575</v>
      </c>
      <c r="F145" s="163">
        <v>133.5</v>
      </c>
      <c r="G145" s="163"/>
      <c r="H145" s="164">
        <v>126.5</v>
      </c>
      <c r="I145" s="164">
        <v>178</v>
      </c>
      <c r="J145" s="165" t="s">
        <v>702</v>
      </c>
      <c r="K145" s="166">
        <f t="shared" si="24"/>
        <v>-7</v>
      </c>
      <c r="L145" s="167">
        <f t="shared" si="25"/>
        <v>-5.2434456928838954E-2</v>
      </c>
      <c r="M145" s="163" t="s">
        <v>588</v>
      </c>
      <c r="N145" s="160">
        <v>42615</v>
      </c>
      <c r="O145" s="1"/>
      <c r="P145" s="1"/>
      <c r="Q145" s="22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49">
        <v>68</v>
      </c>
      <c r="B146" s="150">
        <v>42613</v>
      </c>
      <c r="C146" s="150"/>
      <c r="D146" s="151" t="s">
        <v>703</v>
      </c>
      <c r="E146" s="152" t="s">
        <v>575</v>
      </c>
      <c r="F146" s="153">
        <v>560</v>
      </c>
      <c r="G146" s="152"/>
      <c r="H146" s="152">
        <v>725</v>
      </c>
      <c r="I146" s="154">
        <v>725</v>
      </c>
      <c r="J146" s="155" t="s">
        <v>608</v>
      </c>
      <c r="K146" s="156">
        <f t="shared" si="24"/>
        <v>165</v>
      </c>
      <c r="L146" s="157">
        <f t="shared" si="25"/>
        <v>0.29464285714285715</v>
      </c>
      <c r="M146" s="152" t="s">
        <v>578</v>
      </c>
      <c r="N146" s="158">
        <v>42456</v>
      </c>
      <c r="O146" s="1"/>
      <c r="P146" s="1"/>
      <c r="Q146" s="22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49">
        <v>69</v>
      </c>
      <c r="B147" s="150">
        <v>42614</v>
      </c>
      <c r="C147" s="150"/>
      <c r="D147" s="151" t="s">
        <v>704</v>
      </c>
      <c r="E147" s="152" t="s">
        <v>575</v>
      </c>
      <c r="F147" s="153">
        <v>160.5</v>
      </c>
      <c r="G147" s="152"/>
      <c r="H147" s="152">
        <v>210</v>
      </c>
      <c r="I147" s="154">
        <v>210</v>
      </c>
      <c r="J147" s="155" t="s">
        <v>608</v>
      </c>
      <c r="K147" s="156">
        <f t="shared" si="24"/>
        <v>49.5</v>
      </c>
      <c r="L147" s="157">
        <f t="shared" si="25"/>
        <v>0.30841121495327101</v>
      </c>
      <c r="M147" s="152" t="s">
        <v>578</v>
      </c>
      <c r="N147" s="158">
        <v>42871</v>
      </c>
      <c r="O147" s="1"/>
      <c r="P147" s="1"/>
      <c r="Q147" s="22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49">
        <v>70</v>
      </c>
      <c r="B148" s="150">
        <v>42646</v>
      </c>
      <c r="C148" s="150"/>
      <c r="D148" s="151" t="s">
        <v>407</v>
      </c>
      <c r="E148" s="152" t="s">
        <v>575</v>
      </c>
      <c r="F148" s="153">
        <v>430</v>
      </c>
      <c r="G148" s="152"/>
      <c r="H148" s="152">
        <v>596</v>
      </c>
      <c r="I148" s="154">
        <v>575</v>
      </c>
      <c r="J148" s="155" t="s">
        <v>705</v>
      </c>
      <c r="K148" s="156">
        <v>166</v>
      </c>
      <c r="L148" s="157">
        <v>0.38604651162790699</v>
      </c>
      <c r="M148" s="152" t="s">
        <v>578</v>
      </c>
      <c r="N148" s="158">
        <v>42769</v>
      </c>
      <c r="O148" s="1"/>
      <c r="P148" s="1"/>
      <c r="Q148" s="22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49">
        <v>71</v>
      </c>
      <c r="B149" s="150">
        <v>42657</v>
      </c>
      <c r="C149" s="150"/>
      <c r="D149" s="151" t="s">
        <v>706</v>
      </c>
      <c r="E149" s="152" t="s">
        <v>575</v>
      </c>
      <c r="F149" s="153">
        <v>280</v>
      </c>
      <c r="G149" s="152"/>
      <c r="H149" s="152">
        <v>345</v>
      </c>
      <c r="I149" s="154">
        <v>345</v>
      </c>
      <c r="J149" s="155" t="s">
        <v>608</v>
      </c>
      <c r="K149" s="156">
        <f t="shared" ref="K149:K154" si="26">H149-F149</f>
        <v>65</v>
      </c>
      <c r="L149" s="157">
        <f>K149/F149</f>
        <v>0.23214285714285715</v>
      </c>
      <c r="M149" s="152" t="s">
        <v>578</v>
      </c>
      <c r="N149" s="158">
        <v>42814</v>
      </c>
      <c r="O149" s="1"/>
      <c r="P149" s="1"/>
      <c r="Q149" s="22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49">
        <v>72</v>
      </c>
      <c r="B150" s="150">
        <v>42657</v>
      </c>
      <c r="C150" s="150"/>
      <c r="D150" s="151" t="s">
        <v>707</v>
      </c>
      <c r="E150" s="152" t="s">
        <v>575</v>
      </c>
      <c r="F150" s="153">
        <v>245</v>
      </c>
      <c r="G150" s="152"/>
      <c r="H150" s="152">
        <v>325.5</v>
      </c>
      <c r="I150" s="154">
        <v>330</v>
      </c>
      <c r="J150" s="155" t="s">
        <v>708</v>
      </c>
      <c r="K150" s="156">
        <f t="shared" si="26"/>
        <v>80.5</v>
      </c>
      <c r="L150" s="157">
        <f>K150/F150</f>
        <v>0.32857142857142857</v>
      </c>
      <c r="M150" s="152" t="s">
        <v>578</v>
      </c>
      <c r="N150" s="158">
        <v>42769</v>
      </c>
      <c r="O150" s="1"/>
      <c r="P150" s="1"/>
      <c r="Q150" s="22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49">
        <v>73</v>
      </c>
      <c r="B151" s="150">
        <v>42660</v>
      </c>
      <c r="C151" s="150"/>
      <c r="D151" s="151" t="s">
        <v>709</v>
      </c>
      <c r="E151" s="152" t="s">
        <v>575</v>
      </c>
      <c r="F151" s="153">
        <v>125</v>
      </c>
      <c r="G151" s="152"/>
      <c r="H151" s="152">
        <v>160</v>
      </c>
      <c r="I151" s="154">
        <v>160</v>
      </c>
      <c r="J151" s="155" t="s">
        <v>662</v>
      </c>
      <c r="K151" s="156">
        <f t="shared" si="26"/>
        <v>35</v>
      </c>
      <c r="L151" s="157">
        <v>0.28000000000000003</v>
      </c>
      <c r="M151" s="152" t="s">
        <v>578</v>
      </c>
      <c r="N151" s="158">
        <v>42803</v>
      </c>
      <c r="O151" s="1"/>
      <c r="P151" s="1"/>
      <c r="Q151" s="22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49">
        <v>74</v>
      </c>
      <c r="B152" s="150">
        <v>42660</v>
      </c>
      <c r="C152" s="150"/>
      <c r="D152" s="151" t="s">
        <v>710</v>
      </c>
      <c r="E152" s="152" t="s">
        <v>575</v>
      </c>
      <c r="F152" s="153">
        <v>114</v>
      </c>
      <c r="G152" s="152"/>
      <c r="H152" s="152">
        <v>145</v>
      </c>
      <c r="I152" s="154">
        <v>145</v>
      </c>
      <c r="J152" s="155" t="s">
        <v>662</v>
      </c>
      <c r="K152" s="156">
        <f t="shared" si="26"/>
        <v>31</v>
      </c>
      <c r="L152" s="157">
        <f>K152/F152</f>
        <v>0.27192982456140352</v>
      </c>
      <c r="M152" s="152" t="s">
        <v>578</v>
      </c>
      <c r="N152" s="158">
        <v>42859</v>
      </c>
      <c r="O152" s="1"/>
      <c r="P152" s="1"/>
      <c r="Q152" s="22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49">
        <v>75</v>
      </c>
      <c r="B153" s="150">
        <v>42660</v>
      </c>
      <c r="C153" s="150"/>
      <c r="D153" s="151" t="s">
        <v>711</v>
      </c>
      <c r="E153" s="152" t="s">
        <v>575</v>
      </c>
      <c r="F153" s="153">
        <v>212</v>
      </c>
      <c r="G153" s="152"/>
      <c r="H153" s="152">
        <v>280</v>
      </c>
      <c r="I153" s="154">
        <v>276</v>
      </c>
      <c r="J153" s="155" t="s">
        <v>712</v>
      </c>
      <c r="K153" s="156">
        <f t="shared" si="26"/>
        <v>68</v>
      </c>
      <c r="L153" s="157">
        <f>K153/F153</f>
        <v>0.32075471698113206</v>
      </c>
      <c r="M153" s="152" t="s">
        <v>578</v>
      </c>
      <c r="N153" s="158">
        <v>42858</v>
      </c>
      <c r="O153" s="1"/>
      <c r="P153" s="1"/>
      <c r="Q153" s="22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49">
        <v>76</v>
      </c>
      <c r="B154" s="150">
        <v>42678</v>
      </c>
      <c r="C154" s="150"/>
      <c r="D154" s="151" t="s">
        <v>454</v>
      </c>
      <c r="E154" s="152" t="s">
        <v>575</v>
      </c>
      <c r="F154" s="153">
        <v>155</v>
      </c>
      <c r="G154" s="152"/>
      <c r="H154" s="152">
        <v>210</v>
      </c>
      <c r="I154" s="154">
        <v>210</v>
      </c>
      <c r="J154" s="155" t="s">
        <v>713</v>
      </c>
      <c r="K154" s="156">
        <f t="shared" si="26"/>
        <v>55</v>
      </c>
      <c r="L154" s="157">
        <f>K154/F154</f>
        <v>0.35483870967741937</v>
      </c>
      <c r="M154" s="152" t="s">
        <v>578</v>
      </c>
      <c r="N154" s="158">
        <v>42944</v>
      </c>
      <c r="O154" s="1"/>
      <c r="P154" s="1"/>
      <c r="Q154" s="22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9">
        <v>77</v>
      </c>
      <c r="B155" s="160">
        <v>42710</v>
      </c>
      <c r="C155" s="160"/>
      <c r="D155" s="161" t="s">
        <v>714</v>
      </c>
      <c r="E155" s="162" t="s">
        <v>575</v>
      </c>
      <c r="F155" s="163">
        <v>150.5</v>
      </c>
      <c r="G155" s="163"/>
      <c r="H155" s="164">
        <v>72.5</v>
      </c>
      <c r="I155" s="164">
        <v>174</v>
      </c>
      <c r="J155" s="165" t="s">
        <v>715</v>
      </c>
      <c r="K155" s="166">
        <v>-78</v>
      </c>
      <c r="L155" s="167">
        <v>-0.51827242524916906</v>
      </c>
      <c r="M155" s="163" t="s">
        <v>588</v>
      </c>
      <c r="N155" s="160">
        <v>43333</v>
      </c>
      <c r="O155" s="1"/>
      <c r="P155" s="1"/>
      <c r="Q155" s="22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49">
        <v>78</v>
      </c>
      <c r="B156" s="150">
        <v>42712</v>
      </c>
      <c r="C156" s="150"/>
      <c r="D156" s="151" t="s">
        <v>716</v>
      </c>
      <c r="E156" s="152" t="s">
        <v>575</v>
      </c>
      <c r="F156" s="153">
        <v>380</v>
      </c>
      <c r="G156" s="152"/>
      <c r="H156" s="152">
        <v>478</v>
      </c>
      <c r="I156" s="154">
        <v>468</v>
      </c>
      <c r="J156" s="155" t="s">
        <v>662</v>
      </c>
      <c r="K156" s="156">
        <f>H156-F156</f>
        <v>98</v>
      </c>
      <c r="L156" s="157">
        <f>K156/F156</f>
        <v>0.25789473684210529</v>
      </c>
      <c r="M156" s="152" t="s">
        <v>578</v>
      </c>
      <c r="N156" s="158">
        <v>43025</v>
      </c>
      <c r="O156" s="1"/>
      <c r="P156" s="1"/>
      <c r="Q156" s="22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49">
        <v>79</v>
      </c>
      <c r="B157" s="150">
        <v>42734</v>
      </c>
      <c r="C157" s="150"/>
      <c r="D157" s="151" t="s">
        <v>119</v>
      </c>
      <c r="E157" s="152" t="s">
        <v>575</v>
      </c>
      <c r="F157" s="153">
        <v>305</v>
      </c>
      <c r="G157" s="152"/>
      <c r="H157" s="152">
        <v>375</v>
      </c>
      <c r="I157" s="154">
        <v>375</v>
      </c>
      <c r="J157" s="155" t="s">
        <v>662</v>
      </c>
      <c r="K157" s="156">
        <f>H157-F157</f>
        <v>70</v>
      </c>
      <c r="L157" s="157">
        <f>K157/F157</f>
        <v>0.22950819672131148</v>
      </c>
      <c r="M157" s="152" t="s">
        <v>578</v>
      </c>
      <c r="N157" s="158">
        <v>42768</v>
      </c>
      <c r="O157" s="1"/>
      <c r="P157" s="1"/>
      <c r="Q157" s="22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49">
        <v>80</v>
      </c>
      <c r="B158" s="150">
        <v>42739</v>
      </c>
      <c r="C158" s="150"/>
      <c r="D158" s="151" t="s">
        <v>102</v>
      </c>
      <c r="E158" s="152" t="s">
        <v>575</v>
      </c>
      <c r="F158" s="153">
        <v>99.5</v>
      </c>
      <c r="G158" s="152"/>
      <c r="H158" s="152">
        <v>158</v>
      </c>
      <c r="I158" s="154">
        <v>158</v>
      </c>
      <c r="J158" s="155" t="s">
        <v>662</v>
      </c>
      <c r="K158" s="156">
        <f>H158-F158</f>
        <v>58.5</v>
      </c>
      <c r="L158" s="157">
        <f>K158/F158</f>
        <v>0.5879396984924623</v>
      </c>
      <c r="M158" s="152" t="s">
        <v>578</v>
      </c>
      <c r="N158" s="158">
        <v>42898</v>
      </c>
      <c r="O158" s="1"/>
      <c r="P158" s="1"/>
      <c r="Q158" s="22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49">
        <v>81</v>
      </c>
      <c r="B159" s="150">
        <v>42739</v>
      </c>
      <c r="C159" s="150"/>
      <c r="D159" s="151" t="s">
        <v>102</v>
      </c>
      <c r="E159" s="152" t="s">
        <v>575</v>
      </c>
      <c r="F159" s="153">
        <v>99.5</v>
      </c>
      <c r="G159" s="152"/>
      <c r="H159" s="152">
        <v>158</v>
      </c>
      <c r="I159" s="154">
        <v>158</v>
      </c>
      <c r="J159" s="155" t="s">
        <v>662</v>
      </c>
      <c r="K159" s="156">
        <v>58.5</v>
      </c>
      <c r="L159" s="157">
        <v>0.58793969849246197</v>
      </c>
      <c r="M159" s="152" t="s">
        <v>578</v>
      </c>
      <c r="N159" s="158">
        <v>42898</v>
      </c>
      <c r="O159" s="1"/>
      <c r="P159" s="1"/>
      <c r="Q159" s="22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49">
        <v>82</v>
      </c>
      <c r="B160" s="150">
        <v>42786</v>
      </c>
      <c r="C160" s="150"/>
      <c r="D160" s="151" t="s">
        <v>208</v>
      </c>
      <c r="E160" s="152" t="s">
        <v>575</v>
      </c>
      <c r="F160" s="153">
        <v>140.5</v>
      </c>
      <c r="G160" s="152"/>
      <c r="H160" s="152">
        <v>220</v>
      </c>
      <c r="I160" s="154">
        <v>220</v>
      </c>
      <c r="J160" s="155" t="s">
        <v>662</v>
      </c>
      <c r="K160" s="156">
        <f>H160-F160</f>
        <v>79.5</v>
      </c>
      <c r="L160" s="157">
        <f>K160/F160</f>
        <v>0.5658362989323843</v>
      </c>
      <c r="M160" s="152" t="s">
        <v>578</v>
      </c>
      <c r="N160" s="158">
        <v>42864</v>
      </c>
      <c r="O160" s="1"/>
      <c r="P160" s="1"/>
      <c r="Q160" s="22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49">
        <v>83</v>
      </c>
      <c r="B161" s="150">
        <v>42786</v>
      </c>
      <c r="C161" s="150"/>
      <c r="D161" s="151" t="s">
        <v>717</v>
      </c>
      <c r="E161" s="152" t="s">
        <v>575</v>
      </c>
      <c r="F161" s="153">
        <v>202.5</v>
      </c>
      <c r="G161" s="152"/>
      <c r="H161" s="152">
        <v>234</v>
      </c>
      <c r="I161" s="154">
        <v>234</v>
      </c>
      <c r="J161" s="155" t="s">
        <v>662</v>
      </c>
      <c r="K161" s="156">
        <v>31.5</v>
      </c>
      <c r="L161" s="157">
        <v>0.155555555555556</v>
      </c>
      <c r="M161" s="152" t="s">
        <v>578</v>
      </c>
      <c r="N161" s="158">
        <v>42836</v>
      </c>
      <c r="O161" s="1"/>
      <c r="P161" s="1"/>
      <c r="Q161" s="22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49">
        <v>84</v>
      </c>
      <c r="B162" s="150">
        <v>42818</v>
      </c>
      <c r="C162" s="150"/>
      <c r="D162" s="151" t="s">
        <v>718</v>
      </c>
      <c r="E162" s="152" t="s">
        <v>575</v>
      </c>
      <c r="F162" s="153">
        <v>300.5</v>
      </c>
      <c r="G162" s="152"/>
      <c r="H162" s="152">
        <v>417.5</v>
      </c>
      <c r="I162" s="154">
        <v>420</v>
      </c>
      <c r="J162" s="155" t="s">
        <v>719</v>
      </c>
      <c r="K162" s="156">
        <f>H162-F162</f>
        <v>117</v>
      </c>
      <c r="L162" s="157">
        <f>K162/F162</f>
        <v>0.38935108153078202</v>
      </c>
      <c r="M162" s="152" t="s">
        <v>578</v>
      </c>
      <c r="N162" s="158">
        <v>43070</v>
      </c>
      <c r="O162" s="1"/>
      <c r="P162" s="1"/>
      <c r="Q162" s="22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49">
        <v>85</v>
      </c>
      <c r="B163" s="150">
        <v>42818</v>
      </c>
      <c r="C163" s="150"/>
      <c r="D163" s="151" t="s">
        <v>692</v>
      </c>
      <c r="E163" s="152" t="s">
        <v>575</v>
      </c>
      <c r="F163" s="153">
        <v>850</v>
      </c>
      <c r="G163" s="152"/>
      <c r="H163" s="152">
        <v>1042.5</v>
      </c>
      <c r="I163" s="154">
        <v>1023</v>
      </c>
      <c r="J163" s="155" t="s">
        <v>720</v>
      </c>
      <c r="K163" s="156">
        <v>192.5</v>
      </c>
      <c r="L163" s="157">
        <v>0.22647058823529401</v>
      </c>
      <c r="M163" s="152" t="s">
        <v>578</v>
      </c>
      <c r="N163" s="158">
        <v>42830</v>
      </c>
      <c r="O163" s="1"/>
      <c r="P163" s="1"/>
      <c r="Q163" s="22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49">
        <v>86</v>
      </c>
      <c r="B164" s="150">
        <v>42830</v>
      </c>
      <c r="C164" s="150"/>
      <c r="D164" s="151" t="s">
        <v>485</v>
      </c>
      <c r="E164" s="152" t="s">
        <v>575</v>
      </c>
      <c r="F164" s="153">
        <v>785</v>
      </c>
      <c r="G164" s="152"/>
      <c r="H164" s="152">
        <v>930</v>
      </c>
      <c r="I164" s="154">
        <v>920</v>
      </c>
      <c r="J164" s="155" t="s">
        <v>721</v>
      </c>
      <c r="K164" s="156">
        <f>H164-F164</f>
        <v>145</v>
      </c>
      <c r="L164" s="157">
        <f>K164/F164</f>
        <v>0.18471337579617833</v>
      </c>
      <c r="M164" s="152" t="s">
        <v>578</v>
      </c>
      <c r="N164" s="158">
        <v>42976</v>
      </c>
      <c r="O164" s="1"/>
      <c r="P164" s="1"/>
      <c r="Q164" s="22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9">
        <v>87</v>
      </c>
      <c r="B165" s="160">
        <v>42831</v>
      </c>
      <c r="C165" s="160"/>
      <c r="D165" s="161" t="s">
        <v>722</v>
      </c>
      <c r="E165" s="162" t="s">
        <v>575</v>
      </c>
      <c r="F165" s="163">
        <v>40</v>
      </c>
      <c r="G165" s="163"/>
      <c r="H165" s="164">
        <v>13.1</v>
      </c>
      <c r="I165" s="164">
        <v>60</v>
      </c>
      <c r="J165" s="165" t="s">
        <v>723</v>
      </c>
      <c r="K165" s="166">
        <v>-26.9</v>
      </c>
      <c r="L165" s="167">
        <v>-0.67249999999999999</v>
      </c>
      <c r="M165" s="163" t="s">
        <v>588</v>
      </c>
      <c r="N165" s="160">
        <v>43138</v>
      </c>
      <c r="O165" s="1"/>
      <c r="P165" s="1"/>
      <c r="Q165" s="22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49">
        <v>88</v>
      </c>
      <c r="B166" s="150">
        <v>42837</v>
      </c>
      <c r="C166" s="150"/>
      <c r="D166" s="151" t="s">
        <v>100</v>
      </c>
      <c r="E166" s="152" t="s">
        <v>575</v>
      </c>
      <c r="F166" s="153">
        <v>289.5</v>
      </c>
      <c r="G166" s="152"/>
      <c r="H166" s="152">
        <v>354</v>
      </c>
      <c r="I166" s="154">
        <v>360</v>
      </c>
      <c r="J166" s="155" t="s">
        <v>724</v>
      </c>
      <c r="K166" s="156">
        <f t="shared" ref="K166:K174" si="27">H166-F166</f>
        <v>64.5</v>
      </c>
      <c r="L166" s="157">
        <f t="shared" ref="L166:L174" si="28">K166/F166</f>
        <v>0.22279792746113988</v>
      </c>
      <c r="M166" s="152" t="s">
        <v>578</v>
      </c>
      <c r="N166" s="158">
        <v>43040</v>
      </c>
      <c r="O166" s="1"/>
      <c r="P166" s="1"/>
      <c r="Q166" s="22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49">
        <v>89</v>
      </c>
      <c r="B167" s="150">
        <v>42845</v>
      </c>
      <c r="C167" s="150"/>
      <c r="D167" s="151" t="s">
        <v>426</v>
      </c>
      <c r="E167" s="152" t="s">
        <v>575</v>
      </c>
      <c r="F167" s="153">
        <v>700</v>
      </c>
      <c r="G167" s="152"/>
      <c r="H167" s="152">
        <v>840</v>
      </c>
      <c r="I167" s="154">
        <v>840</v>
      </c>
      <c r="J167" s="155" t="s">
        <v>725</v>
      </c>
      <c r="K167" s="156">
        <f t="shared" si="27"/>
        <v>140</v>
      </c>
      <c r="L167" s="157">
        <f t="shared" si="28"/>
        <v>0.2</v>
      </c>
      <c r="M167" s="152" t="s">
        <v>578</v>
      </c>
      <c r="N167" s="158">
        <v>42893</v>
      </c>
      <c r="O167" s="1"/>
      <c r="P167" s="1"/>
      <c r="Q167" s="22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49">
        <v>90</v>
      </c>
      <c r="B168" s="150">
        <v>42887</v>
      </c>
      <c r="C168" s="150"/>
      <c r="D168" s="151" t="s">
        <v>726</v>
      </c>
      <c r="E168" s="152" t="s">
        <v>575</v>
      </c>
      <c r="F168" s="153">
        <v>130</v>
      </c>
      <c r="G168" s="152"/>
      <c r="H168" s="152">
        <v>144.25</v>
      </c>
      <c r="I168" s="154">
        <v>170</v>
      </c>
      <c r="J168" s="155" t="s">
        <v>727</v>
      </c>
      <c r="K168" s="156">
        <f t="shared" si="27"/>
        <v>14.25</v>
      </c>
      <c r="L168" s="157">
        <f t="shared" si="28"/>
        <v>0.10961538461538461</v>
      </c>
      <c r="M168" s="152" t="s">
        <v>578</v>
      </c>
      <c r="N168" s="158">
        <v>43675</v>
      </c>
      <c r="O168" s="1"/>
      <c r="P168" s="1"/>
      <c r="Q168" s="22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49">
        <v>91</v>
      </c>
      <c r="B169" s="150">
        <v>42901</v>
      </c>
      <c r="C169" s="150"/>
      <c r="D169" s="151" t="s">
        <v>728</v>
      </c>
      <c r="E169" s="152" t="s">
        <v>575</v>
      </c>
      <c r="F169" s="153">
        <v>214.5</v>
      </c>
      <c r="G169" s="152"/>
      <c r="H169" s="152">
        <v>262</v>
      </c>
      <c r="I169" s="154">
        <v>262</v>
      </c>
      <c r="J169" s="155" t="s">
        <v>597</v>
      </c>
      <c r="K169" s="156">
        <f t="shared" si="27"/>
        <v>47.5</v>
      </c>
      <c r="L169" s="157">
        <f t="shared" si="28"/>
        <v>0.22144522144522144</v>
      </c>
      <c r="M169" s="152" t="s">
        <v>578</v>
      </c>
      <c r="N169" s="158">
        <v>42977</v>
      </c>
      <c r="O169" s="1"/>
      <c r="P169" s="1"/>
      <c r="Q169" s="22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0">
        <v>92</v>
      </c>
      <c r="B170" s="181">
        <v>42933</v>
      </c>
      <c r="C170" s="181"/>
      <c r="D170" s="182" t="s">
        <v>729</v>
      </c>
      <c r="E170" s="183" t="s">
        <v>575</v>
      </c>
      <c r="F170" s="184">
        <v>370</v>
      </c>
      <c r="G170" s="183"/>
      <c r="H170" s="183">
        <v>447.5</v>
      </c>
      <c r="I170" s="185">
        <v>450</v>
      </c>
      <c r="J170" s="186" t="s">
        <v>662</v>
      </c>
      <c r="K170" s="156">
        <f t="shared" si="27"/>
        <v>77.5</v>
      </c>
      <c r="L170" s="187">
        <f t="shared" si="28"/>
        <v>0.20945945945945946</v>
      </c>
      <c r="M170" s="183" t="s">
        <v>578</v>
      </c>
      <c r="N170" s="188">
        <v>43035</v>
      </c>
      <c r="O170" s="1"/>
      <c r="P170" s="1"/>
      <c r="Q170" s="22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0">
        <v>93</v>
      </c>
      <c r="B171" s="181">
        <v>42943</v>
      </c>
      <c r="C171" s="181"/>
      <c r="D171" s="182" t="s">
        <v>206</v>
      </c>
      <c r="E171" s="183" t="s">
        <v>575</v>
      </c>
      <c r="F171" s="184">
        <v>657.5</v>
      </c>
      <c r="G171" s="183"/>
      <c r="H171" s="183">
        <v>825</v>
      </c>
      <c r="I171" s="185">
        <v>820</v>
      </c>
      <c r="J171" s="186" t="s">
        <v>662</v>
      </c>
      <c r="K171" s="156">
        <f t="shared" si="27"/>
        <v>167.5</v>
      </c>
      <c r="L171" s="187">
        <f t="shared" si="28"/>
        <v>0.25475285171102663</v>
      </c>
      <c r="M171" s="183" t="s">
        <v>578</v>
      </c>
      <c r="N171" s="188">
        <v>43090</v>
      </c>
      <c r="O171" s="1"/>
      <c r="P171" s="1"/>
      <c r="Q171" s="22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49">
        <v>94</v>
      </c>
      <c r="B172" s="150">
        <v>42964</v>
      </c>
      <c r="C172" s="150"/>
      <c r="D172" s="151" t="s">
        <v>380</v>
      </c>
      <c r="E172" s="152" t="s">
        <v>575</v>
      </c>
      <c r="F172" s="153">
        <v>605</v>
      </c>
      <c r="G172" s="152"/>
      <c r="H172" s="152">
        <v>750</v>
      </c>
      <c r="I172" s="154">
        <v>750</v>
      </c>
      <c r="J172" s="155" t="s">
        <v>721</v>
      </c>
      <c r="K172" s="156">
        <f t="shared" si="27"/>
        <v>145</v>
      </c>
      <c r="L172" s="157">
        <f t="shared" si="28"/>
        <v>0.23966942148760331</v>
      </c>
      <c r="M172" s="152" t="s">
        <v>578</v>
      </c>
      <c r="N172" s="158">
        <v>43027</v>
      </c>
      <c r="O172" s="1"/>
      <c r="P172" s="1"/>
      <c r="Q172" s="22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9">
        <v>95</v>
      </c>
      <c r="B173" s="160">
        <v>42979</v>
      </c>
      <c r="C173" s="160"/>
      <c r="D173" s="168" t="s">
        <v>730</v>
      </c>
      <c r="E173" s="163" t="s">
        <v>575</v>
      </c>
      <c r="F173" s="163">
        <v>255</v>
      </c>
      <c r="G173" s="164"/>
      <c r="H173" s="164">
        <v>217.25</v>
      </c>
      <c r="I173" s="164">
        <v>320</v>
      </c>
      <c r="J173" s="165" t="s">
        <v>731</v>
      </c>
      <c r="K173" s="166">
        <f t="shared" si="27"/>
        <v>-37.75</v>
      </c>
      <c r="L173" s="169">
        <f t="shared" si="28"/>
        <v>-0.14803921568627451</v>
      </c>
      <c r="M173" s="163" t="s">
        <v>588</v>
      </c>
      <c r="N173" s="160">
        <v>43661</v>
      </c>
      <c r="O173" s="1"/>
      <c r="P173" s="1"/>
      <c r="Q173" s="22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49">
        <v>96</v>
      </c>
      <c r="B174" s="150">
        <v>42997</v>
      </c>
      <c r="C174" s="150"/>
      <c r="D174" s="151" t="s">
        <v>732</v>
      </c>
      <c r="E174" s="152" t="s">
        <v>575</v>
      </c>
      <c r="F174" s="153">
        <v>215</v>
      </c>
      <c r="G174" s="152"/>
      <c r="H174" s="152">
        <v>258</v>
      </c>
      <c r="I174" s="154">
        <v>258</v>
      </c>
      <c r="J174" s="155" t="s">
        <v>662</v>
      </c>
      <c r="K174" s="156">
        <f t="shared" si="27"/>
        <v>43</v>
      </c>
      <c r="L174" s="157">
        <f t="shared" si="28"/>
        <v>0.2</v>
      </c>
      <c r="M174" s="152" t="s">
        <v>578</v>
      </c>
      <c r="N174" s="158">
        <v>43040</v>
      </c>
      <c r="O174" s="1"/>
      <c r="P174" s="1"/>
      <c r="Q174" s="22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49">
        <v>97</v>
      </c>
      <c r="B175" s="150">
        <v>42997</v>
      </c>
      <c r="C175" s="150"/>
      <c r="D175" s="151" t="s">
        <v>732</v>
      </c>
      <c r="E175" s="152" t="s">
        <v>575</v>
      </c>
      <c r="F175" s="153">
        <v>215</v>
      </c>
      <c r="G175" s="152"/>
      <c r="H175" s="152">
        <v>258</v>
      </c>
      <c r="I175" s="154">
        <v>258</v>
      </c>
      <c r="J175" s="186" t="s">
        <v>662</v>
      </c>
      <c r="K175" s="156">
        <v>43</v>
      </c>
      <c r="L175" s="157">
        <v>0.2</v>
      </c>
      <c r="M175" s="152" t="s">
        <v>578</v>
      </c>
      <c r="N175" s="158">
        <v>43040</v>
      </c>
      <c r="O175" s="1"/>
      <c r="P175" s="1"/>
      <c r="Q175" s="22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0">
        <v>98</v>
      </c>
      <c r="B176" s="181">
        <v>42998</v>
      </c>
      <c r="C176" s="181"/>
      <c r="D176" s="182" t="s">
        <v>733</v>
      </c>
      <c r="E176" s="183" t="s">
        <v>575</v>
      </c>
      <c r="F176" s="153">
        <v>75</v>
      </c>
      <c r="G176" s="183"/>
      <c r="H176" s="183">
        <v>90</v>
      </c>
      <c r="I176" s="185">
        <v>90</v>
      </c>
      <c r="J176" s="155" t="s">
        <v>734</v>
      </c>
      <c r="K176" s="156">
        <f t="shared" ref="K176:K181" si="29">H176-F176</f>
        <v>15</v>
      </c>
      <c r="L176" s="157">
        <f t="shared" ref="L176:L181" si="30">K176/F176</f>
        <v>0.2</v>
      </c>
      <c r="M176" s="152" t="s">
        <v>578</v>
      </c>
      <c r="N176" s="158">
        <v>43019</v>
      </c>
      <c r="O176" s="1"/>
      <c r="P176" s="1"/>
      <c r="Q176" s="22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0">
        <v>99</v>
      </c>
      <c r="B177" s="181">
        <v>43011</v>
      </c>
      <c r="C177" s="181"/>
      <c r="D177" s="182" t="s">
        <v>735</v>
      </c>
      <c r="E177" s="183" t="s">
        <v>575</v>
      </c>
      <c r="F177" s="184">
        <v>315</v>
      </c>
      <c r="G177" s="183"/>
      <c r="H177" s="183">
        <v>392</v>
      </c>
      <c r="I177" s="185">
        <v>384</v>
      </c>
      <c r="J177" s="186" t="s">
        <v>736</v>
      </c>
      <c r="K177" s="156">
        <f t="shared" si="29"/>
        <v>77</v>
      </c>
      <c r="L177" s="187">
        <f t="shared" si="30"/>
        <v>0.24444444444444444</v>
      </c>
      <c r="M177" s="183" t="s">
        <v>578</v>
      </c>
      <c r="N177" s="188">
        <v>43017</v>
      </c>
      <c r="O177" s="1"/>
      <c r="P177" s="1"/>
      <c r="Q177" s="22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0">
        <v>100</v>
      </c>
      <c r="B178" s="181">
        <v>43013</v>
      </c>
      <c r="C178" s="181"/>
      <c r="D178" s="182" t="s">
        <v>458</v>
      </c>
      <c r="E178" s="183" t="s">
        <v>575</v>
      </c>
      <c r="F178" s="184">
        <v>145</v>
      </c>
      <c r="G178" s="183"/>
      <c r="H178" s="183">
        <v>179</v>
      </c>
      <c r="I178" s="185">
        <v>180</v>
      </c>
      <c r="J178" s="186" t="s">
        <v>737</v>
      </c>
      <c r="K178" s="156">
        <f t="shared" si="29"/>
        <v>34</v>
      </c>
      <c r="L178" s="187">
        <f t="shared" si="30"/>
        <v>0.23448275862068965</v>
      </c>
      <c r="M178" s="183" t="s">
        <v>578</v>
      </c>
      <c r="N178" s="188">
        <v>43025</v>
      </c>
      <c r="O178" s="1"/>
      <c r="P178" s="1"/>
      <c r="Q178" s="22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80">
        <v>101</v>
      </c>
      <c r="B179" s="181">
        <v>43014</v>
      </c>
      <c r="C179" s="181"/>
      <c r="D179" s="182" t="s">
        <v>355</v>
      </c>
      <c r="E179" s="183" t="s">
        <v>575</v>
      </c>
      <c r="F179" s="184">
        <v>256</v>
      </c>
      <c r="G179" s="183"/>
      <c r="H179" s="183">
        <v>323</v>
      </c>
      <c r="I179" s="185">
        <v>320</v>
      </c>
      <c r="J179" s="186" t="s">
        <v>662</v>
      </c>
      <c r="K179" s="156">
        <f t="shared" si="29"/>
        <v>67</v>
      </c>
      <c r="L179" s="187">
        <f t="shared" si="30"/>
        <v>0.26171875</v>
      </c>
      <c r="M179" s="183" t="s">
        <v>578</v>
      </c>
      <c r="N179" s="188">
        <v>43067</v>
      </c>
      <c r="O179" s="1"/>
      <c r="P179" s="1"/>
      <c r="Q179" s="22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0">
        <v>102</v>
      </c>
      <c r="B180" s="181">
        <v>43017</v>
      </c>
      <c r="C180" s="181"/>
      <c r="D180" s="182" t="s">
        <v>369</v>
      </c>
      <c r="E180" s="183" t="s">
        <v>575</v>
      </c>
      <c r="F180" s="184">
        <v>137.5</v>
      </c>
      <c r="G180" s="183"/>
      <c r="H180" s="183">
        <v>184</v>
      </c>
      <c r="I180" s="185">
        <v>183</v>
      </c>
      <c r="J180" s="186" t="s">
        <v>738</v>
      </c>
      <c r="K180" s="156">
        <f t="shared" si="29"/>
        <v>46.5</v>
      </c>
      <c r="L180" s="187">
        <f t="shared" si="30"/>
        <v>0.33818181818181819</v>
      </c>
      <c r="M180" s="183" t="s">
        <v>578</v>
      </c>
      <c r="N180" s="188">
        <v>43108</v>
      </c>
      <c r="O180" s="1"/>
      <c r="P180" s="1"/>
      <c r="Q180" s="22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0">
        <v>103</v>
      </c>
      <c r="B181" s="181">
        <v>43018</v>
      </c>
      <c r="C181" s="181"/>
      <c r="D181" s="182" t="s">
        <v>739</v>
      </c>
      <c r="E181" s="183" t="s">
        <v>575</v>
      </c>
      <c r="F181" s="184">
        <v>125.5</v>
      </c>
      <c r="G181" s="183"/>
      <c r="H181" s="183">
        <v>158</v>
      </c>
      <c r="I181" s="185">
        <v>155</v>
      </c>
      <c r="J181" s="186" t="s">
        <v>740</v>
      </c>
      <c r="K181" s="156">
        <f t="shared" si="29"/>
        <v>32.5</v>
      </c>
      <c r="L181" s="187">
        <f t="shared" si="30"/>
        <v>0.25896414342629481</v>
      </c>
      <c r="M181" s="183" t="s">
        <v>578</v>
      </c>
      <c r="N181" s="188">
        <v>43067</v>
      </c>
      <c r="O181" s="1"/>
      <c r="P181" s="1"/>
      <c r="Q181" s="22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0">
        <v>104</v>
      </c>
      <c r="B182" s="181">
        <v>43018</v>
      </c>
      <c r="C182" s="181"/>
      <c r="D182" s="182" t="s">
        <v>741</v>
      </c>
      <c r="E182" s="183" t="s">
        <v>575</v>
      </c>
      <c r="F182" s="184">
        <v>895</v>
      </c>
      <c r="G182" s="183"/>
      <c r="H182" s="183">
        <v>1122.5</v>
      </c>
      <c r="I182" s="185">
        <v>1078</v>
      </c>
      <c r="J182" s="186" t="s">
        <v>742</v>
      </c>
      <c r="K182" s="156">
        <v>227.5</v>
      </c>
      <c r="L182" s="187">
        <v>0.25418994413407803</v>
      </c>
      <c r="M182" s="183" t="s">
        <v>578</v>
      </c>
      <c r="N182" s="188">
        <v>43117</v>
      </c>
      <c r="O182" s="1"/>
      <c r="P182" s="1"/>
      <c r="Q182" s="22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0">
        <v>105</v>
      </c>
      <c r="B183" s="181">
        <v>43020</v>
      </c>
      <c r="C183" s="181"/>
      <c r="D183" s="182" t="s">
        <v>364</v>
      </c>
      <c r="E183" s="183" t="s">
        <v>575</v>
      </c>
      <c r="F183" s="184">
        <v>525</v>
      </c>
      <c r="G183" s="183"/>
      <c r="H183" s="183">
        <v>629</v>
      </c>
      <c r="I183" s="185">
        <v>629</v>
      </c>
      <c r="J183" s="186" t="s">
        <v>662</v>
      </c>
      <c r="K183" s="156">
        <v>104</v>
      </c>
      <c r="L183" s="187">
        <v>0.19809523809523799</v>
      </c>
      <c r="M183" s="183" t="s">
        <v>578</v>
      </c>
      <c r="N183" s="188">
        <v>43119</v>
      </c>
      <c r="O183" s="1"/>
      <c r="P183" s="1"/>
      <c r="Q183" s="22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0">
        <v>106</v>
      </c>
      <c r="B184" s="181">
        <v>43046</v>
      </c>
      <c r="C184" s="181"/>
      <c r="D184" s="182" t="s">
        <v>402</v>
      </c>
      <c r="E184" s="183" t="s">
        <v>575</v>
      </c>
      <c r="F184" s="184">
        <v>740</v>
      </c>
      <c r="G184" s="183"/>
      <c r="H184" s="183">
        <v>892.5</v>
      </c>
      <c r="I184" s="185">
        <v>900</v>
      </c>
      <c r="J184" s="186" t="s">
        <v>743</v>
      </c>
      <c r="K184" s="156">
        <f>H184-F184</f>
        <v>152.5</v>
      </c>
      <c r="L184" s="187">
        <f>K184/F184</f>
        <v>0.20608108108108109</v>
      </c>
      <c r="M184" s="183" t="s">
        <v>578</v>
      </c>
      <c r="N184" s="188">
        <v>43052</v>
      </c>
      <c r="O184" s="1"/>
      <c r="P184" s="1"/>
      <c r="Q184" s="22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49">
        <v>107</v>
      </c>
      <c r="B185" s="150">
        <v>43073</v>
      </c>
      <c r="C185" s="150"/>
      <c r="D185" s="151" t="s">
        <v>744</v>
      </c>
      <c r="E185" s="152" t="s">
        <v>575</v>
      </c>
      <c r="F185" s="153">
        <v>118.5</v>
      </c>
      <c r="G185" s="152"/>
      <c r="H185" s="152">
        <v>143.5</v>
      </c>
      <c r="I185" s="154">
        <v>145</v>
      </c>
      <c r="J185" s="155" t="s">
        <v>745</v>
      </c>
      <c r="K185" s="156">
        <f>H185-F185</f>
        <v>25</v>
      </c>
      <c r="L185" s="157">
        <f>K185/F185</f>
        <v>0.2109704641350211</v>
      </c>
      <c r="M185" s="152" t="s">
        <v>578</v>
      </c>
      <c r="N185" s="158">
        <v>43097</v>
      </c>
      <c r="O185" s="1"/>
      <c r="P185" s="1"/>
      <c r="Q185" s="22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9">
        <v>108</v>
      </c>
      <c r="B186" s="160">
        <v>43090</v>
      </c>
      <c r="C186" s="160"/>
      <c r="D186" s="161" t="s">
        <v>431</v>
      </c>
      <c r="E186" s="162" t="s">
        <v>575</v>
      </c>
      <c r="F186" s="163">
        <v>715</v>
      </c>
      <c r="G186" s="163"/>
      <c r="H186" s="164">
        <v>500</v>
      </c>
      <c r="I186" s="164">
        <v>872</v>
      </c>
      <c r="J186" s="165" t="s">
        <v>746</v>
      </c>
      <c r="K186" s="166">
        <f>H186-F186</f>
        <v>-215</v>
      </c>
      <c r="L186" s="167">
        <f>K186/F186</f>
        <v>-0.30069930069930068</v>
      </c>
      <c r="M186" s="163" t="s">
        <v>588</v>
      </c>
      <c r="N186" s="160">
        <v>43670</v>
      </c>
      <c r="O186" s="1"/>
      <c r="P186" s="1"/>
      <c r="Q186" s="22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49">
        <v>109</v>
      </c>
      <c r="B187" s="150">
        <v>43098</v>
      </c>
      <c r="C187" s="150"/>
      <c r="D187" s="151" t="s">
        <v>735</v>
      </c>
      <c r="E187" s="152" t="s">
        <v>575</v>
      </c>
      <c r="F187" s="153">
        <v>435</v>
      </c>
      <c r="G187" s="152"/>
      <c r="H187" s="152">
        <v>542.5</v>
      </c>
      <c r="I187" s="154">
        <v>539</v>
      </c>
      <c r="J187" s="155" t="s">
        <v>662</v>
      </c>
      <c r="K187" s="156">
        <v>107.5</v>
      </c>
      <c r="L187" s="157">
        <v>0.247126436781609</v>
      </c>
      <c r="M187" s="152" t="s">
        <v>578</v>
      </c>
      <c r="N187" s="158">
        <v>43206</v>
      </c>
      <c r="O187" s="1"/>
      <c r="P187" s="1"/>
      <c r="Q187" s="22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49">
        <v>110</v>
      </c>
      <c r="B188" s="150">
        <v>43098</v>
      </c>
      <c r="C188" s="150"/>
      <c r="D188" s="151" t="s">
        <v>546</v>
      </c>
      <c r="E188" s="152" t="s">
        <v>575</v>
      </c>
      <c r="F188" s="153">
        <v>885</v>
      </c>
      <c r="G188" s="152"/>
      <c r="H188" s="152">
        <v>1090</v>
      </c>
      <c r="I188" s="154">
        <v>1084</v>
      </c>
      <c r="J188" s="155" t="s">
        <v>662</v>
      </c>
      <c r="K188" s="156">
        <v>205</v>
      </c>
      <c r="L188" s="157">
        <v>0.23163841807909599</v>
      </c>
      <c r="M188" s="152" t="s">
        <v>578</v>
      </c>
      <c r="N188" s="158">
        <v>43213</v>
      </c>
      <c r="O188" s="1"/>
      <c r="P188" s="1"/>
      <c r="Q188" s="22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9">
        <v>111</v>
      </c>
      <c r="B189" s="190">
        <v>43192</v>
      </c>
      <c r="C189" s="190"/>
      <c r="D189" s="168" t="s">
        <v>747</v>
      </c>
      <c r="E189" s="163" t="s">
        <v>575</v>
      </c>
      <c r="F189" s="191">
        <v>478.5</v>
      </c>
      <c r="G189" s="163"/>
      <c r="H189" s="163">
        <v>442</v>
      </c>
      <c r="I189" s="164">
        <v>613</v>
      </c>
      <c r="J189" s="165" t="s">
        <v>748</v>
      </c>
      <c r="K189" s="166">
        <f>H189-F189</f>
        <v>-36.5</v>
      </c>
      <c r="L189" s="167">
        <f>K189/F189</f>
        <v>-7.6280041797283177E-2</v>
      </c>
      <c r="M189" s="163" t="s">
        <v>588</v>
      </c>
      <c r="N189" s="160">
        <v>43762</v>
      </c>
      <c r="O189" s="1"/>
      <c r="P189" s="1"/>
      <c r="Q189" s="22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9">
        <v>112</v>
      </c>
      <c r="B190" s="160">
        <v>43194</v>
      </c>
      <c r="C190" s="160"/>
      <c r="D190" s="161" t="s">
        <v>749</v>
      </c>
      <c r="E190" s="162" t="s">
        <v>575</v>
      </c>
      <c r="F190" s="163">
        <f>141.5-7.3</f>
        <v>134.19999999999999</v>
      </c>
      <c r="G190" s="163"/>
      <c r="H190" s="164">
        <v>77</v>
      </c>
      <c r="I190" s="164">
        <v>180</v>
      </c>
      <c r="J190" s="165" t="s">
        <v>750</v>
      </c>
      <c r="K190" s="166">
        <f>H190-F190</f>
        <v>-57.199999999999989</v>
      </c>
      <c r="L190" s="167">
        <f>K190/F190</f>
        <v>-0.42622950819672129</v>
      </c>
      <c r="M190" s="163" t="s">
        <v>588</v>
      </c>
      <c r="N190" s="160">
        <v>43522</v>
      </c>
      <c r="O190" s="1"/>
      <c r="P190" s="1"/>
      <c r="Q190" s="22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9">
        <v>113</v>
      </c>
      <c r="B191" s="160">
        <v>43209</v>
      </c>
      <c r="C191" s="160"/>
      <c r="D191" s="161" t="s">
        <v>751</v>
      </c>
      <c r="E191" s="162" t="s">
        <v>575</v>
      </c>
      <c r="F191" s="163">
        <v>430</v>
      </c>
      <c r="G191" s="163"/>
      <c r="H191" s="164">
        <v>220</v>
      </c>
      <c r="I191" s="164">
        <v>537</v>
      </c>
      <c r="J191" s="165" t="s">
        <v>752</v>
      </c>
      <c r="K191" s="166">
        <f>H191-F191</f>
        <v>-210</v>
      </c>
      <c r="L191" s="167">
        <f>K191/F191</f>
        <v>-0.48837209302325579</v>
      </c>
      <c r="M191" s="163" t="s">
        <v>588</v>
      </c>
      <c r="N191" s="160">
        <v>43252</v>
      </c>
      <c r="O191" s="1"/>
      <c r="P191" s="1"/>
      <c r="Q191" s="22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0">
        <v>114</v>
      </c>
      <c r="B192" s="181">
        <v>43220</v>
      </c>
      <c r="C192" s="181"/>
      <c r="D192" s="182" t="s">
        <v>753</v>
      </c>
      <c r="E192" s="183" t="s">
        <v>575</v>
      </c>
      <c r="F192" s="183">
        <v>153.5</v>
      </c>
      <c r="G192" s="183"/>
      <c r="H192" s="183">
        <v>196</v>
      </c>
      <c r="I192" s="185">
        <v>196</v>
      </c>
      <c r="J192" s="155" t="s">
        <v>754</v>
      </c>
      <c r="K192" s="156">
        <f>H192-F192</f>
        <v>42.5</v>
      </c>
      <c r="L192" s="157">
        <f>K192/F192</f>
        <v>0.27687296416938112</v>
      </c>
      <c r="M192" s="152" t="s">
        <v>578</v>
      </c>
      <c r="N192" s="158">
        <v>43605</v>
      </c>
      <c r="O192" s="1"/>
      <c r="P192" s="1"/>
      <c r="Q192" s="22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9">
        <v>115</v>
      </c>
      <c r="B193" s="160">
        <v>43306</v>
      </c>
      <c r="C193" s="160"/>
      <c r="D193" s="161" t="s">
        <v>722</v>
      </c>
      <c r="E193" s="162" t="s">
        <v>575</v>
      </c>
      <c r="F193" s="163">
        <v>27.5</v>
      </c>
      <c r="G193" s="163"/>
      <c r="H193" s="164">
        <v>13.1</v>
      </c>
      <c r="I193" s="164">
        <v>60</v>
      </c>
      <c r="J193" s="165" t="s">
        <v>755</v>
      </c>
      <c r="K193" s="166">
        <v>-14.4</v>
      </c>
      <c r="L193" s="167">
        <v>-0.52363636363636401</v>
      </c>
      <c r="M193" s="163" t="s">
        <v>588</v>
      </c>
      <c r="N193" s="160">
        <v>43138</v>
      </c>
      <c r="O193" s="1"/>
      <c r="P193" s="1"/>
      <c r="Q193" s="22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9">
        <v>116</v>
      </c>
      <c r="B194" s="190">
        <v>43318</v>
      </c>
      <c r="C194" s="190"/>
      <c r="D194" s="168" t="s">
        <v>756</v>
      </c>
      <c r="E194" s="163" t="s">
        <v>575</v>
      </c>
      <c r="F194" s="163">
        <v>148.5</v>
      </c>
      <c r="G194" s="163"/>
      <c r="H194" s="163">
        <v>102</v>
      </c>
      <c r="I194" s="164">
        <v>182</v>
      </c>
      <c r="J194" s="165" t="s">
        <v>757</v>
      </c>
      <c r="K194" s="166">
        <f>H194-F194</f>
        <v>-46.5</v>
      </c>
      <c r="L194" s="167">
        <f>K194/F194</f>
        <v>-0.31313131313131315</v>
      </c>
      <c r="M194" s="163" t="s">
        <v>588</v>
      </c>
      <c r="N194" s="160">
        <v>43661</v>
      </c>
      <c r="O194" s="1"/>
      <c r="P194" s="1"/>
      <c r="Q194" s="22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49">
        <v>117</v>
      </c>
      <c r="B195" s="150">
        <v>43335</v>
      </c>
      <c r="C195" s="150"/>
      <c r="D195" s="151" t="s">
        <v>758</v>
      </c>
      <c r="E195" s="152" t="s">
        <v>575</v>
      </c>
      <c r="F195" s="183">
        <v>285</v>
      </c>
      <c r="G195" s="152"/>
      <c r="H195" s="152">
        <v>355</v>
      </c>
      <c r="I195" s="154">
        <v>364</v>
      </c>
      <c r="J195" s="155" t="s">
        <v>759</v>
      </c>
      <c r="K195" s="156">
        <v>70</v>
      </c>
      <c r="L195" s="157">
        <v>0.24561403508771901</v>
      </c>
      <c r="M195" s="152" t="s">
        <v>578</v>
      </c>
      <c r="N195" s="158">
        <v>43455</v>
      </c>
      <c r="O195" s="1"/>
      <c r="P195" s="1"/>
      <c r="Q195" s="22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49">
        <v>118</v>
      </c>
      <c r="B196" s="150">
        <v>43341</v>
      </c>
      <c r="C196" s="150"/>
      <c r="D196" s="151" t="s">
        <v>392</v>
      </c>
      <c r="E196" s="152" t="s">
        <v>575</v>
      </c>
      <c r="F196" s="183">
        <v>525</v>
      </c>
      <c r="G196" s="152"/>
      <c r="H196" s="152">
        <v>585</v>
      </c>
      <c r="I196" s="154">
        <v>635</v>
      </c>
      <c r="J196" s="155" t="s">
        <v>760</v>
      </c>
      <c r="K196" s="156">
        <f t="shared" ref="K196:K227" si="31">H196-F196</f>
        <v>60</v>
      </c>
      <c r="L196" s="157">
        <f t="shared" ref="L196:L227" si="32">K196/F196</f>
        <v>0.11428571428571428</v>
      </c>
      <c r="M196" s="152" t="s">
        <v>578</v>
      </c>
      <c r="N196" s="158">
        <v>43662</v>
      </c>
      <c r="O196" s="1"/>
      <c r="P196" s="1"/>
      <c r="Q196" s="22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49">
        <v>119</v>
      </c>
      <c r="B197" s="150">
        <v>43395</v>
      </c>
      <c r="C197" s="150"/>
      <c r="D197" s="151" t="s">
        <v>380</v>
      </c>
      <c r="E197" s="152" t="s">
        <v>575</v>
      </c>
      <c r="F197" s="183">
        <v>475</v>
      </c>
      <c r="G197" s="152"/>
      <c r="H197" s="152">
        <v>574</v>
      </c>
      <c r="I197" s="154">
        <v>570</v>
      </c>
      <c r="J197" s="155" t="s">
        <v>662</v>
      </c>
      <c r="K197" s="156">
        <f t="shared" si="31"/>
        <v>99</v>
      </c>
      <c r="L197" s="157">
        <f t="shared" si="32"/>
        <v>0.20842105263157895</v>
      </c>
      <c r="M197" s="152" t="s">
        <v>578</v>
      </c>
      <c r="N197" s="158">
        <v>43403</v>
      </c>
      <c r="O197" s="1"/>
      <c r="P197" s="1"/>
      <c r="Q197" s="22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0">
        <v>120</v>
      </c>
      <c r="B198" s="181">
        <v>43397</v>
      </c>
      <c r="C198" s="181"/>
      <c r="D198" s="182" t="s">
        <v>761</v>
      </c>
      <c r="E198" s="183" t="s">
        <v>575</v>
      </c>
      <c r="F198" s="183">
        <v>707.5</v>
      </c>
      <c r="G198" s="183"/>
      <c r="H198" s="183">
        <v>872</v>
      </c>
      <c r="I198" s="185">
        <v>872</v>
      </c>
      <c r="J198" s="186" t="s">
        <v>662</v>
      </c>
      <c r="K198" s="156">
        <f t="shared" si="31"/>
        <v>164.5</v>
      </c>
      <c r="L198" s="187">
        <f t="shared" si="32"/>
        <v>0.23250883392226149</v>
      </c>
      <c r="M198" s="183" t="s">
        <v>578</v>
      </c>
      <c r="N198" s="188">
        <v>43482</v>
      </c>
      <c r="O198" s="1"/>
      <c r="P198" s="1"/>
      <c r="Q198" s="22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0">
        <v>121</v>
      </c>
      <c r="B199" s="181">
        <v>43398</v>
      </c>
      <c r="C199" s="181"/>
      <c r="D199" s="182" t="s">
        <v>762</v>
      </c>
      <c r="E199" s="183" t="s">
        <v>575</v>
      </c>
      <c r="F199" s="183">
        <v>162</v>
      </c>
      <c r="G199" s="183"/>
      <c r="H199" s="183">
        <v>204</v>
      </c>
      <c r="I199" s="185">
        <v>209</v>
      </c>
      <c r="J199" s="186" t="s">
        <v>763</v>
      </c>
      <c r="K199" s="156">
        <f t="shared" si="31"/>
        <v>42</v>
      </c>
      <c r="L199" s="187">
        <f t="shared" si="32"/>
        <v>0.25925925925925924</v>
      </c>
      <c r="M199" s="183" t="s">
        <v>578</v>
      </c>
      <c r="N199" s="188">
        <v>43539</v>
      </c>
      <c r="O199" s="1"/>
      <c r="P199" s="1"/>
      <c r="Q199" s="22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0">
        <v>122</v>
      </c>
      <c r="B200" s="181">
        <v>43399</v>
      </c>
      <c r="C200" s="181"/>
      <c r="D200" s="182" t="s">
        <v>478</v>
      </c>
      <c r="E200" s="183" t="s">
        <v>575</v>
      </c>
      <c r="F200" s="183">
        <v>240</v>
      </c>
      <c r="G200" s="183"/>
      <c r="H200" s="183">
        <v>297</v>
      </c>
      <c r="I200" s="185">
        <v>297</v>
      </c>
      <c r="J200" s="186" t="s">
        <v>662</v>
      </c>
      <c r="K200" s="192">
        <f t="shared" si="31"/>
        <v>57</v>
      </c>
      <c r="L200" s="187">
        <f t="shared" si="32"/>
        <v>0.23749999999999999</v>
      </c>
      <c r="M200" s="183" t="s">
        <v>578</v>
      </c>
      <c r="N200" s="188">
        <v>43417</v>
      </c>
      <c r="O200" s="1"/>
      <c r="P200" s="1"/>
      <c r="Q200" s="22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49">
        <v>123</v>
      </c>
      <c r="B201" s="150">
        <v>43439</v>
      </c>
      <c r="C201" s="150"/>
      <c r="D201" s="151" t="s">
        <v>764</v>
      </c>
      <c r="E201" s="152" t="s">
        <v>575</v>
      </c>
      <c r="F201" s="152">
        <v>202.5</v>
      </c>
      <c r="G201" s="152"/>
      <c r="H201" s="152">
        <v>255</v>
      </c>
      <c r="I201" s="154">
        <v>252</v>
      </c>
      <c r="J201" s="155" t="s">
        <v>662</v>
      </c>
      <c r="K201" s="156">
        <f t="shared" si="31"/>
        <v>52.5</v>
      </c>
      <c r="L201" s="157">
        <f t="shared" si="32"/>
        <v>0.25925925925925924</v>
      </c>
      <c r="M201" s="152" t="s">
        <v>578</v>
      </c>
      <c r="N201" s="158">
        <v>43542</v>
      </c>
      <c r="O201" s="1"/>
      <c r="P201" s="1"/>
      <c r="Q201" s="223"/>
      <c r="R201" s="1"/>
      <c r="S201" s="6" t="s">
        <v>765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0">
        <v>124</v>
      </c>
      <c r="B202" s="181">
        <v>43465</v>
      </c>
      <c r="C202" s="150"/>
      <c r="D202" s="182" t="s">
        <v>157</v>
      </c>
      <c r="E202" s="183" t="s">
        <v>575</v>
      </c>
      <c r="F202" s="183">
        <v>710</v>
      </c>
      <c r="G202" s="183"/>
      <c r="H202" s="183">
        <v>866</v>
      </c>
      <c r="I202" s="185">
        <v>866</v>
      </c>
      <c r="J202" s="186" t="s">
        <v>662</v>
      </c>
      <c r="K202" s="156">
        <f t="shared" si="31"/>
        <v>156</v>
      </c>
      <c r="L202" s="157">
        <f t="shared" si="32"/>
        <v>0.21971830985915494</v>
      </c>
      <c r="M202" s="152" t="s">
        <v>578</v>
      </c>
      <c r="N202" s="158">
        <v>43553</v>
      </c>
      <c r="O202" s="1"/>
      <c r="P202" s="1"/>
      <c r="Q202" s="223"/>
      <c r="R202" s="1"/>
      <c r="S202" s="6" t="s">
        <v>765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0">
        <v>125</v>
      </c>
      <c r="B203" s="181">
        <v>43522</v>
      </c>
      <c r="C203" s="181"/>
      <c r="D203" s="182" t="s">
        <v>172</v>
      </c>
      <c r="E203" s="183" t="s">
        <v>575</v>
      </c>
      <c r="F203" s="183">
        <v>337.25</v>
      </c>
      <c r="G203" s="183"/>
      <c r="H203" s="183">
        <v>398.5</v>
      </c>
      <c r="I203" s="185">
        <v>411</v>
      </c>
      <c r="J203" s="155" t="s">
        <v>766</v>
      </c>
      <c r="K203" s="156">
        <f t="shared" si="31"/>
        <v>61.25</v>
      </c>
      <c r="L203" s="157">
        <f t="shared" si="32"/>
        <v>0.1816160118606375</v>
      </c>
      <c r="M203" s="152" t="s">
        <v>578</v>
      </c>
      <c r="N203" s="158">
        <v>43760</v>
      </c>
      <c r="O203" s="1"/>
      <c r="P203" s="1"/>
      <c r="Q203" s="223"/>
      <c r="R203" s="1"/>
      <c r="S203" s="6" t="s">
        <v>765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3">
        <v>126</v>
      </c>
      <c r="B204" s="194">
        <v>43559</v>
      </c>
      <c r="C204" s="194"/>
      <c r="D204" s="195" t="s">
        <v>767</v>
      </c>
      <c r="E204" s="196" t="s">
        <v>575</v>
      </c>
      <c r="F204" s="196">
        <v>130</v>
      </c>
      <c r="G204" s="196"/>
      <c r="H204" s="196">
        <v>65</v>
      </c>
      <c r="I204" s="197">
        <v>158</v>
      </c>
      <c r="J204" s="165" t="s">
        <v>768</v>
      </c>
      <c r="K204" s="166">
        <f t="shared" si="31"/>
        <v>-65</v>
      </c>
      <c r="L204" s="167">
        <f t="shared" si="32"/>
        <v>-0.5</v>
      </c>
      <c r="M204" s="163" t="s">
        <v>588</v>
      </c>
      <c r="N204" s="160">
        <v>43726</v>
      </c>
      <c r="O204" s="1"/>
      <c r="P204" s="1"/>
      <c r="Q204" s="223"/>
      <c r="R204" s="1"/>
      <c r="S204" s="6" t="s">
        <v>769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0">
        <v>127</v>
      </c>
      <c r="B205" s="181">
        <v>43017</v>
      </c>
      <c r="C205" s="181"/>
      <c r="D205" s="182" t="s">
        <v>208</v>
      </c>
      <c r="E205" s="183" t="s">
        <v>575</v>
      </c>
      <c r="F205" s="183">
        <v>141.5</v>
      </c>
      <c r="G205" s="183"/>
      <c r="H205" s="183">
        <v>183.5</v>
      </c>
      <c r="I205" s="185">
        <v>210</v>
      </c>
      <c r="J205" s="155" t="s">
        <v>763</v>
      </c>
      <c r="K205" s="156">
        <f t="shared" si="31"/>
        <v>42</v>
      </c>
      <c r="L205" s="157">
        <f t="shared" si="32"/>
        <v>0.29681978798586572</v>
      </c>
      <c r="M205" s="152" t="s">
        <v>578</v>
      </c>
      <c r="N205" s="158">
        <v>43042</v>
      </c>
      <c r="O205" s="1"/>
      <c r="P205" s="1"/>
      <c r="Q205" s="223"/>
      <c r="R205" s="1"/>
      <c r="S205" s="6" t="s">
        <v>769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93">
        <v>128</v>
      </c>
      <c r="B206" s="194">
        <v>43074</v>
      </c>
      <c r="C206" s="194"/>
      <c r="D206" s="195" t="s">
        <v>770</v>
      </c>
      <c r="E206" s="196" t="s">
        <v>575</v>
      </c>
      <c r="F206" s="191">
        <v>172</v>
      </c>
      <c r="G206" s="196"/>
      <c r="H206" s="196">
        <v>155.25</v>
      </c>
      <c r="I206" s="197">
        <v>230</v>
      </c>
      <c r="J206" s="165" t="s">
        <v>771</v>
      </c>
      <c r="K206" s="166">
        <f t="shared" si="31"/>
        <v>-16.75</v>
      </c>
      <c r="L206" s="167">
        <f t="shared" si="32"/>
        <v>-9.7383720930232565E-2</v>
      </c>
      <c r="M206" s="163" t="s">
        <v>588</v>
      </c>
      <c r="N206" s="160">
        <v>43787</v>
      </c>
      <c r="O206" s="1"/>
      <c r="P206" s="1"/>
      <c r="Q206" s="223"/>
      <c r="R206" s="1"/>
      <c r="S206" s="6" t="s">
        <v>769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0">
        <v>129</v>
      </c>
      <c r="B207" s="181">
        <v>43398</v>
      </c>
      <c r="C207" s="181"/>
      <c r="D207" s="182" t="s">
        <v>118</v>
      </c>
      <c r="E207" s="183" t="s">
        <v>575</v>
      </c>
      <c r="F207" s="183">
        <v>698.5</v>
      </c>
      <c r="G207" s="183"/>
      <c r="H207" s="183">
        <v>890</v>
      </c>
      <c r="I207" s="185">
        <v>890</v>
      </c>
      <c r="J207" s="155" t="s">
        <v>772</v>
      </c>
      <c r="K207" s="156">
        <f t="shared" si="31"/>
        <v>191.5</v>
      </c>
      <c r="L207" s="157">
        <f t="shared" si="32"/>
        <v>0.27415891195418757</v>
      </c>
      <c r="M207" s="152" t="s">
        <v>578</v>
      </c>
      <c r="N207" s="158">
        <v>44328</v>
      </c>
      <c r="O207" s="1"/>
      <c r="P207" s="1"/>
      <c r="Q207" s="223"/>
      <c r="R207" s="1"/>
      <c r="S207" s="6" t="s">
        <v>765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0">
        <v>130</v>
      </c>
      <c r="B208" s="181">
        <v>42877</v>
      </c>
      <c r="C208" s="181"/>
      <c r="D208" s="182" t="s">
        <v>773</v>
      </c>
      <c r="E208" s="183" t="s">
        <v>575</v>
      </c>
      <c r="F208" s="183">
        <v>127.6</v>
      </c>
      <c r="G208" s="183"/>
      <c r="H208" s="183">
        <v>138</v>
      </c>
      <c r="I208" s="185">
        <v>190</v>
      </c>
      <c r="J208" s="155" t="s">
        <v>774</v>
      </c>
      <c r="K208" s="156">
        <f t="shared" si="31"/>
        <v>10.400000000000006</v>
      </c>
      <c r="L208" s="157">
        <f t="shared" si="32"/>
        <v>8.1504702194357417E-2</v>
      </c>
      <c r="M208" s="152" t="s">
        <v>578</v>
      </c>
      <c r="N208" s="158">
        <v>43774</v>
      </c>
      <c r="O208" s="1"/>
      <c r="P208" s="1"/>
      <c r="Q208" s="223"/>
      <c r="R208" s="1"/>
      <c r="S208" s="6" t="s">
        <v>769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0">
        <v>131</v>
      </c>
      <c r="B209" s="181">
        <v>43158</v>
      </c>
      <c r="C209" s="181"/>
      <c r="D209" s="182" t="s">
        <v>775</v>
      </c>
      <c r="E209" s="183" t="s">
        <v>575</v>
      </c>
      <c r="F209" s="183">
        <v>317</v>
      </c>
      <c r="G209" s="183"/>
      <c r="H209" s="183">
        <v>382.5</v>
      </c>
      <c r="I209" s="185">
        <v>398</v>
      </c>
      <c r="J209" s="155" t="s">
        <v>776</v>
      </c>
      <c r="K209" s="156">
        <f t="shared" si="31"/>
        <v>65.5</v>
      </c>
      <c r="L209" s="157">
        <f t="shared" si="32"/>
        <v>0.20662460567823343</v>
      </c>
      <c r="M209" s="152" t="s">
        <v>578</v>
      </c>
      <c r="N209" s="158">
        <v>44238</v>
      </c>
      <c r="O209" s="1"/>
      <c r="P209" s="1"/>
      <c r="Q209" s="223"/>
      <c r="R209" s="1"/>
      <c r="S209" s="6" t="s">
        <v>769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93">
        <v>132</v>
      </c>
      <c r="B210" s="194">
        <v>43164</v>
      </c>
      <c r="C210" s="194"/>
      <c r="D210" s="195" t="s">
        <v>164</v>
      </c>
      <c r="E210" s="196" t="s">
        <v>575</v>
      </c>
      <c r="F210" s="191">
        <f>510-14.4</f>
        <v>495.6</v>
      </c>
      <c r="G210" s="196"/>
      <c r="H210" s="196">
        <v>350</v>
      </c>
      <c r="I210" s="197">
        <v>672</v>
      </c>
      <c r="J210" s="165" t="s">
        <v>777</v>
      </c>
      <c r="K210" s="166">
        <f t="shared" si="31"/>
        <v>-145.60000000000002</v>
      </c>
      <c r="L210" s="167">
        <f t="shared" si="32"/>
        <v>-0.29378531073446329</v>
      </c>
      <c r="M210" s="163" t="s">
        <v>588</v>
      </c>
      <c r="N210" s="160">
        <v>43887</v>
      </c>
      <c r="O210" s="1"/>
      <c r="P210" s="1"/>
      <c r="Q210" s="223"/>
      <c r="R210" s="1"/>
      <c r="S210" s="6" t="s">
        <v>765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93">
        <v>133</v>
      </c>
      <c r="B211" s="194">
        <v>43237</v>
      </c>
      <c r="C211" s="194"/>
      <c r="D211" s="195" t="s">
        <v>778</v>
      </c>
      <c r="E211" s="196" t="s">
        <v>575</v>
      </c>
      <c r="F211" s="191">
        <v>230.3</v>
      </c>
      <c r="G211" s="196"/>
      <c r="H211" s="196">
        <v>102.5</v>
      </c>
      <c r="I211" s="197">
        <v>348</v>
      </c>
      <c r="J211" s="165" t="s">
        <v>779</v>
      </c>
      <c r="K211" s="166">
        <f t="shared" si="31"/>
        <v>-127.80000000000001</v>
      </c>
      <c r="L211" s="167">
        <f t="shared" si="32"/>
        <v>-0.55492835432045162</v>
      </c>
      <c r="M211" s="163" t="s">
        <v>588</v>
      </c>
      <c r="N211" s="160">
        <v>43896</v>
      </c>
      <c r="O211" s="1"/>
      <c r="P211" s="1"/>
      <c r="Q211" s="223"/>
      <c r="R211" s="1"/>
      <c r="S211" s="6" t="s">
        <v>765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0">
        <v>134</v>
      </c>
      <c r="B212" s="181">
        <v>43258</v>
      </c>
      <c r="C212" s="181"/>
      <c r="D212" s="182" t="s">
        <v>435</v>
      </c>
      <c r="E212" s="183" t="s">
        <v>575</v>
      </c>
      <c r="F212" s="183">
        <f>342.5-5.1</f>
        <v>337.4</v>
      </c>
      <c r="G212" s="183"/>
      <c r="H212" s="183">
        <v>412.5</v>
      </c>
      <c r="I212" s="185">
        <v>439</v>
      </c>
      <c r="J212" s="155" t="s">
        <v>780</v>
      </c>
      <c r="K212" s="156">
        <f t="shared" si="31"/>
        <v>75.100000000000023</v>
      </c>
      <c r="L212" s="157">
        <f t="shared" si="32"/>
        <v>0.22258446947243635</v>
      </c>
      <c r="M212" s="152" t="s">
        <v>578</v>
      </c>
      <c r="N212" s="158">
        <v>44230</v>
      </c>
      <c r="O212" s="1"/>
      <c r="P212" s="1"/>
      <c r="Q212" s="223"/>
      <c r="R212" s="1"/>
      <c r="S212" s="6" t="s">
        <v>769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74">
        <v>135</v>
      </c>
      <c r="B213" s="173">
        <v>43285</v>
      </c>
      <c r="C213" s="173"/>
      <c r="D213" s="174" t="s">
        <v>56</v>
      </c>
      <c r="E213" s="175" t="s">
        <v>575</v>
      </c>
      <c r="F213" s="175">
        <f>127.5-5.53</f>
        <v>121.97</v>
      </c>
      <c r="G213" s="176"/>
      <c r="H213" s="176">
        <v>122.5</v>
      </c>
      <c r="I213" s="176">
        <v>170</v>
      </c>
      <c r="J213" s="177" t="s">
        <v>781</v>
      </c>
      <c r="K213" s="178">
        <f t="shared" si="31"/>
        <v>0.53000000000000114</v>
      </c>
      <c r="L213" s="179">
        <f t="shared" si="32"/>
        <v>4.3453308190538747E-3</v>
      </c>
      <c r="M213" s="175" t="s">
        <v>595</v>
      </c>
      <c r="N213" s="173">
        <v>44431</v>
      </c>
      <c r="O213" s="1"/>
      <c r="P213" s="1"/>
      <c r="Q213" s="223"/>
      <c r="R213" s="1"/>
      <c r="S213" s="6" t="s">
        <v>765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3">
        <v>136</v>
      </c>
      <c r="B214" s="194">
        <v>43294</v>
      </c>
      <c r="C214" s="194"/>
      <c r="D214" s="195" t="s">
        <v>782</v>
      </c>
      <c r="E214" s="196" t="s">
        <v>575</v>
      </c>
      <c r="F214" s="191">
        <v>46.5</v>
      </c>
      <c r="G214" s="196"/>
      <c r="H214" s="196">
        <v>17</v>
      </c>
      <c r="I214" s="197">
        <v>59</v>
      </c>
      <c r="J214" s="165" t="s">
        <v>783</v>
      </c>
      <c r="K214" s="166">
        <f t="shared" si="31"/>
        <v>-29.5</v>
      </c>
      <c r="L214" s="167">
        <f t="shared" si="32"/>
        <v>-0.63440860215053763</v>
      </c>
      <c r="M214" s="163" t="s">
        <v>588</v>
      </c>
      <c r="N214" s="160">
        <v>43887</v>
      </c>
      <c r="O214" s="1"/>
      <c r="P214" s="1"/>
      <c r="Q214" s="223"/>
      <c r="R214" s="1"/>
      <c r="S214" s="6" t="s">
        <v>765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0">
        <v>137</v>
      </c>
      <c r="B215" s="181">
        <v>43396</v>
      </c>
      <c r="C215" s="181"/>
      <c r="D215" s="182" t="s">
        <v>418</v>
      </c>
      <c r="E215" s="183" t="s">
        <v>575</v>
      </c>
      <c r="F215" s="183">
        <v>156.5</v>
      </c>
      <c r="G215" s="183"/>
      <c r="H215" s="183">
        <v>207.5</v>
      </c>
      <c r="I215" s="185">
        <v>191</v>
      </c>
      <c r="J215" s="155" t="s">
        <v>662</v>
      </c>
      <c r="K215" s="156">
        <f t="shared" si="31"/>
        <v>51</v>
      </c>
      <c r="L215" s="157">
        <f t="shared" si="32"/>
        <v>0.32587859424920129</v>
      </c>
      <c r="M215" s="152" t="s">
        <v>578</v>
      </c>
      <c r="N215" s="158">
        <v>44369</v>
      </c>
      <c r="O215" s="1"/>
      <c r="P215" s="1"/>
      <c r="Q215" s="223"/>
      <c r="R215" s="1"/>
      <c r="S215" s="6" t="s">
        <v>765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0">
        <v>138</v>
      </c>
      <c r="B216" s="181">
        <v>43439</v>
      </c>
      <c r="C216" s="181"/>
      <c r="D216" s="182" t="s">
        <v>343</v>
      </c>
      <c r="E216" s="183" t="s">
        <v>575</v>
      </c>
      <c r="F216" s="183">
        <v>259.5</v>
      </c>
      <c r="G216" s="183"/>
      <c r="H216" s="183">
        <v>320</v>
      </c>
      <c r="I216" s="185">
        <v>320</v>
      </c>
      <c r="J216" s="155" t="s">
        <v>662</v>
      </c>
      <c r="K216" s="156">
        <f t="shared" si="31"/>
        <v>60.5</v>
      </c>
      <c r="L216" s="157">
        <f t="shared" si="32"/>
        <v>0.23314065510597304</v>
      </c>
      <c r="M216" s="152" t="s">
        <v>578</v>
      </c>
      <c r="N216" s="158">
        <v>44323</v>
      </c>
      <c r="O216" s="1"/>
      <c r="P216" s="1"/>
      <c r="Q216" s="223"/>
      <c r="R216" s="1"/>
      <c r="S216" s="6" t="s">
        <v>765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93">
        <v>139</v>
      </c>
      <c r="B217" s="194">
        <v>43439</v>
      </c>
      <c r="C217" s="194"/>
      <c r="D217" s="195" t="s">
        <v>784</v>
      </c>
      <c r="E217" s="196" t="s">
        <v>575</v>
      </c>
      <c r="F217" s="196">
        <v>715</v>
      </c>
      <c r="G217" s="196"/>
      <c r="H217" s="196">
        <v>445</v>
      </c>
      <c r="I217" s="197">
        <v>840</v>
      </c>
      <c r="J217" s="165" t="s">
        <v>785</v>
      </c>
      <c r="K217" s="166">
        <f t="shared" si="31"/>
        <v>-270</v>
      </c>
      <c r="L217" s="167">
        <f t="shared" si="32"/>
        <v>-0.3776223776223776</v>
      </c>
      <c r="M217" s="163" t="s">
        <v>588</v>
      </c>
      <c r="N217" s="160">
        <v>43800</v>
      </c>
      <c r="O217" s="1"/>
      <c r="P217" s="1"/>
      <c r="Q217" s="223"/>
      <c r="R217" s="1"/>
      <c r="S217" s="6" t="s">
        <v>765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0">
        <v>140</v>
      </c>
      <c r="B218" s="181">
        <v>43469</v>
      </c>
      <c r="C218" s="181"/>
      <c r="D218" s="182" t="s">
        <v>178</v>
      </c>
      <c r="E218" s="183" t="s">
        <v>575</v>
      </c>
      <c r="F218" s="183">
        <v>875</v>
      </c>
      <c r="G218" s="183"/>
      <c r="H218" s="183">
        <v>1165</v>
      </c>
      <c r="I218" s="185">
        <v>1185</v>
      </c>
      <c r="J218" s="155" t="s">
        <v>786</v>
      </c>
      <c r="K218" s="156">
        <f t="shared" si="31"/>
        <v>290</v>
      </c>
      <c r="L218" s="157">
        <f t="shared" si="32"/>
        <v>0.33142857142857141</v>
      </c>
      <c r="M218" s="152" t="s">
        <v>578</v>
      </c>
      <c r="N218" s="158">
        <v>43847</v>
      </c>
      <c r="O218" s="1"/>
      <c r="P218" s="1"/>
      <c r="Q218" s="223"/>
      <c r="R218" s="1"/>
      <c r="S218" s="6" t="s">
        <v>765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0">
        <v>141</v>
      </c>
      <c r="B219" s="181">
        <v>43559</v>
      </c>
      <c r="C219" s="181"/>
      <c r="D219" s="182" t="s">
        <v>361</v>
      </c>
      <c r="E219" s="183" t="s">
        <v>575</v>
      </c>
      <c r="F219" s="183">
        <f>387-14.63</f>
        <v>372.37</v>
      </c>
      <c r="G219" s="183"/>
      <c r="H219" s="183">
        <v>490</v>
      </c>
      <c r="I219" s="185">
        <v>490</v>
      </c>
      <c r="J219" s="155" t="s">
        <v>662</v>
      </c>
      <c r="K219" s="156">
        <f t="shared" si="31"/>
        <v>117.63</v>
      </c>
      <c r="L219" s="157">
        <f t="shared" si="32"/>
        <v>0.31589548030185027</v>
      </c>
      <c r="M219" s="152" t="s">
        <v>578</v>
      </c>
      <c r="N219" s="158">
        <v>43850</v>
      </c>
      <c r="O219" s="1"/>
      <c r="P219" s="1"/>
      <c r="Q219" s="223"/>
      <c r="R219" s="1"/>
      <c r="S219" s="6" t="s">
        <v>765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93">
        <v>142</v>
      </c>
      <c r="B220" s="194">
        <v>43578</v>
      </c>
      <c r="C220" s="194"/>
      <c r="D220" s="195" t="s">
        <v>787</v>
      </c>
      <c r="E220" s="196" t="s">
        <v>587</v>
      </c>
      <c r="F220" s="196">
        <v>220</v>
      </c>
      <c r="G220" s="196"/>
      <c r="H220" s="196">
        <v>127.5</v>
      </c>
      <c r="I220" s="197">
        <v>284</v>
      </c>
      <c r="J220" s="165" t="s">
        <v>788</v>
      </c>
      <c r="K220" s="166">
        <f t="shared" si="31"/>
        <v>-92.5</v>
      </c>
      <c r="L220" s="167">
        <f t="shared" si="32"/>
        <v>-0.42045454545454547</v>
      </c>
      <c r="M220" s="163" t="s">
        <v>588</v>
      </c>
      <c r="N220" s="160">
        <v>43896</v>
      </c>
      <c r="O220" s="1"/>
      <c r="P220" s="1"/>
      <c r="Q220" s="223"/>
      <c r="R220" s="1"/>
      <c r="S220" s="6" t="s">
        <v>765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0">
        <v>143</v>
      </c>
      <c r="B221" s="181">
        <v>43622</v>
      </c>
      <c r="C221" s="181"/>
      <c r="D221" s="182" t="s">
        <v>479</v>
      </c>
      <c r="E221" s="183" t="s">
        <v>587</v>
      </c>
      <c r="F221" s="183">
        <v>332.8</v>
      </c>
      <c r="G221" s="183"/>
      <c r="H221" s="183">
        <v>405</v>
      </c>
      <c r="I221" s="185">
        <v>419</v>
      </c>
      <c r="J221" s="155" t="s">
        <v>789</v>
      </c>
      <c r="K221" s="156">
        <f t="shared" si="31"/>
        <v>72.199999999999989</v>
      </c>
      <c r="L221" s="157">
        <f t="shared" si="32"/>
        <v>0.21694711538461534</v>
      </c>
      <c r="M221" s="152" t="s">
        <v>578</v>
      </c>
      <c r="N221" s="158">
        <v>43860</v>
      </c>
      <c r="O221" s="1"/>
      <c r="P221" s="1"/>
      <c r="Q221" s="223"/>
      <c r="R221" s="1"/>
      <c r="S221" s="6" t="s">
        <v>769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74">
        <v>144</v>
      </c>
      <c r="B222" s="173">
        <v>43641</v>
      </c>
      <c r="C222" s="173"/>
      <c r="D222" s="174" t="s">
        <v>170</v>
      </c>
      <c r="E222" s="175" t="s">
        <v>575</v>
      </c>
      <c r="F222" s="175">
        <v>386</v>
      </c>
      <c r="G222" s="176"/>
      <c r="H222" s="176">
        <v>395</v>
      </c>
      <c r="I222" s="176">
        <v>452</v>
      </c>
      <c r="J222" s="177" t="s">
        <v>790</v>
      </c>
      <c r="K222" s="178">
        <f t="shared" si="31"/>
        <v>9</v>
      </c>
      <c r="L222" s="179">
        <f t="shared" si="32"/>
        <v>2.3316062176165803E-2</v>
      </c>
      <c r="M222" s="175" t="s">
        <v>595</v>
      </c>
      <c r="N222" s="173">
        <v>43868</v>
      </c>
      <c r="O222" s="1"/>
      <c r="P222" s="1"/>
      <c r="Q222" s="223"/>
      <c r="R222" s="1"/>
      <c r="S222" s="6" t="s">
        <v>769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74">
        <v>145</v>
      </c>
      <c r="B223" s="173">
        <v>43707</v>
      </c>
      <c r="C223" s="173"/>
      <c r="D223" s="174" t="s">
        <v>144</v>
      </c>
      <c r="E223" s="175" t="s">
        <v>575</v>
      </c>
      <c r="F223" s="175">
        <v>137.5</v>
      </c>
      <c r="G223" s="176"/>
      <c r="H223" s="176">
        <v>138.5</v>
      </c>
      <c r="I223" s="176">
        <v>190</v>
      </c>
      <c r="J223" s="177" t="s">
        <v>791</v>
      </c>
      <c r="K223" s="178">
        <f t="shared" si="31"/>
        <v>1</v>
      </c>
      <c r="L223" s="179">
        <f t="shared" si="32"/>
        <v>7.2727272727272727E-3</v>
      </c>
      <c r="M223" s="175" t="s">
        <v>595</v>
      </c>
      <c r="N223" s="173">
        <v>44432</v>
      </c>
      <c r="O223" s="1"/>
      <c r="P223" s="1"/>
      <c r="Q223" s="223"/>
      <c r="R223" s="1"/>
      <c r="S223" s="6" t="s">
        <v>765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0">
        <v>146</v>
      </c>
      <c r="B224" s="181">
        <v>43731</v>
      </c>
      <c r="C224" s="181"/>
      <c r="D224" s="182" t="s">
        <v>428</v>
      </c>
      <c r="E224" s="183" t="s">
        <v>575</v>
      </c>
      <c r="F224" s="183">
        <v>235</v>
      </c>
      <c r="G224" s="183"/>
      <c r="H224" s="183">
        <v>295</v>
      </c>
      <c r="I224" s="185">
        <v>296</v>
      </c>
      <c r="J224" s="155" t="s">
        <v>792</v>
      </c>
      <c r="K224" s="156">
        <f t="shared" si="31"/>
        <v>60</v>
      </c>
      <c r="L224" s="157">
        <f t="shared" si="32"/>
        <v>0.25531914893617019</v>
      </c>
      <c r="M224" s="152" t="s">
        <v>578</v>
      </c>
      <c r="N224" s="158">
        <v>43844</v>
      </c>
      <c r="O224" s="1"/>
      <c r="P224" s="1"/>
      <c r="Q224" s="223"/>
      <c r="R224" s="1"/>
      <c r="S224" s="6" t="s">
        <v>769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0">
        <v>147</v>
      </c>
      <c r="B225" s="181">
        <v>43752</v>
      </c>
      <c r="C225" s="181"/>
      <c r="D225" s="182" t="s">
        <v>793</v>
      </c>
      <c r="E225" s="183" t="s">
        <v>575</v>
      </c>
      <c r="F225" s="183">
        <v>277.5</v>
      </c>
      <c r="G225" s="183"/>
      <c r="H225" s="183">
        <v>333</v>
      </c>
      <c r="I225" s="185">
        <v>333</v>
      </c>
      <c r="J225" s="155" t="s">
        <v>794</v>
      </c>
      <c r="K225" s="156">
        <f t="shared" si="31"/>
        <v>55.5</v>
      </c>
      <c r="L225" s="157">
        <f t="shared" si="32"/>
        <v>0.2</v>
      </c>
      <c r="M225" s="152" t="s">
        <v>578</v>
      </c>
      <c r="N225" s="158">
        <v>43846</v>
      </c>
      <c r="O225" s="1"/>
      <c r="P225" s="1"/>
      <c r="Q225" s="223"/>
      <c r="R225" s="1"/>
      <c r="S225" s="6" t="s">
        <v>765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0">
        <v>148</v>
      </c>
      <c r="B226" s="181">
        <v>43752</v>
      </c>
      <c r="C226" s="181"/>
      <c r="D226" s="182" t="s">
        <v>795</v>
      </c>
      <c r="E226" s="183" t="s">
        <v>575</v>
      </c>
      <c r="F226" s="183">
        <v>930</v>
      </c>
      <c r="G226" s="183"/>
      <c r="H226" s="183">
        <v>1165</v>
      </c>
      <c r="I226" s="185">
        <v>1200</v>
      </c>
      <c r="J226" s="155" t="s">
        <v>796</v>
      </c>
      <c r="K226" s="156">
        <f t="shared" si="31"/>
        <v>235</v>
      </c>
      <c r="L226" s="157">
        <f t="shared" si="32"/>
        <v>0.25268817204301075</v>
      </c>
      <c r="M226" s="152" t="s">
        <v>578</v>
      </c>
      <c r="N226" s="158">
        <v>43847</v>
      </c>
      <c r="O226" s="1"/>
      <c r="P226" s="1"/>
      <c r="Q226" s="223"/>
      <c r="R226" s="1"/>
      <c r="S226" s="6" t="s">
        <v>769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0">
        <v>149</v>
      </c>
      <c r="B227" s="181">
        <v>43753</v>
      </c>
      <c r="C227" s="181"/>
      <c r="D227" s="182" t="s">
        <v>797</v>
      </c>
      <c r="E227" s="183" t="s">
        <v>575</v>
      </c>
      <c r="F227" s="153">
        <v>111</v>
      </c>
      <c r="G227" s="183"/>
      <c r="H227" s="183">
        <v>141</v>
      </c>
      <c r="I227" s="185">
        <v>141</v>
      </c>
      <c r="J227" s="155" t="s">
        <v>798</v>
      </c>
      <c r="K227" s="156">
        <f t="shared" si="31"/>
        <v>30</v>
      </c>
      <c r="L227" s="157">
        <f t="shared" si="32"/>
        <v>0.27027027027027029</v>
      </c>
      <c r="M227" s="152" t="s">
        <v>578</v>
      </c>
      <c r="N227" s="158">
        <v>44328</v>
      </c>
      <c r="O227" s="1"/>
      <c r="P227" s="1"/>
      <c r="Q227" s="223"/>
      <c r="R227" s="1"/>
      <c r="S227" s="6" t="s">
        <v>769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0">
        <v>150</v>
      </c>
      <c r="B228" s="181">
        <v>43753</v>
      </c>
      <c r="C228" s="181"/>
      <c r="D228" s="182" t="s">
        <v>799</v>
      </c>
      <c r="E228" s="183" t="s">
        <v>575</v>
      </c>
      <c r="F228" s="153">
        <v>296</v>
      </c>
      <c r="G228" s="183"/>
      <c r="H228" s="183">
        <v>370</v>
      </c>
      <c r="I228" s="185">
        <v>370</v>
      </c>
      <c r="J228" s="155" t="s">
        <v>662</v>
      </c>
      <c r="K228" s="156">
        <f t="shared" ref="K228:K253" si="33">H228-F228</f>
        <v>74</v>
      </c>
      <c r="L228" s="157">
        <f t="shared" ref="L228:L253" si="34">K228/F228</f>
        <v>0.25</v>
      </c>
      <c r="M228" s="152" t="s">
        <v>578</v>
      </c>
      <c r="N228" s="158">
        <v>43853</v>
      </c>
      <c r="O228" s="1"/>
      <c r="P228" s="1"/>
      <c r="Q228" s="223"/>
      <c r="R228" s="1"/>
      <c r="S228" s="6" t="s">
        <v>769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0">
        <v>151</v>
      </c>
      <c r="B229" s="181">
        <v>43754</v>
      </c>
      <c r="C229" s="181"/>
      <c r="D229" s="182" t="s">
        <v>800</v>
      </c>
      <c r="E229" s="183" t="s">
        <v>575</v>
      </c>
      <c r="F229" s="153">
        <v>300</v>
      </c>
      <c r="G229" s="183"/>
      <c r="H229" s="183">
        <v>382.5</v>
      </c>
      <c r="I229" s="185">
        <v>344</v>
      </c>
      <c r="J229" s="155" t="s">
        <v>801</v>
      </c>
      <c r="K229" s="156">
        <f t="shared" si="33"/>
        <v>82.5</v>
      </c>
      <c r="L229" s="157">
        <f t="shared" si="34"/>
        <v>0.27500000000000002</v>
      </c>
      <c r="M229" s="152" t="s">
        <v>578</v>
      </c>
      <c r="N229" s="158">
        <v>44238</v>
      </c>
      <c r="O229" s="1"/>
      <c r="P229" s="1"/>
      <c r="Q229" s="223"/>
      <c r="R229" s="1"/>
      <c r="S229" s="6" t="s">
        <v>769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0">
        <v>152</v>
      </c>
      <c r="B230" s="181">
        <v>43832</v>
      </c>
      <c r="C230" s="181"/>
      <c r="D230" s="182" t="s">
        <v>802</v>
      </c>
      <c r="E230" s="183" t="s">
        <v>575</v>
      </c>
      <c r="F230" s="153">
        <v>495</v>
      </c>
      <c r="G230" s="183"/>
      <c r="H230" s="183">
        <v>595</v>
      </c>
      <c r="I230" s="185">
        <v>590</v>
      </c>
      <c r="J230" s="155" t="s">
        <v>598</v>
      </c>
      <c r="K230" s="156">
        <f t="shared" si="33"/>
        <v>100</v>
      </c>
      <c r="L230" s="157">
        <f t="shared" si="34"/>
        <v>0.20202020202020202</v>
      </c>
      <c r="M230" s="152" t="s">
        <v>578</v>
      </c>
      <c r="N230" s="158">
        <v>44589</v>
      </c>
      <c r="O230" s="1"/>
      <c r="P230" s="1"/>
      <c r="Q230" s="223"/>
      <c r="R230" s="1"/>
      <c r="S230" s="6" t="s">
        <v>769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0">
        <v>153</v>
      </c>
      <c r="B231" s="181">
        <v>43966</v>
      </c>
      <c r="C231" s="181"/>
      <c r="D231" s="182" t="s">
        <v>74</v>
      </c>
      <c r="E231" s="183" t="s">
        <v>575</v>
      </c>
      <c r="F231" s="153">
        <v>67.5</v>
      </c>
      <c r="G231" s="183"/>
      <c r="H231" s="183">
        <v>86</v>
      </c>
      <c r="I231" s="185">
        <v>86</v>
      </c>
      <c r="J231" s="155" t="s">
        <v>803</v>
      </c>
      <c r="K231" s="156">
        <f t="shared" si="33"/>
        <v>18.5</v>
      </c>
      <c r="L231" s="157">
        <f t="shared" si="34"/>
        <v>0.27407407407407408</v>
      </c>
      <c r="M231" s="152" t="s">
        <v>578</v>
      </c>
      <c r="N231" s="158">
        <v>44008</v>
      </c>
      <c r="O231" s="1"/>
      <c r="P231" s="1"/>
      <c r="Q231" s="223"/>
      <c r="R231" s="1"/>
      <c r="S231" s="6" t="s">
        <v>769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0">
        <v>154</v>
      </c>
      <c r="B232" s="181">
        <v>44035</v>
      </c>
      <c r="C232" s="181"/>
      <c r="D232" s="182" t="s">
        <v>478</v>
      </c>
      <c r="E232" s="183" t="s">
        <v>575</v>
      </c>
      <c r="F232" s="153">
        <v>231</v>
      </c>
      <c r="G232" s="183"/>
      <c r="H232" s="183">
        <v>281</v>
      </c>
      <c r="I232" s="185">
        <v>281</v>
      </c>
      <c r="J232" s="155" t="s">
        <v>662</v>
      </c>
      <c r="K232" s="156">
        <f t="shared" si="33"/>
        <v>50</v>
      </c>
      <c r="L232" s="157">
        <f t="shared" si="34"/>
        <v>0.21645021645021645</v>
      </c>
      <c r="M232" s="152" t="s">
        <v>578</v>
      </c>
      <c r="N232" s="158">
        <v>44358</v>
      </c>
      <c r="O232" s="1"/>
      <c r="P232" s="1"/>
      <c r="Q232" s="223"/>
      <c r="R232" s="1"/>
      <c r="S232" s="6" t="s">
        <v>769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0">
        <v>155</v>
      </c>
      <c r="B233" s="181">
        <v>44092</v>
      </c>
      <c r="C233" s="181"/>
      <c r="D233" s="182" t="s">
        <v>142</v>
      </c>
      <c r="E233" s="183" t="s">
        <v>575</v>
      </c>
      <c r="F233" s="183">
        <v>206</v>
      </c>
      <c r="G233" s="183"/>
      <c r="H233" s="183">
        <v>248</v>
      </c>
      <c r="I233" s="185">
        <v>248</v>
      </c>
      <c r="J233" s="155" t="s">
        <v>662</v>
      </c>
      <c r="K233" s="156">
        <f t="shared" si="33"/>
        <v>42</v>
      </c>
      <c r="L233" s="157">
        <f t="shared" si="34"/>
        <v>0.20388349514563106</v>
      </c>
      <c r="M233" s="152" t="s">
        <v>578</v>
      </c>
      <c r="N233" s="158">
        <v>44214</v>
      </c>
      <c r="O233" s="1"/>
      <c r="P233" s="1"/>
      <c r="Q233" s="223"/>
      <c r="R233" s="1"/>
      <c r="S233" s="6" t="s">
        <v>769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0">
        <v>156</v>
      </c>
      <c r="B234" s="181">
        <v>44140</v>
      </c>
      <c r="C234" s="181"/>
      <c r="D234" s="182" t="s">
        <v>142</v>
      </c>
      <c r="E234" s="183" t="s">
        <v>575</v>
      </c>
      <c r="F234" s="183">
        <v>182.5</v>
      </c>
      <c r="G234" s="183"/>
      <c r="H234" s="183">
        <v>248</v>
      </c>
      <c r="I234" s="185">
        <v>248</v>
      </c>
      <c r="J234" s="155" t="s">
        <v>662</v>
      </c>
      <c r="K234" s="156">
        <f t="shared" si="33"/>
        <v>65.5</v>
      </c>
      <c r="L234" s="157">
        <f t="shared" si="34"/>
        <v>0.35890410958904112</v>
      </c>
      <c r="M234" s="152" t="s">
        <v>578</v>
      </c>
      <c r="N234" s="158">
        <v>44214</v>
      </c>
      <c r="O234" s="1"/>
      <c r="P234" s="1"/>
      <c r="Q234" s="223"/>
      <c r="R234" s="1"/>
      <c r="S234" s="6" t="s">
        <v>769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0">
        <v>157</v>
      </c>
      <c r="B235" s="181">
        <v>44140</v>
      </c>
      <c r="C235" s="181"/>
      <c r="D235" s="182" t="s">
        <v>343</v>
      </c>
      <c r="E235" s="183" t="s">
        <v>575</v>
      </c>
      <c r="F235" s="183">
        <v>247.5</v>
      </c>
      <c r="G235" s="183"/>
      <c r="H235" s="183">
        <v>320</v>
      </c>
      <c r="I235" s="185">
        <v>320</v>
      </c>
      <c r="J235" s="155" t="s">
        <v>662</v>
      </c>
      <c r="K235" s="156">
        <f t="shared" si="33"/>
        <v>72.5</v>
      </c>
      <c r="L235" s="157">
        <f t="shared" si="34"/>
        <v>0.29292929292929293</v>
      </c>
      <c r="M235" s="152" t="s">
        <v>578</v>
      </c>
      <c r="N235" s="158">
        <v>44323</v>
      </c>
      <c r="O235" s="1"/>
      <c r="P235" s="1"/>
      <c r="Q235" s="223"/>
      <c r="R235" s="1"/>
      <c r="S235" s="6" t="s">
        <v>769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0">
        <v>158</v>
      </c>
      <c r="B236" s="181">
        <v>44140</v>
      </c>
      <c r="C236" s="181"/>
      <c r="D236" s="182" t="s">
        <v>201</v>
      </c>
      <c r="E236" s="183" t="s">
        <v>575</v>
      </c>
      <c r="F236" s="153">
        <v>925</v>
      </c>
      <c r="G236" s="183"/>
      <c r="H236" s="183">
        <v>1095</v>
      </c>
      <c r="I236" s="185">
        <v>1093</v>
      </c>
      <c r="J236" s="155" t="s">
        <v>804</v>
      </c>
      <c r="K236" s="156">
        <f t="shared" si="33"/>
        <v>170</v>
      </c>
      <c r="L236" s="157">
        <f t="shared" si="34"/>
        <v>0.18378378378378379</v>
      </c>
      <c r="M236" s="152" t="s">
        <v>578</v>
      </c>
      <c r="N236" s="158">
        <v>44201</v>
      </c>
      <c r="O236" s="1"/>
      <c r="P236" s="1"/>
      <c r="Q236" s="223"/>
      <c r="R236" s="1"/>
      <c r="S236" s="6" t="s">
        <v>769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0">
        <v>159</v>
      </c>
      <c r="B237" s="181">
        <v>44140</v>
      </c>
      <c r="C237" s="181"/>
      <c r="D237" s="182" t="s">
        <v>361</v>
      </c>
      <c r="E237" s="183" t="s">
        <v>575</v>
      </c>
      <c r="F237" s="153">
        <v>332.5</v>
      </c>
      <c r="G237" s="183"/>
      <c r="H237" s="183">
        <v>393</v>
      </c>
      <c r="I237" s="185">
        <v>406</v>
      </c>
      <c r="J237" s="155" t="s">
        <v>805</v>
      </c>
      <c r="K237" s="156">
        <f t="shared" si="33"/>
        <v>60.5</v>
      </c>
      <c r="L237" s="157">
        <f t="shared" si="34"/>
        <v>0.18195488721804512</v>
      </c>
      <c r="M237" s="152" t="s">
        <v>578</v>
      </c>
      <c r="N237" s="158">
        <v>44256</v>
      </c>
      <c r="O237" s="1"/>
      <c r="P237" s="1"/>
      <c r="Q237" s="223"/>
      <c r="R237" s="1"/>
      <c r="S237" s="6" t="s">
        <v>769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0">
        <v>160</v>
      </c>
      <c r="B238" s="181">
        <v>44141</v>
      </c>
      <c r="C238" s="181"/>
      <c r="D238" s="182" t="s">
        <v>478</v>
      </c>
      <c r="E238" s="183" t="s">
        <v>575</v>
      </c>
      <c r="F238" s="153">
        <v>231</v>
      </c>
      <c r="G238" s="183"/>
      <c r="H238" s="183">
        <v>281</v>
      </c>
      <c r="I238" s="185">
        <v>281</v>
      </c>
      <c r="J238" s="155" t="s">
        <v>662</v>
      </c>
      <c r="K238" s="156">
        <f t="shared" si="33"/>
        <v>50</v>
      </c>
      <c r="L238" s="157">
        <f t="shared" si="34"/>
        <v>0.21645021645021645</v>
      </c>
      <c r="M238" s="152" t="s">
        <v>578</v>
      </c>
      <c r="N238" s="158">
        <v>44358</v>
      </c>
      <c r="O238" s="1"/>
      <c r="P238" s="1"/>
      <c r="Q238" s="223"/>
      <c r="R238" s="1"/>
      <c r="S238" s="6" t="s">
        <v>769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0">
        <v>161</v>
      </c>
      <c r="B239" s="181">
        <v>44187</v>
      </c>
      <c r="C239" s="181"/>
      <c r="D239" s="182" t="s">
        <v>806</v>
      </c>
      <c r="E239" s="183" t="s">
        <v>575</v>
      </c>
      <c r="F239" s="153">
        <v>190</v>
      </c>
      <c r="G239" s="183"/>
      <c r="H239" s="183">
        <v>239</v>
      </c>
      <c r="I239" s="185">
        <v>239</v>
      </c>
      <c r="J239" s="155" t="s">
        <v>807</v>
      </c>
      <c r="K239" s="156">
        <f t="shared" si="33"/>
        <v>49</v>
      </c>
      <c r="L239" s="157">
        <f t="shared" si="34"/>
        <v>0.25789473684210529</v>
      </c>
      <c r="M239" s="152" t="s">
        <v>578</v>
      </c>
      <c r="N239" s="158">
        <v>44844</v>
      </c>
      <c r="O239" s="1"/>
      <c r="P239" s="1"/>
      <c r="Q239" s="223"/>
      <c r="R239" s="1"/>
      <c r="S239" s="6" t="s">
        <v>769</v>
      </c>
    </row>
    <row r="240" spans="1:27" ht="12.75" customHeight="1">
      <c r="A240" s="180">
        <v>162</v>
      </c>
      <c r="B240" s="181">
        <v>44258</v>
      </c>
      <c r="C240" s="181"/>
      <c r="D240" s="182" t="s">
        <v>802</v>
      </c>
      <c r="E240" s="183" t="s">
        <v>575</v>
      </c>
      <c r="F240" s="153">
        <v>495</v>
      </c>
      <c r="G240" s="183"/>
      <c r="H240" s="183">
        <v>595</v>
      </c>
      <c r="I240" s="185">
        <v>590</v>
      </c>
      <c r="J240" s="155" t="s">
        <v>598</v>
      </c>
      <c r="K240" s="156">
        <f t="shared" si="33"/>
        <v>100</v>
      </c>
      <c r="L240" s="157">
        <f t="shared" si="34"/>
        <v>0.20202020202020202</v>
      </c>
      <c r="M240" s="152" t="s">
        <v>578</v>
      </c>
      <c r="N240" s="158">
        <v>44589</v>
      </c>
      <c r="O240" s="1"/>
      <c r="P240" s="1"/>
      <c r="Q240" s="223"/>
      <c r="S240" s="6" t="s">
        <v>769</v>
      </c>
    </row>
    <row r="241" spans="1:27" ht="12.75" customHeight="1">
      <c r="A241" s="180">
        <v>163</v>
      </c>
      <c r="B241" s="181">
        <v>44274</v>
      </c>
      <c r="C241" s="181"/>
      <c r="D241" s="182" t="s">
        <v>361</v>
      </c>
      <c r="E241" s="183" t="s">
        <v>575</v>
      </c>
      <c r="F241" s="153">
        <v>355</v>
      </c>
      <c r="G241" s="183"/>
      <c r="H241" s="183">
        <v>422.5</v>
      </c>
      <c r="I241" s="185">
        <v>420</v>
      </c>
      <c r="J241" s="155" t="s">
        <v>808</v>
      </c>
      <c r="K241" s="156">
        <f t="shared" si="33"/>
        <v>67.5</v>
      </c>
      <c r="L241" s="157">
        <f t="shared" si="34"/>
        <v>0.19014084507042253</v>
      </c>
      <c r="M241" s="152" t="s">
        <v>578</v>
      </c>
      <c r="N241" s="158">
        <v>44361</v>
      </c>
      <c r="O241" s="1"/>
      <c r="S241" s="198" t="s">
        <v>769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0">
        <v>164</v>
      </c>
      <c r="B242" s="181">
        <v>44295</v>
      </c>
      <c r="C242" s="181"/>
      <c r="D242" s="182" t="s">
        <v>324</v>
      </c>
      <c r="E242" s="183" t="s">
        <v>575</v>
      </c>
      <c r="F242" s="153">
        <v>555</v>
      </c>
      <c r="G242" s="183"/>
      <c r="H242" s="183">
        <v>663</v>
      </c>
      <c r="I242" s="185">
        <v>663</v>
      </c>
      <c r="J242" s="155" t="s">
        <v>809</v>
      </c>
      <c r="K242" s="156">
        <f t="shared" si="33"/>
        <v>108</v>
      </c>
      <c r="L242" s="157">
        <f t="shared" si="34"/>
        <v>0.19459459459459461</v>
      </c>
      <c r="M242" s="152" t="s">
        <v>578</v>
      </c>
      <c r="N242" s="158">
        <v>44321</v>
      </c>
      <c r="O242" s="1"/>
      <c r="P242" s="1"/>
      <c r="Q242" s="223"/>
      <c r="R242" s="1"/>
      <c r="S242" s="198" t="s">
        <v>769</v>
      </c>
    </row>
    <row r="243" spans="1:27" ht="12.75" customHeight="1">
      <c r="A243" s="180">
        <v>165</v>
      </c>
      <c r="B243" s="181">
        <v>44308</v>
      </c>
      <c r="C243" s="181"/>
      <c r="D243" s="182" t="s">
        <v>773</v>
      </c>
      <c r="E243" s="183" t="s">
        <v>575</v>
      </c>
      <c r="F243" s="153">
        <v>126.5</v>
      </c>
      <c r="G243" s="183"/>
      <c r="H243" s="183">
        <v>155</v>
      </c>
      <c r="I243" s="185">
        <v>155</v>
      </c>
      <c r="J243" s="155" t="s">
        <v>662</v>
      </c>
      <c r="K243" s="156">
        <f t="shared" si="33"/>
        <v>28.5</v>
      </c>
      <c r="L243" s="157">
        <f t="shared" si="34"/>
        <v>0.22529644268774704</v>
      </c>
      <c r="M243" s="152" t="s">
        <v>578</v>
      </c>
      <c r="N243" s="158">
        <v>44362</v>
      </c>
      <c r="O243" s="1"/>
      <c r="S243" s="198" t="s">
        <v>769</v>
      </c>
    </row>
    <row r="244" spans="1:27" ht="12.75" customHeight="1">
      <c r="A244" s="159">
        <v>166</v>
      </c>
      <c r="B244" s="190">
        <v>44368</v>
      </c>
      <c r="C244" s="190"/>
      <c r="D244" s="161" t="s">
        <v>810</v>
      </c>
      <c r="E244" s="163" t="s">
        <v>575</v>
      </c>
      <c r="F244" s="191">
        <v>287.5</v>
      </c>
      <c r="G244" s="163"/>
      <c r="H244" s="163">
        <v>245</v>
      </c>
      <c r="I244" s="164">
        <v>344</v>
      </c>
      <c r="J244" s="165" t="s">
        <v>811</v>
      </c>
      <c r="K244" s="166">
        <f t="shared" si="33"/>
        <v>-42.5</v>
      </c>
      <c r="L244" s="167">
        <f t="shared" si="34"/>
        <v>-0.14782608695652175</v>
      </c>
      <c r="M244" s="163" t="s">
        <v>588</v>
      </c>
      <c r="N244" s="160">
        <v>44508</v>
      </c>
      <c r="O244" s="1"/>
      <c r="S244" s="198" t="s">
        <v>769</v>
      </c>
    </row>
    <row r="245" spans="1:27" ht="12.75" customHeight="1">
      <c r="A245" s="180">
        <v>167</v>
      </c>
      <c r="B245" s="181">
        <v>44368</v>
      </c>
      <c r="C245" s="181"/>
      <c r="D245" s="182" t="s">
        <v>478</v>
      </c>
      <c r="E245" s="183" t="s">
        <v>575</v>
      </c>
      <c r="F245" s="153">
        <v>241</v>
      </c>
      <c r="G245" s="183"/>
      <c r="H245" s="183">
        <v>298</v>
      </c>
      <c r="I245" s="185">
        <v>320</v>
      </c>
      <c r="J245" s="155" t="s">
        <v>662</v>
      </c>
      <c r="K245" s="156">
        <f t="shared" si="33"/>
        <v>57</v>
      </c>
      <c r="L245" s="157">
        <f t="shared" si="34"/>
        <v>0.23651452282157676</v>
      </c>
      <c r="M245" s="152" t="s">
        <v>578</v>
      </c>
      <c r="N245" s="158">
        <v>44802</v>
      </c>
      <c r="O245" s="37"/>
      <c r="S245" s="198" t="s">
        <v>769</v>
      </c>
    </row>
    <row r="246" spans="1:27" ht="12.75" customHeight="1">
      <c r="A246" s="180">
        <v>168</v>
      </c>
      <c r="B246" s="181">
        <v>44406</v>
      </c>
      <c r="C246" s="181"/>
      <c r="D246" s="182" t="s">
        <v>773</v>
      </c>
      <c r="E246" s="183" t="s">
        <v>575</v>
      </c>
      <c r="F246" s="153">
        <v>162.5</v>
      </c>
      <c r="G246" s="183"/>
      <c r="H246" s="183">
        <v>200</v>
      </c>
      <c r="I246" s="185">
        <v>200</v>
      </c>
      <c r="J246" s="155" t="s">
        <v>662</v>
      </c>
      <c r="K246" s="156">
        <f t="shared" si="33"/>
        <v>37.5</v>
      </c>
      <c r="L246" s="157">
        <f t="shared" si="34"/>
        <v>0.23076923076923078</v>
      </c>
      <c r="M246" s="152" t="s">
        <v>578</v>
      </c>
      <c r="N246" s="158">
        <v>44802</v>
      </c>
      <c r="O246" s="1"/>
      <c r="S246" s="198" t="s">
        <v>769</v>
      </c>
    </row>
    <row r="247" spans="1:27" ht="12.75" customHeight="1">
      <c r="A247" s="180">
        <v>169</v>
      </c>
      <c r="B247" s="181">
        <v>44462</v>
      </c>
      <c r="C247" s="181"/>
      <c r="D247" s="182" t="s">
        <v>436</v>
      </c>
      <c r="E247" s="183" t="s">
        <v>575</v>
      </c>
      <c r="F247" s="153">
        <v>1235</v>
      </c>
      <c r="G247" s="183"/>
      <c r="H247" s="183">
        <v>1505</v>
      </c>
      <c r="I247" s="185">
        <v>1500</v>
      </c>
      <c r="J247" s="155" t="s">
        <v>662</v>
      </c>
      <c r="K247" s="156">
        <f t="shared" si="33"/>
        <v>270</v>
      </c>
      <c r="L247" s="157">
        <f t="shared" si="34"/>
        <v>0.21862348178137653</v>
      </c>
      <c r="M247" s="152" t="s">
        <v>578</v>
      </c>
      <c r="N247" s="158">
        <v>44564</v>
      </c>
      <c r="O247" s="1"/>
      <c r="S247" s="198" t="s">
        <v>769</v>
      </c>
    </row>
    <row r="248" spans="1:27" ht="12.75" customHeight="1">
      <c r="A248" s="180">
        <v>170</v>
      </c>
      <c r="B248" s="181">
        <v>44480</v>
      </c>
      <c r="C248" s="181"/>
      <c r="D248" s="182" t="s">
        <v>812</v>
      </c>
      <c r="E248" s="183" t="s">
        <v>575</v>
      </c>
      <c r="F248" s="153">
        <v>58.75</v>
      </c>
      <c r="G248" s="183"/>
      <c r="H248" s="183">
        <v>64.25</v>
      </c>
      <c r="I248" s="185"/>
      <c r="J248" s="155" t="s">
        <v>662</v>
      </c>
      <c r="K248" s="156">
        <f t="shared" si="33"/>
        <v>5.5</v>
      </c>
      <c r="L248" s="157">
        <f t="shared" si="34"/>
        <v>9.3617021276595741E-2</v>
      </c>
      <c r="M248" s="152" t="s">
        <v>578</v>
      </c>
      <c r="N248" s="158">
        <v>45322</v>
      </c>
      <c r="O248" s="37"/>
      <c r="S248" s="198" t="s">
        <v>769</v>
      </c>
    </row>
    <row r="249" spans="1:27" ht="12.75" customHeight="1">
      <c r="A249" s="149">
        <v>171</v>
      </c>
      <c r="B249" s="150">
        <v>44481</v>
      </c>
      <c r="C249" s="150"/>
      <c r="D249" s="151" t="s">
        <v>276</v>
      </c>
      <c r="E249" s="152" t="s">
        <v>575</v>
      </c>
      <c r="F249" s="153">
        <v>315</v>
      </c>
      <c r="G249" s="152"/>
      <c r="H249" s="152">
        <v>335</v>
      </c>
      <c r="I249" s="154">
        <v>380</v>
      </c>
      <c r="J249" s="155" t="s">
        <v>862</v>
      </c>
      <c r="K249" s="156">
        <f t="shared" si="33"/>
        <v>20</v>
      </c>
      <c r="L249" s="157">
        <f t="shared" si="34"/>
        <v>6.3492063492063489E-2</v>
      </c>
      <c r="M249" s="152" t="s">
        <v>578</v>
      </c>
      <c r="N249" s="158">
        <v>45297</v>
      </c>
      <c r="O249" s="37"/>
      <c r="S249" s="198" t="s">
        <v>769</v>
      </c>
    </row>
    <row r="250" spans="1:27" ht="12.75" customHeight="1">
      <c r="A250" s="149">
        <v>172</v>
      </c>
      <c r="B250" s="150">
        <v>44481</v>
      </c>
      <c r="C250" s="150"/>
      <c r="D250" s="151" t="s">
        <v>813</v>
      </c>
      <c r="E250" s="152" t="s">
        <v>575</v>
      </c>
      <c r="F250" s="153">
        <v>45.5</v>
      </c>
      <c r="G250" s="152"/>
      <c r="H250" s="152">
        <v>56.5</v>
      </c>
      <c r="I250" s="154">
        <v>56</v>
      </c>
      <c r="J250" s="155" t="s">
        <v>662</v>
      </c>
      <c r="K250" s="156">
        <f t="shared" si="33"/>
        <v>11</v>
      </c>
      <c r="L250" s="157">
        <f t="shared" si="34"/>
        <v>0.24175824175824176</v>
      </c>
      <c r="M250" s="152" t="s">
        <v>578</v>
      </c>
      <c r="N250" s="158">
        <v>44881</v>
      </c>
      <c r="O250" s="37"/>
      <c r="S250" s="198"/>
    </row>
    <row r="251" spans="1:27" ht="12.75" customHeight="1">
      <c r="A251" s="149">
        <v>173</v>
      </c>
      <c r="B251" s="150">
        <v>44551</v>
      </c>
      <c r="C251" s="150"/>
      <c r="D251" s="151" t="s">
        <v>129</v>
      </c>
      <c r="E251" s="152" t="s">
        <v>575</v>
      </c>
      <c r="F251" s="153">
        <v>2300</v>
      </c>
      <c r="G251" s="152"/>
      <c r="H251" s="152">
        <f>(2820+2200)/2</f>
        <v>2510</v>
      </c>
      <c r="I251" s="154">
        <v>3000</v>
      </c>
      <c r="J251" s="155" t="s">
        <v>814</v>
      </c>
      <c r="K251" s="156">
        <f t="shared" si="33"/>
        <v>210</v>
      </c>
      <c r="L251" s="157">
        <f t="shared" si="34"/>
        <v>9.1304347826086957E-2</v>
      </c>
      <c r="M251" s="152" t="s">
        <v>578</v>
      </c>
      <c r="N251" s="158">
        <v>44649</v>
      </c>
      <c r="O251" s="1"/>
      <c r="S251" s="198"/>
    </row>
    <row r="252" spans="1:27" ht="12.75" customHeight="1">
      <c r="A252" s="149">
        <v>174</v>
      </c>
      <c r="B252" s="150">
        <v>44606</v>
      </c>
      <c r="C252" s="150"/>
      <c r="D252" s="151" t="s">
        <v>426</v>
      </c>
      <c r="E252" s="152" t="s">
        <v>575</v>
      </c>
      <c r="F252" s="153">
        <v>635</v>
      </c>
      <c r="G252" s="152"/>
      <c r="H252" s="152">
        <v>700</v>
      </c>
      <c r="I252" s="154">
        <v>764</v>
      </c>
      <c r="J252" s="155" t="s">
        <v>843</v>
      </c>
      <c r="K252" s="156">
        <f t="shared" si="33"/>
        <v>65</v>
      </c>
      <c r="L252" s="157">
        <f t="shared" si="34"/>
        <v>0.10236220472440945</v>
      </c>
      <c r="M252" s="152" t="s">
        <v>578</v>
      </c>
      <c r="N252" s="158">
        <v>45159</v>
      </c>
      <c r="O252" s="37"/>
      <c r="S252" s="198"/>
    </row>
    <row r="253" spans="1:27" ht="12.75" customHeight="1">
      <c r="A253" s="149">
        <v>175</v>
      </c>
      <c r="B253" s="150">
        <v>44613</v>
      </c>
      <c r="C253" s="150"/>
      <c r="D253" s="151" t="s">
        <v>436</v>
      </c>
      <c r="E253" s="152" t="s">
        <v>575</v>
      </c>
      <c r="F253" s="153">
        <v>1255</v>
      </c>
      <c r="G253" s="152"/>
      <c r="H253" s="152">
        <v>1515</v>
      </c>
      <c r="I253" s="154">
        <v>1510</v>
      </c>
      <c r="J253" s="155" t="s">
        <v>662</v>
      </c>
      <c r="K253" s="156">
        <f t="shared" si="33"/>
        <v>260</v>
      </c>
      <c r="L253" s="157">
        <f t="shared" si="34"/>
        <v>0.20717131474103587</v>
      </c>
      <c r="M253" s="152" t="s">
        <v>578</v>
      </c>
      <c r="N253" s="158">
        <v>44834</v>
      </c>
      <c r="O253" s="37"/>
      <c r="S253" s="198"/>
    </row>
    <row r="254" spans="1:27" ht="12.75" customHeight="1">
      <c r="A254">
        <v>176</v>
      </c>
      <c r="B254" s="200">
        <v>44670</v>
      </c>
      <c r="C254" s="200"/>
      <c r="D254" s="53" t="s">
        <v>538</v>
      </c>
      <c r="E254" s="201" t="s">
        <v>575</v>
      </c>
      <c r="F254" s="51" t="s">
        <v>815</v>
      </c>
      <c r="G254" s="51"/>
      <c r="H254" s="51"/>
      <c r="I254" s="51">
        <v>553</v>
      </c>
      <c r="J254" s="51" t="s">
        <v>576</v>
      </c>
      <c r="K254" s="51"/>
      <c r="L254" s="51"/>
      <c r="M254" s="51"/>
      <c r="N254" s="51"/>
      <c r="O254" s="37"/>
      <c r="S254" s="198"/>
    </row>
    <row r="255" spans="1:27" ht="12.75" customHeight="1">
      <c r="A255" s="180">
        <v>177</v>
      </c>
      <c r="B255" s="181">
        <v>44746</v>
      </c>
      <c r="C255" s="181"/>
      <c r="D255" s="182" t="s">
        <v>816</v>
      </c>
      <c r="E255" s="183" t="s">
        <v>575</v>
      </c>
      <c r="F255" s="183">
        <v>207.5</v>
      </c>
      <c r="G255" s="183"/>
      <c r="H255" s="183">
        <v>254</v>
      </c>
      <c r="I255" s="185">
        <v>254</v>
      </c>
      <c r="J255" s="155" t="s">
        <v>662</v>
      </c>
      <c r="K255" s="156">
        <f t="shared" ref="K255:K265" si="35">H255-F255</f>
        <v>46.5</v>
      </c>
      <c r="L255" s="157">
        <f t="shared" ref="L255:L265" si="36">K255/F255</f>
        <v>0.22409638554216868</v>
      </c>
      <c r="M255" s="152" t="s">
        <v>578</v>
      </c>
      <c r="N255" s="158">
        <v>44792</v>
      </c>
      <c r="O255" s="1"/>
      <c r="S255" s="198"/>
    </row>
    <row r="256" spans="1:27" ht="12.75" customHeight="1">
      <c r="A256" s="180">
        <v>178</v>
      </c>
      <c r="B256" s="181">
        <v>44775</v>
      </c>
      <c r="C256" s="181"/>
      <c r="D256" s="182" t="s">
        <v>480</v>
      </c>
      <c r="E256" s="183" t="s">
        <v>575</v>
      </c>
      <c r="F256" s="183">
        <v>31.25</v>
      </c>
      <c r="G256" s="183"/>
      <c r="H256" s="183">
        <v>38.75</v>
      </c>
      <c r="I256" s="185">
        <v>38</v>
      </c>
      <c r="J256" s="155" t="s">
        <v>662</v>
      </c>
      <c r="K256" s="156">
        <f t="shared" si="35"/>
        <v>7.5</v>
      </c>
      <c r="L256" s="157">
        <f t="shared" si="36"/>
        <v>0.24</v>
      </c>
      <c r="M256" s="152" t="s">
        <v>578</v>
      </c>
      <c r="N256" s="158">
        <v>44844</v>
      </c>
      <c r="O256" s="37"/>
      <c r="S256" s="54"/>
    </row>
    <row r="257" spans="1:39" ht="12.75" customHeight="1">
      <c r="A257" s="180">
        <v>179</v>
      </c>
      <c r="B257" s="181">
        <v>44841</v>
      </c>
      <c r="C257" s="181"/>
      <c r="D257" s="182" t="s">
        <v>817</v>
      </c>
      <c r="E257" s="183" t="s">
        <v>575</v>
      </c>
      <c r="F257" s="153">
        <v>665</v>
      </c>
      <c r="G257" s="183"/>
      <c r="H257" s="183">
        <v>807.5</v>
      </c>
      <c r="I257" s="185">
        <v>840</v>
      </c>
      <c r="J257" s="155" t="s">
        <v>814</v>
      </c>
      <c r="K257" s="156">
        <f t="shared" si="35"/>
        <v>142.5</v>
      </c>
      <c r="L257" s="157">
        <f t="shared" si="36"/>
        <v>0.21428571428571427</v>
      </c>
      <c r="M257" s="152" t="s">
        <v>578</v>
      </c>
      <c r="N257" s="158">
        <v>45097</v>
      </c>
      <c r="O257" s="37"/>
      <c r="S257" s="54"/>
    </row>
    <row r="258" spans="1:39" ht="12.75" customHeight="1">
      <c r="A258" s="180">
        <v>180</v>
      </c>
      <c r="B258" s="181">
        <v>44844</v>
      </c>
      <c r="C258" s="181"/>
      <c r="D258" s="182" t="s">
        <v>428</v>
      </c>
      <c r="E258" s="183" t="s">
        <v>575</v>
      </c>
      <c r="F258" s="153">
        <v>227.5</v>
      </c>
      <c r="G258" s="183"/>
      <c r="H258" s="183">
        <v>270</v>
      </c>
      <c r="I258" s="185">
        <v>291</v>
      </c>
      <c r="J258" s="155" t="s">
        <v>845</v>
      </c>
      <c r="K258" s="156">
        <f t="shared" si="35"/>
        <v>42.5</v>
      </c>
      <c r="L258" s="157">
        <f t="shared" si="36"/>
        <v>0.18681318681318682</v>
      </c>
      <c r="M258" s="152" t="s">
        <v>578</v>
      </c>
      <c r="N258" s="158">
        <v>45160</v>
      </c>
      <c r="O258" s="37"/>
      <c r="R258" s="37"/>
      <c r="S258" s="54"/>
    </row>
    <row r="259" spans="1:39" ht="12.75" customHeight="1">
      <c r="A259" s="180">
        <v>181</v>
      </c>
      <c r="B259" s="181">
        <v>44845</v>
      </c>
      <c r="C259" s="181"/>
      <c r="D259" s="182" t="s">
        <v>426</v>
      </c>
      <c r="E259" s="183" t="s">
        <v>575</v>
      </c>
      <c r="F259" s="153">
        <v>555</v>
      </c>
      <c r="G259" s="183"/>
      <c r="H259" s="183">
        <v>700</v>
      </c>
      <c r="I259" s="185">
        <v>765</v>
      </c>
      <c r="J259" s="155" t="s">
        <v>844</v>
      </c>
      <c r="K259" s="156">
        <f t="shared" si="35"/>
        <v>145</v>
      </c>
      <c r="L259" s="157">
        <f t="shared" si="36"/>
        <v>0.26126126126126126</v>
      </c>
      <c r="M259" s="152" t="s">
        <v>578</v>
      </c>
      <c r="N259" s="158">
        <v>45159</v>
      </c>
      <c r="O259" s="37"/>
      <c r="R259" s="37"/>
      <c r="S259" s="54"/>
    </row>
    <row r="260" spans="1:39" ht="12.75" customHeight="1">
      <c r="A260" s="180">
        <v>182</v>
      </c>
      <c r="B260" s="181">
        <v>44981</v>
      </c>
      <c r="C260" s="181"/>
      <c r="D260" s="182" t="s">
        <v>443</v>
      </c>
      <c r="E260" s="183" t="s">
        <v>575</v>
      </c>
      <c r="F260" s="153">
        <v>1675</v>
      </c>
      <c r="G260" s="183"/>
      <c r="H260" s="183">
        <v>2080</v>
      </c>
      <c r="I260" s="185">
        <v>2080</v>
      </c>
      <c r="J260" s="155" t="s">
        <v>662</v>
      </c>
      <c r="K260" s="156">
        <f t="shared" si="35"/>
        <v>405</v>
      </c>
      <c r="L260" s="157">
        <f t="shared" si="36"/>
        <v>0.2417910447761194</v>
      </c>
      <c r="M260" s="152" t="s">
        <v>578</v>
      </c>
      <c r="N260" s="158">
        <v>45119</v>
      </c>
      <c r="O260" s="37"/>
      <c r="S260" s="54" t="s">
        <v>841</v>
      </c>
    </row>
    <row r="261" spans="1:39" ht="12.75" customHeight="1">
      <c r="A261" s="180">
        <v>183</v>
      </c>
      <c r="B261" s="181">
        <v>44986</v>
      </c>
      <c r="C261" s="181"/>
      <c r="D261" s="182" t="s">
        <v>480</v>
      </c>
      <c r="E261" s="183" t="s">
        <v>575</v>
      </c>
      <c r="F261" s="153">
        <v>57.5</v>
      </c>
      <c r="G261" s="183"/>
      <c r="H261" s="183">
        <v>120</v>
      </c>
      <c r="I261" s="185">
        <v>120</v>
      </c>
      <c r="J261" s="155" t="s">
        <v>662</v>
      </c>
      <c r="K261" s="156">
        <f t="shared" si="35"/>
        <v>62.5</v>
      </c>
      <c r="L261" s="157">
        <f t="shared" si="36"/>
        <v>1.0869565217391304</v>
      </c>
      <c r="M261" s="152" t="s">
        <v>578</v>
      </c>
      <c r="N261" s="158">
        <v>45049</v>
      </c>
      <c r="O261" s="37"/>
      <c r="S261" s="54" t="s">
        <v>841</v>
      </c>
    </row>
    <row r="262" spans="1:39" ht="12.75" customHeight="1">
      <c r="A262" s="180">
        <v>184</v>
      </c>
      <c r="B262" s="181">
        <v>45008</v>
      </c>
      <c r="C262" s="181"/>
      <c r="D262" s="182" t="s">
        <v>497</v>
      </c>
      <c r="E262" s="183" t="s">
        <v>575</v>
      </c>
      <c r="F262" s="153">
        <v>2765</v>
      </c>
      <c r="G262" s="183"/>
      <c r="H262" s="183">
        <v>3547.5</v>
      </c>
      <c r="I262" s="185">
        <v>3523</v>
      </c>
      <c r="J262" s="155" t="s">
        <v>662</v>
      </c>
      <c r="K262" s="156">
        <f t="shared" si="35"/>
        <v>782.5</v>
      </c>
      <c r="L262" s="157">
        <f t="shared" si="36"/>
        <v>0.28300180831826399</v>
      </c>
      <c r="M262" s="152" t="s">
        <v>578</v>
      </c>
      <c r="N262" s="158">
        <v>45177</v>
      </c>
      <c r="O262" s="37"/>
      <c r="S262" s="54" t="s">
        <v>841</v>
      </c>
    </row>
    <row r="263" spans="1:39" ht="12.75" customHeight="1">
      <c r="A263" s="180">
        <v>185</v>
      </c>
      <c r="B263" s="181">
        <v>45027</v>
      </c>
      <c r="C263" s="181"/>
      <c r="D263" s="182" t="s">
        <v>818</v>
      </c>
      <c r="E263" s="183" t="s">
        <v>575</v>
      </c>
      <c r="F263" s="183">
        <v>460</v>
      </c>
      <c r="G263" s="183"/>
      <c r="H263" s="183">
        <v>825</v>
      </c>
      <c r="I263" s="185">
        <v>810</v>
      </c>
      <c r="J263" s="155" t="s">
        <v>662</v>
      </c>
      <c r="K263" s="156">
        <f t="shared" si="35"/>
        <v>365</v>
      </c>
      <c r="L263" s="157">
        <f t="shared" si="36"/>
        <v>0.79347826086956519</v>
      </c>
      <c r="M263" s="152" t="s">
        <v>578</v>
      </c>
      <c r="N263" s="158">
        <v>45155</v>
      </c>
      <c r="O263" s="37"/>
      <c r="S263" s="54" t="s">
        <v>841</v>
      </c>
    </row>
    <row r="264" spans="1:39" ht="12.75" customHeight="1">
      <c r="A264" s="180">
        <v>186</v>
      </c>
      <c r="B264" s="181">
        <v>45050</v>
      </c>
      <c r="C264" s="181"/>
      <c r="D264" s="182" t="s">
        <v>41</v>
      </c>
      <c r="E264" s="183" t="s">
        <v>575</v>
      </c>
      <c r="F264" s="183">
        <v>3630</v>
      </c>
      <c r="G264" s="183"/>
      <c r="H264" s="183">
        <v>5150</v>
      </c>
      <c r="I264" s="185">
        <v>5040</v>
      </c>
      <c r="J264" s="155" t="s">
        <v>662</v>
      </c>
      <c r="K264" s="156">
        <f t="shared" si="35"/>
        <v>1520</v>
      </c>
      <c r="L264" s="157">
        <f t="shared" si="36"/>
        <v>0.41873278236914602</v>
      </c>
      <c r="M264" s="152" t="s">
        <v>578</v>
      </c>
      <c r="N264" s="158">
        <v>45344</v>
      </c>
      <c r="O264" s="37"/>
      <c r="S264" s="54" t="s">
        <v>841</v>
      </c>
    </row>
    <row r="265" spans="1:39" ht="12.75" customHeight="1">
      <c r="A265" s="180">
        <v>187</v>
      </c>
      <c r="B265" s="181">
        <v>45075</v>
      </c>
      <c r="C265" s="181"/>
      <c r="D265" s="182" t="s">
        <v>819</v>
      </c>
      <c r="E265" s="183" t="s">
        <v>575</v>
      </c>
      <c r="F265" s="153">
        <v>585</v>
      </c>
      <c r="G265" s="183"/>
      <c r="H265" s="183">
        <v>732</v>
      </c>
      <c r="I265" s="185">
        <v>732</v>
      </c>
      <c r="J265" s="155" t="s">
        <v>662</v>
      </c>
      <c r="K265" s="156">
        <f t="shared" si="35"/>
        <v>147</v>
      </c>
      <c r="L265" s="157">
        <f t="shared" si="36"/>
        <v>0.25128205128205128</v>
      </c>
      <c r="M265" s="152" t="s">
        <v>578</v>
      </c>
      <c r="N265" s="158">
        <v>45152</v>
      </c>
      <c r="O265" s="37"/>
      <c r="R265" s="37"/>
      <c r="S265" s="54" t="s">
        <v>841</v>
      </c>
      <c r="U265" s="37"/>
      <c r="W265" s="37"/>
      <c r="X265" s="54"/>
      <c r="Z265" s="37"/>
      <c r="AB265" s="37"/>
      <c r="AC265" s="54"/>
      <c r="AE265" s="37"/>
      <c r="AG265" s="37"/>
      <c r="AH265" s="54"/>
      <c r="AJ265" s="37"/>
      <c r="AL265" s="37"/>
      <c r="AM265" s="54"/>
    </row>
    <row r="266" spans="1:39" ht="12.75" customHeight="1">
      <c r="A266" s="199">
        <v>188</v>
      </c>
      <c r="B266" s="200">
        <v>45078</v>
      </c>
      <c r="C266" s="53"/>
      <c r="D266" s="53" t="s">
        <v>527</v>
      </c>
      <c r="E266" s="201" t="s">
        <v>575</v>
      </c>
      <c r="F266" s="51" t="s">
        <v>820</v>
      </c>
      <c r="G266" s="51"/>
      <c r="H266" s="51"/>
      <c r="I266" s="51">
        <v>4300</v>
      </c>
      <c r="J266" s="51" t="s">
        <v>576</v>
      </c>
      <c r="K266" s="51"/>
      <c r="L266" s="51"/>
      <c r="M266" s="51"/>
      <c r="N266" s="51"/>
      <c r="O266" s="37"/>
      <c r="R266" s="37"/>
      <c r="S266" s="54" t="s">
        <v>841</v>
      </c>
      <c r="U266" s="37"/>
      <c r="W266" s="37"/>
      <c r="X266" s="54"/>
      <c r="Z266" s="37"/>
      <c r="AB266" s="37"/>
      <c r="AC266" s="54"/>
      <c r="AE266" s="37"/>
      <c r="AG266" s="37"/>
      <c r="AH266" s="54"/>
      <c r="AJ266" s="37"/>
      <c r="AL266" s="37"/>
      <c r="AM266" s="54"/>
    </row>
    <row r="267" spans="1:39" ht="12.75" customHeight="1">
      <c r="A267" s="180">
        <v>189</v>
      </c>
      <c r="B267" s="181">
        <v>45103</v>
      </c>
      <c r="C267" s="181"/>
      <c r="D267" s="182" t="s">
        <v>839</v>
      </c>
      <c r="E267" s="183" t="s">
        <v>575</v>
      </c>
      <c r="F267" s="153">
        <v>282.5</v>
      </c>
      <c r="G267" s="183"/>
      <c r="H267" s="183">
        <v>383</v>
      </c>
      <c r="I267" s="185">
        <v>383</v>
      </c>
      <c r="J267" s="155" t="s">
        <v>662</v>
      </c>
      <c r="K267" s="156">
        <f>H267-F267</f>
        <v>100.5</v>
      </c>
      <c r="L267" s="157">
        <f>K267/F267</f>
        <v>0.35575221238938054</v>
      </c>
      <c r="M267" s="152" t="s">
        <v>578</v>
      </c>
      <c r="N267" s="158">
        <v>45265</v>
      </c>
      <c r="O267" s="37"/>
      <c r="R267" s="37"/>
      <c r="S267" s="54" t="s">
        <v>841</v>
      </c>
      <c r="U267" s="37"/>
      <c r="W267" s="37"/>
      <c r="X267" s="54"/>
      <c r="Z267" s="37"/>
      <c r="AB267" s="37"/>
      <c r="AC267" s="54"/>
      <c r="AE267" s="37"/>
      <c r="AG267" s="37"/>
      <c r="AH267" s="54"/>
      <c r="AJ267" s="37"/>
      <c r="AL267" s="37"/>
      <c r="AM267" s="54"/>
    </row>
    <row r="268" spans="1:39" ht="12.75" customHeight="1">
      <c r="A268" s="180">
        <v>190</v>
      </c>
      <c r="B268" s="181">
        <v>45120</v>
      </c>
      <c r="C268" s="181"/>
      <c r="D268" s="182" t="s">
        <v>526</v>
      </c>
      <c r="E268" s="183" t="s">
        <v>575</v>
      </c>
      <c r="F268" s="153">
        <v>2312.5</v>
      </c>
      <c r="G268" s="183"/>
      <c r="H268" s="183">
        <v>2935</v>
      </c>
      <c r="I268" s="185">
        <v>2935</v>
      </c>
      <c r="J268" s="155" t="s">
        <v>662</v>
      </c>
      <c r="K268" s="156">
        <f>H268-F268</f>
        <v>622.5</v>
      </c>
      <c r="L268" s="157">
        <f>K268/F268</f>
        <v>0.26918918918918922</v>
      </c>
      <c r="M268" s="152" t="s">
        <v>578</v>
      </c>
      <c r="N268" s="158">
        <v>45177</v>
      </c>
      <c r="O268" s="37"/>
      <c r="R268" s="37"/>
      <c r="S268" s="54" t="s">
        <v>841</v>
      </c>
      <c r="U268" s="37"/>
      <c r="W268" s="37"/>
      <c r="X268" s="54"/>
      <c r="Z268" s="37"/>
      <c r="AB268" s="37"/>
      <c r="AC268" s="54"/>
      <c r="AE268" s="37"/>
      <c r="AG268" s="37"/>
      <c r="AH268" s="54"/>
      <c r="AJ268" s="37"/>
      <c r="AL268" s="37"/>
      <c r="AM268" s="54"/>
    </row>
    <row r="269" spans="1:39" ht="12.75" customHeight="1">
      <c r="A269" s="180">
        <v>191</v>
      </c>
      <c r="B269" s="181">
        <v>45125</v>
      </c>
      <c r="C269" s="181"/>
      <c r="D269" s="182" t="s">
        <v>201</v>
      </c>
      <c r="E269" s="183" t="s">
        <v>575</v>
      </c>
      <c r="F269" s="153">
        <v>3980</v>
      </c>
      <c r="G269" s="183"/>
      <c r="H269" s="183">
        <v>4895</v>
      </c>
      <c r="I269" s="185">
        <v>4895</v>
      </c>
      <c r="J269" s="155" t="s">
        <v>662</v>
      </c>
      <c r="K269" s="156">
        <f>H269-F269</f>
        <v>915</v>
      </c>
      <c r="L269" s="157">
        <f>K269/F269</f>
        <v>0.22989949748743718</v>
      </c>
      <c r="M269" s="152" t="s">
        <v>578</v>
      </c>
      <c r="N269" s="158">
        <v>45155</v>
      </c>
      <c r="O269" s="37"/>
      <c r="S269" s="54" t="s">
        <v>841</v>
      </c>
      <c r="U269" s="37"/>
      <c r="X269" s="54"/>
      <c r="Z269" s="37"/>
      <c r="AC269" s="54"/>
      <c r="AE269" s="37"/>
      <c r="AH269" s="54"/>
      <c r="AJ269" s="37"/>
      <c r="AM269" s="54"/>
    </row>
    <row r="270" spans="1:39" ht="12.75" customHeight="1">
      <c r="A270" s="180">
        <v>192</v>
      </c>
      <c r="B270" s="181">
        <v>45145</v>
      </c>
      <c r="C270" s="181"/>
      <c r="D270" s="182" t="s">
        <v>842</v>
      </c>
      <c r="E270" s="183" t="s">
        <v>575</v>
      </c>
      <c r="F270" s="153">
        <v>565</v>
      </c>
      <c r="G270" s="183"/>
      <c r="H270" s="183">
        <v>725</v>
      </c>
      <c r="I270" s="185">
        <v>725</v>
      </c>
      <c r="J270" s="155" t="s">
        <v>662</v>
      </c>
      <c r="K270" s="156">
        <f>H270-F270</f>
        <v>160</v>
      </c>
      <c r="L270" s="157">
        <f>K270/F270</f>
        <v>0.2831858407079646</v>
      </c>
      <c r="M270" s="152" t="s">
        <v>578</v>
      </c>
      <c r="N270" s="158">
        <v>45169</v>
      </c>
      <c r="O270" s="37"/>
      <c r="S270" s="54" t="s">
        <v>841</v>
      </c>
      <c r="U270" s="37"/>
      <c r="X270" s="54"/>
      <c r="Z270" s="37"/>
      <c r="AC270" s="54"/>
      <c r="AE270" s="37"/>
      <c r="AH270" s="54"/>
      <c r="AJ270" s="37"/>
      <c r="AM270" s="54"/>
    </row>
    <row r="271" spans="1:39" ht="12.75" customHeight="1">
      <c r="A271" s="260">
        <v>193</v>
      </c>
      <c r="B271" s="261">
        <v>45167</v>
      </c>
      <c r="C271" s="261"/>
      <c r="D271" s="262" t="s">
        <v>846</v>
      </c>
      <c r="E271" s="263" t="s">
        <v>575</v>
      </c>
      <c r="F271" s="153">
        <v>700</v>
      </c>
      <c r="G271" s="263"/>
      <c r="H271" s="263">
        <v>950</v>
      </c>
      <c r="I271" s="264">
        <v>950</v>
      </c>
      <c r="J271" s="265" t="s">
        <v>662</v>
      </c>
      <c r="K271" s="156">
        <f>H271-F271</f>
        <v>250</v>
      </c>
      <c r="L271" s="157">
        <f>K271/F271</f>
        <v>0.35714285714285715</v>
      </c>
      <c r="M271" s="152" t="s">
        <v>578</v>
      </c>
      <c r="N271" s="158">
        <v>45261</v>
      </c>
      <c r="O271" s="37"/>
      <c r="S271" s="54" t="s">
        <v>841</v>
      </c>
      <c r="U271" s="37"/>
      <c r="X271" s="54"/>
      <c r="Z271" s="37"/>
      <c r="AC271" s="54"/>
      <c r="AE271" s="37"/>
      <c r="AH271" s="54"/>
      <c r="AJ271" s="37"/>
      <c r="AM271" s="54"/>
    </row>
    <row r="272" spans="1:39" ht="12.75" customHeight="1">
      <c r="A272" s="199">
        <v>194</v>
      </c>
      <c r="B272" s="200">
        <v>45184</v>
      </c>
      <c r="C272" s="53"/>
      <c r="D272" s="53" t="s">
        <v>529</v>
      </c>
      <c r="E272" s="201" t="s">
        <v>575</v>
      </c>
      <c r="F272" s="51" t="s">
        <v>848</v>
      </c>
      <c r="G272" s="51"/>
      <c r="H272" s="51"/>
      <c r="I272" s="51">
        <v>480</v>
      </c>
      <c r="J272" s="51" t="s">
        <v>576</v>
      </c>
      <c r="K272" s="51"/>
      <c r="L272" s="51"/>
      <c r="M272" s="51"/>
      <c r="N272" s="51"/>
      <c r="O272" s="37"/>
      <c r="S272" s="54" t="s">
        <v>841</v>
      </c>
      <c r="U272" s="37"/>
      <c r="X272" s="54"/>
      <c r="Z272" s="37"/>
      <c r="AC272" s="54"/>
      <c r="AE272" s="37"/>
      <c r="AH272" s="54"/>
      <c r="AJ272" s="37"/>
      <c r="AM272" s="54"/>
    </row>
    <row r="273" spans="1:39" ht="12.75" customHeight="1">
      <c r="A273" s="199">
        <v>195</v>
      </c>
      <c r="B273" s="200">
        <v>45203</v>
      </c>
      <c r="C273" s="53"/>
      <c r="D273" s="53" t="s">
        <v>174</v>
      </c>
      <c r="E273" s="201" t="s">
        <v>575</v>
      </c>
      <c r="F273" s="51" t="s">
        <v>849</v>
      </c>
      <c r="G273" s="51"/>
      <c r="H273" s="51"/>
      <c r="I273" s="51">
        <v>1198</v>
      </c>
      <c r="J273" s="51" t="s">
        <v>576</v>
      </c>
      <c r="K273" s="51"/>
      <c r="L273" s="51"/>
      <c r="M273" s="51"/>
      <c r="N273" s="51"/>
      <c r="O273" s="37"/>
      <c r="S273" s="54" t="s">
        <v>853</v>
      </c>
      <c r="U273" s="37"/>
      <c r="X273" s="54"/>
      <c r="Z273" s="37"/>
      <c r="AC273" s="54"/>
      <c r="AE273" s="37"/>
      <c r="AH273" s="54"/>
      <c r="AJ273" s="37"/>
      <c r="AM273" s="54"/>
    </row>
    <row r="274" spans="1:39" ht="12.75" customHeight="1">
      <c r="A274" s="260">
        <v>196</v>
      </c>
      <c r="B274" s="261">
        <v>45216</v>
      </c>
      <c r="C274" s="261"/>
      <c r="D274" s="262" t="s">
        <v>105</v>
      </c>
      <c r="E274" s="263" t="s">
        <v>575</v>
      </c>
      <c r="F274" s="153">
        <v>5425</v>
      </c>
      <c r="G274" s="263"/>
      <c r="H274" s="263">
        <v>6880</v>
      </c>
      <c r="I274" s="264">
        <v>6870</v>
      </c>
      <c r="J274" s="265" t="s">
        <v>662</v>
      </c>
      <c r="K274" s="156">
        <f>H274-F274</f>
        <v>1455</v>
      </c>
      <c r="L274" s="157">
        <f>K274/F274</f>
        <v>0.26820276497695855</v>
      </c>
      <c r="M274" s="152" t="s">
        <v>578</v>
      </c>
      <c r="N274" s="158">
        <v>45342</v>
      </c>
      <c r="O274" s="37"/>
      <c r="S274" s="54" t="s">
        <v>853</v>
      </c>
      <c r="U274" s="37"/>
      <c r="X274" s="54"/>
      <c r="Z274" s="37"/>
      <c r="AC274" s="54"/>
      <c r="AE274" s="37"/>
      <c r="AH274" s="54"/>
      <c r="AJ274" s="37"/>
      <c r="AM274" s="54"/>
    </row>
    <row r="275" spans="1:39" ht="12.75" customHeight="1">
      <c r="A275" s="260">
        <v>197</v>
      </c>
      <c r="B275" s="261">
        <v>45216</v>
      </c>
      <c r="C275" s="261"/>
      <c r="D275" s="262" t="s">
        <v>850</v>
      </c>
      <c r="E275" s="263" t="s">
        <v>575</v>
      </c>
      <c r="F275" s="153">
        <v>1090</v>
      </c>
      <c r="G275" s="263"/>
      <c r="H275" s="263">
        <v>1415</v>
      </c>
      <c r="I275" s="264">
        <v>1415</v>
      </c>
      <c r="J275" s="265" t="s">
        <v>662</v>
      </c>
      <c r="K275" s="156">
        <f>H275-F275</f>
        <v>325</v>
      </c>
      <c r="L275" s="157">
        <f>K275/F275</f>
        <v>0.29816513761467889</v>
      </c>
      <c r="M275" s="152" t="s">
        <v>578</v>
      </c>
      <c r="N275" s="158">
        <v>45282</v>
      </c>
      <c r="O275" s="37"/>
      <c r="S275" s="54" t="s">
        <v>841</v>
      </c>
      <c r="U275" s="37"/>
      <c r="X275" s="54"/>
      <c r="Z275" s="37"/>
      <c r="AC275" s="54"/>
      <c r="AE275" s="37"/>
      <c r="AH275" s="54"/>
      <c r="AJ275" s="37"/>
      <c r="AM275" s="54"/>
    </row>
    <row r="276" spans="1:39" ht="12.75" customHeight="1">
      <c r="A276" s="260">
        <v>198</v>
      </c>
      <c r="B276" s="261">
        <v>45236</v>
      </c>
      <c r="C276" s="261"/>
      <c r="D276" s="262" t="s">
        <v>854</v>
      </c>
      <c r="E276" s="263" t="s">
        <v>575</v>
      </c>
      <c r="F276" s="153">
        <v>1270</v>
      </c>
      <c r="G276" s="263"/>
      <c r="H276" s="263">
        <v>1613</v>
      </c>
      <c r="I276" s="264">
        <v>1613</v>
      </c>
      <c r="J276" s="265" t="s">
        <v>662</v>
      </c>
      <c r="K276" s="156">
        <f>H276-F276</f>
        <v>343</v>
      </c>
      <c r="L276" s="157">
        <f>K276/F276</f>
        <v>0.27007874015748029</v>
      </c>
      <c r="M276" s="152" t="s">
        <v>578</v>
      </c>
      <c r="N276" s="158">
        <v>45246</v>
      </c>
      <c r="O276" s="37"/>
      <c r="S276" s="54" t="s">
        <v>853</v>
      </c>
      <c r="U276" s="37"/>
      <c r="X276" s="54"/>
      <c r="Z276" s="37"/>
      <c r="AC276" s="54"/>
      <c r="AE276" s="37"/>
      <c r="AH276" s="54"/>
      <c r="AJ276" s="37"/>
      <c r="AM276" s="54"/>
    </row>
    <row r="277" spans="1:39" ht="12.75" customHeight="1">
      <c r="A277" s="199">
        <v>199</v>
      </c>
      <c r="B277" s="200">
        <v>45251</v>
      </c>
      <c r="C277" s="53"/>
      <c r="D277" s="53" t="s">
        <v>855</v>
      </c>
      <c r="E277" s="201" t="s">
        <v>575</v>
      </c>
      <c r="F277" s="51" t="s">
        <v>856</v>
      </c>
      <c r="G277" s="51"/>
      <c r="H277" s="51"/>
      <c r="I277" s="51">
        <v>1490</v>
      </c>
      <c r="J277" s="51" t="s">
        <v>576</v>
      </c>
      <c r="K277" s="51"/>
      <c r="L277" s="51"/>
      <c r="M277" s="51"/>
      <c r="N277" s="51"/>
      <c r="O277" s="37"/>
      <c r="S277" s="54" t="s">
        <v>841</v>
      </c>
      <c r="U277" s="37"/>
      <c r="X277" s="54"/>
      <c r="Z277" s="37"/>
      <c r="AC277" s="54"/>
      <c r="AE277" s="37"/>
      <c r="AH277" s="54"/>
      <c r="AJ277" s="37"/>
      <c r="AM277" s="54"/>
    </row>
    <row r="278" spans="1:39" ht="12.75" customHeight="1">
      <c r="A278" s="199">
        <v>200</v>
      </c>
      <c r="B278" s="200">
        <v>45254</v>
      </c>
      <c r="C278" s="53"/>
      <c r="D278" s="53" t="s">
        <v>854</v>
      </c>
      <c r="E278" s="201" t="s">
        <v>575</v>
      </c>
      <c r="F278" s="51" t="s">
        <v>857</v>
      </c>
      <c r="G278" s="51"/>
      <c r="H278" s="51"/>
      <c r="I278" s="51">
        <v>1806</v>
      </c>
      <c r="J278" s="51" t="s">
        <v>576</v>
      </c>
      <c r="K278" s="51"/>
      <c r="L278" s="51"/>
      <c r="M278" s="51"/>
      <c r="N278" s="51"/>
      <c r="O278" s="37"/>
      <c r="S278" s="54" t="s">
        <v>853</v>
      </c>
      <c r="U278" s="37"/>
      <c r="X278" s="54"/>
      <c r="Z278" s="37"/>
      <c r="AC278" s="54"/>
      <c r="AE278" s="37"/>
      <c r="AH278" s="54"/>
      <c r="AJ278" s="37"/>
      <c r="AM278" s="54"/>
    </row>
    <row r="279" spans="1:39" ht="12.75" customHeight="1">
      <c r="A279" s="260">
        <v>201</v>
      </c>
      <c r="B279" s="261">
        <v>45265</v>
      </c>
      <c r="C279" s="261"/>
      <c r="D279" s="262" t="s">
        <v>530</v>
      </c>
      <c r="E279" s="263" t="s">
        <v>575</v>
      </c>
      <c r="F279" s="153">
        <v>435</v>
      </c>
      <c r="G279" s="263"/>
      <c r="H279" s="263">
        <v>558</v>
      </c>
      <c r="I279" s="264">
        <v>558</v>
      </c>
      <c r="J279" s="265" t="s">
        <v>662</v>
      </c>
      <c r="K279" s="156">
        <f>H279-F279</f>
        <v>123</v>
      </c>
      <c r="L279" s="157">
        <f>K279/F279</f>
        <v>0.28275862068965518</v>
      </c>
      <c r="M279" s="152" t="s">
        <v>578</v>
      </c>
      <c r="N279" s="158">
        <v>45378</v>
      </c>
      <c r="O279" s="37"/>
      <c r="S279" s="54" t="s">
        <v>841</v>
      </c>
      <c r="U279" s="37"/>
      <c r="X279" s="54"/>
      <c r="Z279" s="37"/>
      <c r="AC279" s="54"/>
      <c r="AE279" s="37"/>
      <c r="AH279" s="54"/>
      <c r="AJ279" s="37"/>
      <c r="AM279" s="54"/>
    </row>
    <row r="280" spans="1:39" ht="12.75" customHeight="1">
      <c r="A280" s="260">
        <v>202</v>
      </c>
      <c r="B280" s="261">
        <v>45272</v>
      </c>
      <c r="C280" s="261"/>
      <c r="D280" s="262" t="s">
        <v>859</v>
      </c>
      <c r="E280" s="263" t="s">
        <v>575</v>
      </c>
      <c r="F280" s="153">
        <v>4225</v>
      </c>
      <c r="G280" s="263"/>
      <c r="H280" s="263">
        <v>5512</v>
      </c>
      <c r="I280" s="264">
        <v>5512</v>
      </c>
      <c r="J280" s="265" t="s">
        <v>662</v>
      </c>
      <c r="K280" s="156">
        <f>H280-F280</f>
        <v>1287</v>
      </c>
      <c r="L280" s="157">
        <f>K280/F280</f>
        <v>0.30461538461538462</v>
      </c>
      <c r="M280" s="152" t="s">
        <v>578</v>
      </c>
      <c r="N280" s="158">
        <v>45329</v>
      </c>
      <c r="O280" s="37"/>
      <c r="S280" s="54" t="s">
        <v>853</v>
      </c>
      <c r="U280" s="37"/>
      <c r="X280" s="54"/>
      <c r="Z280" s="37"/>
      <c r="AC280" s="54"/>
      <c r="AE280" s="37"/>
      <c r="AH280" s="54"/>
      <c r="AJ280" s="37"/>
      <c r="AM280" s="54"/>
    </row>
    <row r="281" spans="1:39" ht="12.75" customHeight="1">
      <c r="A281" s="199">
        <v>203</v>
      </c>
      <c r="B281" s="200">
        <v>45292</v>
      </c>
      <c r="C281" s="53"/>
      <c r="D281" s="53" t="s">
        <v>312</v>
      </c>
      <c r="E281" s="201" t="s">
        <v>575</v>
      </c>
      <c r="F281" s="51" t="s">
        <v>860</v>
      </c>
      <c r="G281" s="51"/>
      <c r="H281" s="51"/>
      <c r="I281" s="51">
        <v>4909</v>
      </c>
      <c r="J281" s="51" t="s">
        <v>576</v>
      </c>
      <c r="K281" s="51"/>
      <c r="L281" s="51"/>
      <c r="M281" s="51"/>
      <c r="N281" s="51"/>
      <c r="O281" s="37"/>
      <c r="S281" s="54" t="s">
        <v>853</v>
      </c>
      <c r="U281" s="37"/>
      <c r="X281" s="54"/>
      <c r="Z281" s="37"/>
      <c r="AC281" s="54"/>
      <c r="AE281" s="37"/>
      <c r="AH281" s="54"/>
      <c r="AJ281" s="37"/>
      <c r="AM281" s="54"/>
    </row>
    <row r="282" spans="1:39" ht="12.75" customHeight="1">
      <c r="A282" s="199">
        <v>204</v>
      </c>
      <c r="B282" s="200">
        <v>45294</v>
      </c>
      <c r="C282" s="53"/>
      <c r="D282" s="53" t="s">
        <v>528</v>
      </c>
      <c r="E282" s="201" t="s">
        <v>575</v>
      </c>
      <c r="F282" s="51" t="s">
        <v>861</v>
      </c>
      <c r="G282" s="51"/>
      <c r="H282" s="51"/>
      <c r="I282" s="51">
        <v>1080</v>
      </c>
      <c r="J282" s="51" t="s">
        <v>576</v>
      </c>
      <c r="K282" s="51"/>
      <c r="L282" s="51"/>
      <c r="M282" s="51"/>
      <c r="N282" s="51"/>
      <c r="O282" s="37"/>
      <c r="S282" s="54" t="s">
        <v>841</v>
      </c>
      <c r="U282" s="37"/>
      <c r="X282" s="54"/>
      <c r="Z282" s="37"/>
      <c r="AC282" s="54"/>
      <c r="AE282" s="37"/>
      <c r="AH282" s="54"/>
      <c r="AJ282" s="37"/>
      <c r="AM282" s="54"/>
    </row>
    <row r="283" spans="1:39" ht="12.75" customHeight="1">
      <c r="A283" s="199">
        <v>205</v>
      </c>
      <c r="B283" s="200">
        <v>45315</v>
      </c>
      <c r="C283" s="53"/>
      <c r="D283" s="53" t="s">
        <v>313</v>
      </c>
      <c r="E283" s="201" t="s">
        <v>575</v>
      </c>
      <c r="F283" s="51" t="s">
        <v>863</v>
      </c>
      <c r="G283" s="51"/>
      <c r="H283" s="51"/>
      <c r="I283" s="51">
        <v>2077</v>
      </c>
      <c r="J283" s="51" t="s">
        <v>576</v>
      </c>
      <c r="K283" s="51"/>
      <c r="L283" s="51"/>
      <c r="M283" s="51"/>
      <c r="N283" s="51"/>
      <c r="O283" s="37"/>
      <c r="S283" s="54" t="s">
        <v>853</v>
      </c>
      <c r="U283" s="37"/>
      <c r="X283" s="54"/>
      <c r="Z283" s="37"/>
      <c r="AC283" s="54"/>
      <c r="AE283" s="37"/>
      <c r="AH283" s="54"/>
      <c r="AJ283" s="37"/>
      <c r="AM283" s="54"/>
    </row>
    <row r="284" spans="1:39" ht="12.75" customHeight="1">
      <c r="A284" s="199">
        <v>206</v>
      </c>
      <c r="B284" s="200">
        <v>45320</v>
      </c>
      <c r="C284" s="53"/>
      <c r="D284" s="53" t="s">
        <v>864</v>
      </c>
      <c r="E284" s="201" t="s">
        <v>575</v>
      </c>
      <c r="F284" s="51" t="s">
        <v>865</v>
      </c>
      <c r="G284" s="51"/>
      <c r="H284" s="51"/>
      <c r="I284" s="51">
        <v>2906</v>
      </c>
      <c r="J284" s="51" t="s">
        <v>576</v>
      </c>
      <c r="K284" s="51"/>
      <c r="L284" s="51"/>
      <c r="M284" s="51"/>
      <c r="N284" s="51"/>
      <c r="O284" s="37"/>
      <c r="S284" s="54" t="s">
        <v>841</v>
      </c>
      <c r="U284" s="37"/>
      <c r="X284" s="54"/>
      <c r="Z284" s="37"/>
      <c r="AC284" s="54"/>
      <c r="AE284" s="37"/>
      <c r="AH284" s="54"/>
      <c r="AJ284" s="37"/>
      <c r="AM284" s="54"/>
    </row>
    <row r="285" spans="1:39" ht="12.75" customHeight="1">
      <c r="A285" s="260">
        <v>207</v>
      </c>
      <c r="B285" s="261">
        <v>45331</v>
      </c>
      <c r="C285" s="261"/>
      <c r="D285" s="262" t="s">
        <v>526</v>
      </c>
      <c r="E285" s="263" t="s">
        <v>575</v>
      </c>
      <c r="F285" s="153">
        <v>3270</v>
      </c>
      <c r="G285" s="263"/>
      <c r="H285" s="263">
        <v>4096</v>
      </c>
      <c r="I285" s="264">
        <v>4096</v>
      </c>
      <c r="J285" s="265" t="s">
        <v>662</v>
      </c>
      <c r="K285" s="156">
        <f>H285-F285</f>
        <v>826</v>
      </c>
      <c r="L285" s="157">
        <f>K285/F285</f>
        <v>0.25259938837920487</v>
      </c>
      <c r="M285" s="152" t="s">
        <v>578</v>
      </c>
      <c r="N285" s="158">
        <v>45377</v>
      </c>
      <c r="O285" s="37"/>
      <c r="S285" s="54" t="s">
        <v>841</v>
      </c>
      <c r="U285" s="37"/>
      <c r="X285" s="54"/>
      <c r="Z285" s="37"/>
      <c r="AC285" s="54"/>
      <c r="AE285" s="37"/>
      <c r="AH285" s="54"/>
      <c r="AJ285" s="37"/>
      <c r="AM285" s="54"/>
    </row>
    <row r="286" spans="1:39" ht="12.75" customHeight="1">
      <c r="A286" s="199">
        <v>208</v>
      </c>
      <c r="B286" s="200">
        <v>45345</v>
      </c>
      <c r="C286" s="53"/>
      <c r="D286" s="53" t="s">
        <v>59</v>
      </c>
      <c r="E286" s="201" t="s">
        <v>575</v>
      </c>
      <c r="F286" s="51" t="s">
        <v>884</v>
      </c>
      <c r="G286" s="51"/>
      <c r="H286" s="51"/>
      <c r="I286" s="51">
        <v>2627</v>
      </c>
      <c r="J286" s="51" t="s">
        <v>576</v>
      </c>
      <c r="K286" s="51"/>
      <c r="L286" s="51"/>
      <c r="M286" s="51"/>
      <c r="N286" s="53"/>
      <c r="O286" s="37"/>
      <c r="S286" s="54" t="s">
        <v>853</v>
      </c>
      <c r="U286" s="37"/>
      <c r="X286" s="54"/>
      <c r="Z286" s="37"/>
      <c r="AC286" s="54"/>
      <c r="AE286" s="37"/>
      <c r="AH286" s="54"/>
      <c r="AJ286" s="37"/>
      <c r="AM286" s="54"/>
    </row>
    <row r="287" spans="1:39" ht="12.75" customHeight="1">
      <c r="A287" s="199">
        <v>209</v>
      </c>
      <c r="B287" s="200">
        <v>45356</v>
      </c>
      <c r="C287" s="53"/>
      <c r="D287" s="53" t="s">
        <v>846</v>
      </c>
      <c r="E287" s="201" t="s">
        <v>575</v>
      </c>
      <c r="F287" s="51" t="s">
        <v>887</v>
      </c>
      <c r="G287" s="51"/>
      <c r="H287" s="51"/>
      <c r="I287" s="51">
        <v>1170</v>
      </c>
      <c r="J287" s="51" t="s">
        <v>576</v>
      </c>
      <c r="K287" s="51"/>
      <c r="L287" s="51"/>
      <c r="M287" s="51"/>
      <c r="N287" s="53"/>
      <c r="O287" s="37"/>
      <c r="S287" s="54" t="s">
        <v>889</v>
      </c>
      <c r="U287" s="37"/>
      <c r="X287" s="54"/>
      <c r="Z287" s="37"/>
      <c r="AC287" s="54"/>
      <c r="AE287" s="37"/>
      <c r="AH287" s="54"/>
      <c r="AJ287" s="37"/>
      <c r="AM287" s="54"/>
    </row>
    <row r="288" spans="1:39" ht="12.75" customHeight="1">
      <c r="A288" s="199">
        <v>210</v>
      </c>
      <c r="B288" s="200">
        <v>45372</v>
      </c>
      <c r="C288" s="53"/>
      <c r="D288" s="53" t="s">
        <v>497</v>
      </c>
      <c r="E288" s="201" t="s">
        <v>575</v>
      </c>
      <c r="F288" s="51" t="s">
        <v>896</v>
      </c>
      <c r="G288" s="51"/>
      <c r="H288" s="51"/>
      <c r="I288" s="51">
        <v>3696</v>
      </c>
      <c r="J288" s="51" t="s">
        <v>576</v>
      </c>
      <c r="K288" s="51"/>
      <c r="L288" s="51"/>
      <c r="M288" s="51"/>
      <c r="N288" s="53"/>
      <c r="O288" s="37"/>
      <c r="S288" s="54" t="s">
        <v>889</v>
      </c>
      <c r="U288" s="37"/>
      <c r="X288" s="54"/>
      <c r="Z288" s="37"/>
      <c r="AC288" s="54"/>
      <c r="AE288" s="37"/>
      <c r="AH288" s="54"/>
      <c r="AJ288" s="37"/>
      <c r="AM288" s="54"/>
    </row>
    <row r="289" spans="1:39" ht="12.75" customHeight="1">
      <c r="A289" s="199"/>
      <c r="B289" s="200"/>
      <c r="C289" s="53"/>
      <c r="D289" s="53"/>
      <c r="E289" s="201"/>
      <c r="F289" s="51"/>
      <c r="G289" s="51"/>
      <c r="H289" s="51"/>
      <c r="I289" s="51"/>
      <c r="J289" s="51"/>
      <c r="K289" s="51"/>
      <c r="L289" s="51"/>
      <c r="M289" s="51"/>
      <c r="N289" s="53"/>
      <c r="O289" s="37"/>
      <c r="S289" s="54"/>
      <c r="U289" s="37"/>
      <c r="X289" s="54"/>
      <c r="Z289" s="37"/>
      <c r="AC289" s="54"/>
      <c r="AE289" s="37"/>
      <c r="AH289" s="54"/>
      <c r="AJ289" s="37"/>
      <c r="AM289" s="54"/>
    </row>
    <row r="290" spans="1:39" ht="15" customHeight="1">
      <c r="A290" s="199"/>
      <c r="B290" s="200"/>
      <c r="C290" s="53"/>
      <c r="D290" s="53"/>
      <c r="E290" s="201"/>
      <c r="F290" s="51"/>
      <c r="G290" s="51"/>
      <c r="H290" s="51"/>
      <c r="I290" s="51"/>
      <c r="J290" s="51"/>
      <c r="K290" s="51"/>
      <c r="L290" s="51"/>
      <c r="M290" s="51"/>
      <c r="N290" s="53"/>
    </row>
    <row r="291" spans="1:39" ht="12.75" customHeight="1">
      <c r="B291" s="202" t="s">
        <v>821</v>
      </c>
      <c r="F291" s="54"/>
      <c r="G291" s="54"/>
      <c r="H291" s="54"/>
      <c r="I291" s="54"/>
      <c r="J291" s="37"/>
      <c r="K291" s="54"/>
      <c r="L291" s="54"/>
      <c r="M291" s="54"/>
      <c r="O291" s="37"/>
      <c r="S291" s="54"/>
      <c r="U291" s="37"/>
      <c r="X291" s="54"/>
      <c r="Z291" s="37"/>
      <c r="AC291" s="54"/>
      <c r="AE291" s="37"/>
      <c r="AH291" s="54"/>
      <c r="AJ291" s="37"/>
      <c r="AM291" s="54"/>
    </row>
    <row r="292" spans="1:39" ht="12.75" customHeight="1">
      <c r="A292" s="203"/>
      <c r="F292" s="54"/>
      <c r="G292" s="54"/>
      <c r="H292" s="54"/>
      <c r="I292" s="54"/>
      <c r="J292" s="37"/>
      <c r="K292" s="54"/>
      <c r="L292" s="54"/>
      <c r="M292" s="54"/>
      <c r="O292" s="37"/>
      <c r="S292" s="54"/>
      <c r="U292" s="37"/>
      <c r="X292" s="54"/>
      <c r="Z292" s="37"/>
      <c r="AC292" s="54"/>
      <c r="AE292" s="37"/>
      <c r="AH292" s="54"/>
      <c r="AJ292" s="37"/>
      <c r="AM292" s="54"/>
    </row>
    <row r="293" spans="1:39" ht="12.75" customHeight="1">
      <c r="A293" s="203"/>
      <c r="F293" s="54"/>
      <c r="G293" s="54"/>
      <c r="H293" s="54"/>
      <c r="I293" s="54"/>
      <c r="J293" s="37"/>
      <c r="K293" s="54"/>
      <c r="L293" s="54"/>
      <c r="M293" s="54"/>
      <c r="O293" s="37"/>
      <c r="S293" s="54"/>
    </row>
    <row r="294" spans="1:39" ht="12.75" customHeight="1">
      <c r="A294" s="51"/>
      <c r="F294" s="54"/>
      <c r="G294" s="54"/>
      <c r="H294" s="54"/>
      <c r="I294" s="54"/>
      <c r="J294" s="37"/>
      <c r="K294" s="54"/>
      <c r="L294" s="54"/>
      <c r="M294" s="54"/>
      <c r="O294" s="37"/>
      <c r="S294" s="54"/>
    </row>
    <row r="295" spans="1:39" ht="12.75" customHeight="1">
      <c r="F295" s="54"/>
      <c r="G295" s="54"/>
      <c r="H295" s="54"/>
      <c r="I295" s="54"/>
      <c r="J295" s="37"/>
      <c r="K295" s="54"/>
      <c r="L295" s="54"/>
      <c r="M295" s="54"/>
      <c r="O295" s="37"/>
      <c r="S295" s="54"/>
    </row>
    <row r="296" spans="1:39" ht="12.75" customHeight="1">
      <c r="F296" s="54"/>
      <c r="G296" s="54"/>
      <c r="H296" s="54"/>
      <c r="I296" s="54"/>
      <c r="J296" s="37"/>
      <c r="K296" s="54"/>
      <c r="L296" s="54"/>
      <c r="M296" s="54"/>
      <c r="O296" s="37"/>
      <c r="S296" s="54"/>
    </row>
    <row r="297" spans="1:39" ht="12.75" customHeight="1">
      <c r="F297" s="54"/>
      <c r="G297" s="54"/>
      <c r="H297" s="54"/>
      <c r="I297" s="54"/>
      <c r="J297" s="37"/>
      <c r="K297" s="54"/>
      <c r="L297" s="54"/>
      <c r="M297" s="54"/>
      <c r="O297" s="37"/>
      <c r="S297" s="54"/>
    </row>
    <row r="298" spans="1:39" ht="12.75" customHeight="1">
      <c r="F298" s="54"/>
      <c r="G298" s="54"/>
      <c r="H298" s="54"/>
      <c r="I298" s="54"/>
      <c r="J298" s="37"/>
      <c r="K298" s="54"/>
      <c r="L298" s="54"/>
      <c r="M298" s="54"/>
      <c r="O298" s="37"/>
      <c r="S298" s="54"/>
    </row>
    <row r="299" spans="1:39" ht="12.75" customHeight="1">
      <c r="F299" s="54"/>
      <c r="G299" s="54"/>
      <c r="H299" s="54"/>
      <c r="I299" s="54"/>
      <c r="J299" s="37"/>
      <c r="K299" s="54"/>
      <c r="L299" s="54"/>
      <c r="M299" s="54"/>
      <c r="O299" s="37"/>
      <c r="S299" s="54"/>
    </row>
    <row r="300" spans="1:39" ht="12.75" customHeight="1">
      <c r="F300" s="54"/>
      <c r="G300" s="54"/>
      <c r="H300" s="54"/>
      <c r="I300" s="54"/>
      <c r="J300" s="37"/>
      <c r="K300" s="54"/>
      <c r="L300" s="54"/>
      <c r="M300" s="54"/>
      <c r="O300" s="37"/>
      <c r="S300" s="54"/>
    </row>
    <row r="301" spans="1:39" ht="12.75" customHeight="1">
      <c r="F301" s="54"/>
      <c r="G301" s="54"/>
      <c r="H301" s="54"/>
      <c r="I301" s="54"/>
      <c r="J301" s="37"/>
      <c r="K301" s="54"/>
      <c r="L301" s="54"/>
      <c r="M301" s="54"/>
      <c r="O301" s="37"/>
      <c r="S301" s="54"/>
    </row>
    <row r="302" spans="1:39" ht="12.75" customHeight="1">
      <c r="F302" s="54"/>
      <c r="G302" s="54"/>
      <c r="H302" s="54"/>
      <c r="I302" s="54"/>
      <c r="J302" s="37"/>
      <c r="K302" s="54"/>
      <c r="L302" s="54"/>
      <c r="M302" s="54"/>
      <c r="O302" s="37"/>
      <c r="S302" s="54"/>
    </row>
    <row r="303" spans="1:39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S303" s="54"/>
    </row>
    <row r="304" spans="1:39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S304" s="54"/>
    </row>
    <row r="305" spans="6:19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S305" s="54"/>
    </row>
    <row r="306" spans="6:19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S306" s="54"/>
    </row>
    <row r="307" spans="6:19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S307" s="54"/>
    </row>
    <row r="308" spans="6:19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S308" s="54"/>
    </row>
    <row r="309" spans="6:19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S309" s="54"/>
    </row>
    <row r="310" spans="6:19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S310" s="54"/>
    </row>
    <row r="311" spans="6:19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6:19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6:1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6:1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6:1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6:1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6:1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6:1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6:1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6:1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</sheetData>
  <mergeCells count="30">
    <mergeCell ref="J49:J50"/>
    <mergeCell ref="P49:P50"/>
    <mergeCell ref="A49:A50"/>
    <mergeCell ref="B49:B50"/>
    <mergeCell ref="J51:J52"/>
    <mergeCell ref="P51:P52"/>
    <mergeCell ref="A51:A52"/>
    <mergeCell ref="B51:B52"/>
    <mergeCell ref="P55:P56"/>
    <mergeCell ref="A55:A56"/>
    <mergeCell ref="B55:B56"/>
    <mergeCell ref="O47:O48"/>
    <mergeCell ref="M47:M48"/>
    <mergeCell ref="J55:J56"/>
    <mergeCell ref="M55:M56"/>
    <mergeCell ref="O55:O56"/>
    <mergeCell ref="A47:A48"/>
    <mergeCell ref="B47:B48"/>
    <mergeCell ref="P47:P48"/>
    <mergeCell ref="J47:J48"/>
    <mergeCell ref="M51:M52"/>
    <mergeCell ref="O51:O52"/>
    <mergeCell ref="M49:M50"/>
    <mergeCell ref="O49:O50"/>
    <mergeCell ref="A58:A59"/>
    <mergeCell ref="B58:B59"/>
    <mergeCell ref="J58:J59"/>
    <mergeCell ref="P58:P59"/>
    <mergeCell ref="O58:O59"/>
    <mergeCell ref="M58:M5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48:K49 K56 K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2024-04-03T16:55:52Z</dcterms:modified>
</cp:coreProperties>
</file>