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" i="6" l="1"/>
  <c r="K143" i="6"/>
  <c r="M143" i="6" s="1"/>
  <c r="K74" i="6"/>
  <c r="M74" i="6" s="1"/>
  <c r="K77" i="6"/>
  <c r="M77" i="6" s="1"/>
  <c r="L52" i="6"/>
  <c r="K52" i="6"/>
  <c r="L26" i="6"/>
  <c r="K26" i="6"/>
  <c r="M26" i="6" s="1"/>
  <c r="L16" i="6"/>
  <c r="K16" i="6"/>
  <c r="M16" i="6" s="1"/>
  <c r="M52" i="6" l="1"/>
  <c r="K61" i="6"/>
  <c r="M61" i="6" s="1"/>
  <c r="K135" i="6"/>
  <c r="M135" i="6" s="1"/>
  <c r="M79" i="6"/>
  <c r="K79" i="6"/>
  <c r="K78" i="6"/>
  <c r="M78" i="6" s="1"/>
  <c r="K76" i="6" l="1"/>
  <c r="M76" i="6"/>
  <c r="P25" i="6"/>
  <c r="L50" i="6"/>
  <c r="K50" i="6"/>
  <c r="K142" i="6"/>
  <c r="M142" i="6" s="1"/>
  <c r="K138" i="6"/>
  <c r="M138" i="6" s="1"/>
  <c r="M50" i="6" l="1"/>
  <c r="K131" i="6"/>
  <c r="M131" i="6" s="1"/>
  <c r="K140" i="6"/>
  <c r="M140" i="6" s="1"/>
  <c r="K75" i="6"/>
  <c r="M75" i="6" s="1"/>
  <c r="L42" i="6"/>
  <c r="K42" i="6"/>
  <c r="L48" i="6"/>
  <c r="K48" i="6"/>
  <c r="L14" i="6"/>
  <c r="K14" i="6"/>
  <c r="M14" i="6" s="1"/>
  <c r="F23" i="6"/>
  <c r="L23" i="6" s="1"/>
  <c r="M42" i="6" l="1"/>
  <c r="K23" i="6"/>
  <c r="M23" i="6" s="1"/>
  <c r="M48" i="6"/>
  <c r="K137" i="6"/>
  <c r="M137" i="6" s="1"/>
  <c r="K136" i="6"/>
  <c r="M136" i="6" s="1"/>
  <c r="L21" i="6"/>
  <c r="K21" i="6"/>
  <c r="M21" i="6" l="1"/>
  <c r="K139" i="6"/>
  <c r="M139" i="6" s="1"/>
  <c r="K130" i="6"/>
  <c r="M130" i="6" s="1"/>
  <c r="K127" i="6"/>
  <c r="M127" i="6" s="1"/>
  <c r="K132" i="6"/>
  <c r="M132" i="6" s="1"/>
  <c r="K134" i="6"/>
  <c r="M134" i="6" s="1"/>
  <c r="K133" i="6"/>
  <c r="M133" i="6" s="1"/>
  <c r="K70" i="6"/>
  <c r="M70" i="6" s="1"/>
  <c r="L45" i="6"/>
  <c r="K45" i="6"/>
  <c r="M45" i="6" l="1"/>
  <c r="P24" i="6"/>
  <c r="P22" i="6"/>
  <c r="P21" i="6"/>
  <c r="P19" i="6"/>
  <c r="P13" i="6"/>
  <c r="P11" i="6"/>
  <c r="L12" i="6"/>
  <c r="H12" i="6"/>
  <c r="K12" i="6" s="1"/>
  <c r="K73" i="6"/>
  <c r="M73" i="6" s="1"/>
  <c r="L15" i="6"/>
  <c r="K15" i="6"/>
  <c r="M12" i="6" l="1"/>
  <c r="M15" i="6"/>
  <c r="K72" i="6"/>
  <c r="M72" i="6" s="1"/>
  <c r="K126" i="6"/>
  <c r="M126" i="6" s="1"/>
  <c r="K71" i="6" l="1"/>
  <c r="M71" i="6" s="1"/>
  <c r="M68" i="6"/>
  <c r="K129" i="6"/>
  <c r="M129" i="6" s="1"/>
  <c r="K128" i="6"/>
  <c r="M128" i="6" s="1"/>
  <c r="H10" i="6"/>
  <c r="K102" i="6"/>
  <c r="M102" i="6" s="1"/>
  <c r="K68" i="6"/>
  <c r="K67" i="6"/>
  <c r="M67" i="6" s="1"/>
  <c r="L46" i="6" l="1"/>
  <c r="K46" i="6"/>
  <c r="K125" i="6"/>
  <c r="M125" i="6" s="1"/>
  <c r="K124" i="6"/>
  <c r="M124" i="6" s="1"/>
  <c r="K123" i="6"/>
  <c r="M123" i="6" s="1"/>
  <c r="K66" i="6"/>
  <c r="M66" i="6" s="1"/>
  <c r="K121" i="6"/>
  <c r="M121" i="6" s="1"/>
  <c r="K122" i="6"/>
  <c r="M122" i="6" s="1"/>
  <c r="M46" i="6" l="1"/>
  <c r="K69" i="6"/>
  <c r="M69" i="6" s="1"/>
  <c r="K114" i="6"/>
  <c r="M114" i="6" s="1"/>
  <c r="K119" i="6"/>
  <c r="M119" i="6" s="1"/>
  <c r="K120" i="6"/>
  <c r="M120" i="6" s="1"/>
  <c r="K118" i="6"/>
  <c r="M118" i="6" s="1"/>
  <c r="K117" i="6"/>
  <c r="M117" i="6" s="1"/>
  <c r="L37" i="6"/>
  <c r="K37" i="6"/>
  <c r="F18" i="6"/>
  <c r="K18" i="6" s="1"/>
  <c r="M37" i="6" l="1"/>
  <c r="L18" i="6"/>
  <c r="M18" i="6" s="1"/>
  <c r="K116" i="6"/>
  <c r="M116" i="6" s="1"/>
  <c r="K115" i="6"/>
  <c r="M115" i="6" s="1"/>
  <c r="K111" i="6"/>
  <c r="M111" i="6" s="1"/>
  <c r="K110" i="6"/>
  <c r="M110" i="6" s="1"/>
  <c r="K112" i="6"/>
  <c r="M112" i="6" s="1"/>
  <c r="K113" i="6" l="1"/>
  <c r="M113" i="6" s="1"/>
  <c r="K109" i="6"/>
  <c r="M109" i="6" s="1"/>
  <c r="K108" i="6"/>
  <c r="M108" i="6" s="1"/>
  <c r="K65" i="6"/>
  <c r="M65" i="6" s="1"/>
  <c r="L43" i="6"/>
  <c r="K43" i="6"/>
  <c r="M43" i="6" s="1"/>
  <c r="K105" i="6"/>
  <c r="M105" i="6" s="1"/>
  <c r="L41" i="6" l="1"/>
  <c r="K41" i="6"/>
  <c r="K107" i="6"/>
  <c r="M107" i="6" s="1"/>
  <c r="K106" i="6"/>
  <c r="M106" i="6" s="1"/>
  <c r="K104" i="6"/>
  <c r="M104" i="6" s="1"/>
  <c r="K100" i="6"/>
  <c r="M100" i="6" s="1"/>
  <c r="K96" i="6"/>
  <c r="M96" i="6" s="1"/>
  <c r="K93" i="6"/>
  <c r="M93" i="6" s="1"/>
  <c r="M41" i="6" l="1"/>
  <c r="L40" i="6"/>
  <c r="K40" i="6"/>
  <c r="K103" i="6"/>
  <c r="M103" i="6" s="1"/>
  <c r="K101" i="6"/>
  <c r="M101" i="6" s="1"/>
  <c r="K99" i="6"/>
  <c r="M99" i="6" s="1"/>
  <c r="K98" i="6"/>
  <c r="M98" i="6" s="1"/>
  <c r="M40" i="6" l="1"/>
  <c r="K97" i="6"/>
  <c r="M97" i="6" s="1"/>
  <c r="K94" i="6"/>
  <c r="M94" i="6" s="1"/>
  <c r="K95" i="6" l="1"/>
  <c r="M95" i="6" s="1"/>
  <c r="L39" i="6"/>
  <c r="K39" i="6"/>
  <c r="K63" i="6"/>
  <c r="M63" i="6" s="1"/>
  <c r="K62" i="6"/>
  <c r="M62" i="6" s="1"/>
  <c r="K60" i="6"/>
  <c r="M60" i="6" s="1"/>
  <c r="L20" i="6"/>
  <c r="K20" i="6"/>
  <c r="L17" i="6"/>
  <c r="K17" i="6"/>
  <c r="M39" i="6" l="1"/>
  <c r="M17" i="6"/>
  <c r="M20" i="6"/>
  <c r="K92" i="6"/>
  <c r="M92" i="6" s="1"/>
  <c r="K91" i="6"/>
  <c r="M91" i="6" s="1"/>
  <c r="K85" i="6"/>
  <c r="M85" i="6" s="1"/>
  <c r="K64" i="6"/>
  <c r="M64" i="6" s="1"/>
  <c r="K89" i="6"/>
  <c r="M89" i="6" s="1"/>
  <c r="L38" i="6"/>
  <c r="K38" i="6"/>
  <c r="M38" i="6" l="1"/>
  <c r="K88" i="6"/>
  <c r="M88" i="6" s="1"/>
  <c r="K90" i="6" l="1"/>
  <c r="M90" i="6" s="1"/>
  <c r="L10" i="6" l="1"/>
  <c r="K10" i="6"/>
  <c r="M10" i="6" l="1"/>
  <c r="K327" i="6" l="1"/>
  <c r="L327" i="6" s="1"/>
  <c r="K333" i="6" l="1"/>
  <c r="L333" i="6" s="1"/>
  <c r="K316" i="6" l="1"/>
  <c r="L316" i="6" s="1"/>
  <c r="K330" i="6" l="1"/>
  <c r="L330" i="6" s="1"/>
  <c r="K322" i="6" l="1"/>
  <c r="L322" i="6" s="1"/>
  <c r="K332" i="6" l="1"/>
  <c r="L332" i="6" s="1"/>
  <c r="H328" i="6" l="1"/>
  <c r="K328" i="6" l="1"/>
  <c r="L328" i="6" s="1"/>
  <c r="K317" i="6"/>
  <c r="L317" i="6" s="1"/>
  <c r="K307" i="6"/>
  <c r="L307" i="6" s="1"/>
  <c r="K323" i="6" l="1"/>
  <c r="L323" i="6" s="1"/>
  <c r="K324" i="6" l="1"/>
  <c r="L324" i="6" s="1"/>
  <c r="K321" i="6" l="1"/>
  <c r="L321" i="6" s="1"/>
  <c r="K300" i="6"/>
  <c r="L300" i="6" s="1"/>
  <c r="K320" i="6"/>
  <c r="L320" i="6" s="1"/>
  <c r="K319" i="6"/>
  <c r="L319" i="6" s="1"/>
  <c r="K318" i="6"/>
  <c r="L318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299" i="6"/>
  <c r="L299" i="6" s="1"/>
  <c r="K298" i="6"/>
  <c r="L298" i="6" s="1"/>
  <c r="K297" i="6"/>
  <c r="L297" i="6" s="1"/>
  <c r="F296" i="6"/>
  <c r="K296" i="6" s="1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F290" i="6"/>
  <c r="K290" i="6" s="1"/>
  <c r="L290" i="6" s="1"/>
  <c r="F289" i="6"/>
  <c r="K289" i="6" s="1"/>
  <c r="L289" i="6" s="1"/>
  <c r="K288" i="6"/>
  <c r="L288" i="6" s="1"/>
  <c r="F287" i="6"/>
  <c r="K287" i="6" s="1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69" i="6"/>
  <c r="L269" i="6" s="1"/>
  <c r="K268" i="6"/>
  <c r="L268" i="6" s="1"/>
  <c r="F267" i="6"/>
  <c r="K267" i="6" s="1"/>
  <c r="L267" i="6" s="1"/>
  <c r="K266" i="6"/>
  <c r="L266" i="6" s="1"/>
  <c r="K263" i="6"/>
  <c r="L263" i="6" s="1"/>
  <c r="K262" i="6"/>
  <c r="L262" i="6" s="1"/>
  <c r="K261" i="6"/>
  <c r="L261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39" i="6"/>
  <c r="L239" i="6" s="1"/>
  <c r="K237" i="6"/>
  <c r="L237" i="6" s="1"/>
  <c r="K235" i="6"/>
  <c r="L235" i="6" s="1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L221" i="6" s="1"/>
  <c r="K220" i="6"/>
  <c r="L220" i="6" s="1"/>
  <c r="F219" i="6"/>
  <c r="K219" i="6" s="1"/>
  <c r="L219" i="6" s="1"/>
  <c r="H218" i="6"/>
  <c r="K218" i="6" s="1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H184" i="6"/>
  <c r="K184" i="6" s="1"/>
  <c r="L184" i="6" s="1"/>
  <c r="F183" i="6"/>
  <c r="K183" i="6" s="1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<sst xmlns="http://schemas.openxmlformats.org/spreadsheetml/2006/main" count="3224" uniqueCount="1252">
  <si>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</si>
  <si>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</si>
  <si>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</si>
  <si>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</si>
  <si>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</si>
  <si>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</si>
  <si>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</si>
  <si>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</si>
  <si>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</si>
  <si>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</si>
  <si>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</si>
  <si>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</si>
  <si>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</si>
  <si>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</si>
  <si>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</si>
  <si>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</si>
  <si>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</si>
  <si>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</si>
  <si>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</si>
  <si>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</si>
  <si>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</si>
  <si>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</si>
  <si>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</si>
  <si>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</si>
  <si>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</si>
  <si>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</si>
  <si>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</si>
  <si>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</si>
  <si>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</si>
  <si>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</si>
  <si>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</si>
  <si>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</si>
  <si>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</si>
  <si>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</si>
  <si>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</si>
  <si>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</si>
  <si>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</si>
  <si>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</si>
  <si>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</si>
  <si>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</si>
  <si>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</si>
  <si>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</si>
  <si>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</si>
  <si>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</si>
  <si>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</si>
  <si>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</si>
  <si>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</si>
  <si>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</si>
  <si>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</si>
  <si>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</si>
  <si>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</si>
  <si>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</si>
  <si>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</si>
  <si>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</si>
  <si>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</si>
  <si>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</si>
  <si>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</si>
  <si>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</si>
  <si>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</si>
  <si>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</si>
  <si>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</si>
  <si>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</si>
  <si>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</si>
  <si>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</si>
  <si>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</si>
  <si>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</si>
  <si>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</si>
  <si>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</si>
  <si>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</si>
  <si>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</si>
  <si>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</si>
  <si>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</si>
  <si>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</si>
  <si>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</si>
  <si>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</si>
  <si>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</si>
  <si>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</si>
  <si>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</si>
  <si>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</si>
  <si>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</si>
  <si>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</si>
  <si>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</si>
  <si>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</si>
  <si>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</si>
  <si>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</si>
  <si>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</si>
  <si>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</si>
  <si>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</si>
  <si>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</si>
  <si>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</si>
  <si>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</si>
  <si>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</si>
  <si>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</si>
  <si>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</si>
  <si>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</si>
  <si>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</si>
  <si>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</si>
  <si>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</si>
  <si>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</si>
  <si>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</si>
  <si>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</si>
  <si>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</si>
  <si>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</si>
  <si>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</si>
  <si>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</si>
  <si>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</si>
  <si>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</si>
  <si>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</si>
  <si>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</si>
  <si>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</si>
  <si>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</si>
  <si>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</si>
  <si>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</si>
  <si>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</si>
  <si>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</si>
  <si>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</si>
  <si>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</si>
  <si>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</si>
  <si>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</si>
  <si>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</si>
  <si>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</si>
  <si>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</si>
  <si>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</si>
  <si>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</si>
  <si>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</si>
  <si>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</si>
  <si>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</si>
  <si>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</si>
  <si>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</si>
  <si>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</si>
  <si>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</si>
  <si>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</si>
  <si>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</si>
  <si>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</si>
  <si>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</si>
  <si>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</si>
  <si>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</si>
  <si>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</si>
  <si>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</si>
  <si>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</si>
  <si>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</si>
  <si>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</si>
  <si>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</si>
  <si>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</si>
  <si>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</si>
  <si>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</si>
  <si>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</si>
  <si>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</si>
  <si>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</si>
  <si>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</si>
  <si>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</si>
  <si>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</si>
  <si>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</si>
  <si>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</si>
  <si>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</si>
  <si>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</si>
  <si>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</si>
  <si>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</si>
  <si>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</si>
  <si>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</si>
  <si>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</si>
  <si>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</si>
  <si>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</si>
  <si>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</si>
  <si>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</si>
  <si>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</si>
  <si>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</si>
  <si>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</si>
  <si>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</si>
  <si>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</si>
  <si>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</si>
  <si>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</si>
  <si>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</si>
  <si>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</si>
  <si>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</si>
  <si>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</si>
  <si>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</si>
  <si>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</si>
  <si>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</si>
  <si>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</si>
  <si>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</si>
  <si>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</si>
  <si>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</si>
  <si>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</si>
  <si>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</si>
  <si>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</si>
  <si>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</si>
  <si>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</si>
  <si>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</si>
  <si>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</si>
  <si>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</si>
  <si>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</si>
  <si>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</si>
  <si>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</si>
  <si>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</si>
  <si>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</si>
  <si>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</si>
  <si>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</si>
  <si>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</si>
  <si>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</si>
  <si>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</si>
  <si>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</si>
  <si>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</si>
  <si>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</si>
  <si>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</si>
  <si>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</si>
  <si>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</si>
  <si>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</si>
  <si>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</si>
  <si>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</si>
  <si>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</si>
  <si>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</si>
  <si>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</si>
  <si>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</si>
  <si>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</si>
  <si>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</si>
  <si>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</si>
  <si>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</si>
  <si>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</si>
  <si>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</si>
  <si>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</si>
  <si>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</si>
  <si>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</si>
  <si>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</si>
  <si>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</si>
  <si>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</si>
  <si>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</si>
  <si>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</si>
  <si>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</si>
  <si>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</si>
  <si>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</si>
  <si>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</si>
  <si>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</si>
  <si>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</si>
  <si>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</si>
  <si>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</si>
  <si>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</si>
  <si>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</si>
  <si>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</si>
  <si>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</si>
  <si>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</si>
  <si>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</si>
  <si>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</si>
  <si>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</si>
  <si>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</si>
  <si>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</si>
  <si>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</si>
  <si>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</si>
  <si>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</si>
  <si>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</si>
  <si>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</si>
  <si>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</si>
  <si>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</si>
  <si>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</si>
  <si>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</si>
  <si>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</si>
  <si>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</si>
  <si>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</si>
  <si>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</si>
  <si>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</si>
  <si>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</si>
  <si>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</si>
  <si>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</si>
  <si>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</si>
  <si>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</si>
  <si>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</si>
  <si>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</si>
  <si>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</si>
  <si>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</si>
  <si>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</si>
  <si>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</si>
  <si>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</si>
  <si>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</si>
  <si>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</si>
  <si>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</si>
  <si>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</si>
  <si>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</si>
  <si>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</si>
  <si>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</si>
  <si>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</si>
  <si>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</si>
  <si>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</si>
  <si>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</si>
  <si>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</si>
  <si>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</si>
  <si>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</si>
  <si>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</si>
  <si>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</si>
  <si>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</si>
  <si>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</si>
  <si>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</si>
  <si>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</si>
  <si>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</si>
  <si>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</si>
  <si>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</si>
  <si>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</si>
  <si>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</si>
  <si>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</si>
  <si>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</si>
  <si>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</si>
  <si>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</si>
  <si>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</si>
  <si>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</si>
  <si>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</si>
  <si>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</si>
  <si>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</si>
  <si>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</si>
  <si>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</si>
  <si>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</si>
  <si>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</si>
  <si>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</si>
  <si>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</si>
  <si>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</si>
  <si>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</si>
  <si>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</si>
  <si>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</si>
  <si>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</si>
  <si>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</si>
  <si>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</si>
  <si>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</si>
  <si>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</si>
  <si>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</si>
  <si>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</si>
  <si>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</si>
  <si>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</si>
  <si>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</si>
  <si>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</si>
  <si>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</si>
  <si>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</si>
  <si>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</si>
  <si>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</si>
  <si>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</si>
  <si>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</si>
  <si>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</si>
  <si>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</si>
  <si>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</si>
  <si>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</si>
  <si>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</si>
  <si>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</si>
  <si>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</si>
  <si>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</si>
  <si>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</si>
  <si>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</si>
  <si>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</si>
  <si>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</si>
  <si>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</si>
  <si>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</si>
  <si>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</si>
  <si>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</si>
  <si>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</si>
  <si>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</si>
  <si>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</si>
  <si>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</si>
  <si>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</si>
  <si>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</si>
  <si>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</si>
  <si>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</si>
  <si>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</si>
  <si>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</si>
  <si>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</si>
  <si>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</si>
  <si>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</si>
  <si>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</si>
  <si>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</si>
  <si>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</si>
  <si>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</si>
  <si>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</si>
  <si>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</si>
  <si>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</si>
  <si>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</si>
  <si>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</si>
  <si>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</si>
  <si>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</si>
  <si>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</si>
  <si>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</si>
  <si>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</si>
  <si>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</si>
  <si>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</si>
  <si>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</si>
  <si>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</si>
  <si>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</si>
  <si>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</si>
  <si>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</si>
  <si>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</si>
  <si>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</si>
  <si>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</si>
  <si>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</si>
  <si>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</si>
  <si>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</si>
  <si>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</si>
  <si>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</si>
  <si>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</si>
  <si>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</si>
  <si>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</si>
  <si>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</si>
  <si>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</si>
  <si>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</si>
  <si>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</si>
  <si>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</si>
  <si>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</si>
  <si>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</si>
  <si>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</si>
  <si>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</si>
  <si>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</si>
  <si>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</si>
  <si>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</si>
  <si>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</si>
  <si>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</si>
  <si>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</si>
  <si>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</si>
  <si>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</si>
  <si>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</si>
  <si>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</si>
  <si>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</si>
  <si>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</si>
  <si>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</si>
  <si>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</si>
  <si>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</si>
  <si>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</si>
  <si>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</si>
  <si>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</si>
  <si>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</si>
  <si>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</si>
  <si>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</si>
  <si>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</si>
  <si>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</si>
  <si>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</si>
  <si>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</si>
  <si>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</si>
  <si>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</si>
  <si>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</si>
  <si>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</si>
  <si>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</si>
  <si>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</si>
  <si>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</si>
  <si>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</si>
  <si>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</si>
  <si>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</si>
  <si>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</si>
  <si>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</si>
  <si>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</si>
  <si>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</si>
  <si>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</si>
  <si>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</si>
  <si>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</si>
  <si>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</si>
  <si>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</si>
  <si>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</si>
  <si>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</si>
  <si>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</si>
  <si>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</si>
  <si>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</si>
  <si>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</si>
  <si>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</si>
  <si>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</si>
  <si>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</si>
  <si>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</si>
  <si>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</si>
  <si>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</si>
  <si>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</si>
  <si>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</si>
  <si>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</si>
  <si>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</si>
  <si>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</si>
  <si>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</si>
  <si>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</si>
  <si>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</si>
  <si>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</si>
  <si>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</si>
  <si>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</si>
  <si>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</si>
  <si>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</si>
  <si>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</si>
  <si>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</si>
  <si>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</si>
  <si>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</si>
  <si>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</si>
  <si>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</si>
  <si>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</si>
  <si>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</si>
  <si>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</si>
  <si>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</si>
  <si>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</si>
  <si>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</si>
  <si>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</si>
  <si>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</si>
  <si>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</si>
  <si>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</si>
  <si>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</si>
  <si>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</si>
  <si>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</si>
  <si>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</si>
  <si>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</si>
  <si>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</si>
  <si>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</si>
  <si>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</si>
  <si>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</si>
  <si>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</si>
  <si>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</si>
  <si>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</si>
  <si>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</si>
  <si>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</si>
  <si>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</si>
  <si>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</si>
  <si>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</si>
  <si>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</si>
  <si>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</si>
  <si>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</si>
  <si>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</si>
  <si>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</si>
  <si>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</si>
  <si>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</si>
  <si>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</si>
  <si>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</si>
  <si>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</si>
  <si>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</si>
  <si>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</si>
  <si>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</si>
  <si>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</si>
  <si>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</si>
  <si>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</si>
  <si>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</si>
  <si>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</si>
  <si>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</si>
  <si>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</si>
  <si>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</si>
  <si>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</si>
  <si>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</si>
  <si>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</si>
  <si>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</si>
  <si>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</si>
  <si>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</si>
  <si>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</si>
  <si>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</si>
  <si>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</si>
  <si>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</si>
  <si>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</si>
  <si>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</si>
  <si>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</si>
  <si>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</si>
  <si>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</si>
  <si>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</si>
  <si>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</si>
  <si>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</si>
  <si>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</si>
  <si>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</si>
  <si>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</si>
  <si>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</si>
  <si>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</si>
  <si>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</si>
  <si>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</si>
  <si>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</si>
  <si>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</si>
  <si>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</si>
  <si>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</si>
  <si>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</si>
  <si>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</si>
  <si>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</si>
  <si>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</si>
  <si>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</si>
  <si>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</si>
  <si>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</si>
  <si>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</si>
  <si>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</si>
  <si>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</si>
  <si>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</si>
  <si>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</si>
  <si>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</si>
  <si>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</si>
  <si>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</si>
  <si>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</si>
  <si>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</si>
  <si>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</si>
  <si>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</si>
  <si>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</si>
  <si>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</si>
  <si>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</si>
  <si>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</si>
  <si>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</si>
  <si>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</si>
  <si>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</si>
  <si>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</si>
  <si>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</si>
  <si>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</si>
  <si>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</si>
  <si>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</si>
  <si>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</si>
  <si>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</si>
  <si>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</si>
  <si>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</si>
  <si>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</si>
  <si>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</si>
  <si>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</si>
  <si>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</si>
  <si>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</si>
  <si>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</si>
  <si>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</si>
  <si>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</si>
  <si>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</si>
  <si>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</si>
  <si>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</si>
  <si>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</si>
  <si>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</si>
  <si>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</si>
  <si>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</si>
  <si>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</si>
  <si>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</si>
  <si>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</si>
  <si>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</si>
  <si>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</si>
  <si>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</si>
  <si>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</si>
  <si>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</si>
  <si>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</si>
  <si>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</si>
  <si>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</si>
  <si>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</si>
  <si>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</si>
  <si>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</si>
  <si>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</si>
  <si>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</si>
  <si>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</si>
  <si>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</si>
  <si>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</si>
  <si>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</si>
  <si>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</si>
  <si>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</si>
  <si>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</si>
  <si>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</si>
  <si>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</si>
  <si>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</si>
  <si>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</si>
  <si>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</si>
  <si>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</si>
  <si>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</si>
  <si>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</si>
  <si>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</si>
  <si>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</si>
  <si>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</si>
  <si>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</si>
  <si>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</si>
  <si>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</si>
  <si>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</si>
  <si>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</si>
  <si>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</si>
  <si>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</si>
  <si>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</si>
  <si>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</si>
  <si>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</si>
  <si>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</si>
  <si>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</si>
  <si>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</si>
  <si>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</si>
  <si>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</si>
  <si>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</si>
  <si>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</si>
  <si>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</si>
  <si>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</si>
  <si>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</si>
  <si>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</si>
  <si>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</si>
  <si>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</si>
  <si>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</si>
  <si>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</si>
  <si>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</si>
  <si>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</si>
  <si>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</si>
  <si>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</si>
  <si>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</si>
  <si>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</si>
  <si>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</si>
  <si>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</si>
  <si>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</si>
  <si>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</si>
  <si>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</si>
  <si>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</si>
  <si>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</si>
  <si>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</si>
  <si>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</si>
  <si>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</si>
  <si>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</si>
  <si>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</si>
  <si>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</si>
  <si>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</si>
  <si>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</si>
  <si>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</si>
  <si>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</si>
  <si>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</si>
  <si>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</si>
  <si>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</si>
  <si>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</si>
  <si>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</si>
  <si>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</si>
  <si>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</si>
  <si>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</si>
  <si>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</si>
  <si>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</si>
  <si>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</si>
  <si>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</si>
  <si>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</si>
  <si>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</si>
  <si>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</si>
  <si>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</si>
  <si>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</si>
  <si>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</si>
  <si>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</si>
  <si>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</si>
  <si>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</si>
  <si>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</si>
  <si>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</si>
  <si>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</si>
  <si>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</si>
  <si>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</si>
  <si>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</si>
  <si>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</si>
  <si>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</si>
  <si>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</si>
  <si>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</si>
  <si>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</si>
  <si>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</si>
  <si>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</si>
  <si>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</si>
  <si>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</si>
  <si>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</si>
  <si>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</si>
  <si>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</si>
  <si>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</si>
  <si>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</si>
  <si>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</si>
  <si>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</si>
  <si>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</si>
  <si>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</si>
  <si>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</si>
  <si>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</si>
  <si>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</si>
  <si>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</si>
  <si>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</si>
  <si>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</si>
  <si>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</si>
  <si>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</si>
  <si>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</si>
  <si>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</si>
  <si>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</si>
  <si>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</si>
  <si>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</si>
  <si>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</si>
  <si>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</si>
  <si>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</si>
  <si>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</si>
  <si>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</si>
  <si>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</si>
  <si>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</si>
  <si>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</si>
  <si>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</si>
  <si>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</si>
  <si>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</si>
  <si>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</si>
  <si>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</si>
  <si>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</si>
  <si>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</si>
  <si>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</si>
  <si>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</si>
  <si>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</si>
  <si>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</si>
  <si>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</si>
  <si>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</si>
  <si>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</si>
  <si>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</si>
  <si>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</si>
  <si>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</si>
  <si>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</si>
  <si>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</si>
  <si>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</si>
  <si>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</si>
  <si>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</si>
  <si>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</si>
  <si>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</si>
  <si>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</si>
  <si>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</si>
  <si>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</si>
  <si>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</si>
  <si>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</si>
  <si>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</si>
  <si>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</si>
  <si>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</si>
  <si>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</si>
  <si>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</si>
  <si>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</si>
  <si>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</si>
  <si>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</si>
  <si>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</si>
  <si>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</si>
  <si>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</si>
  <si>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</si>
  <si>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</si>
  <si>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</si>
  <si>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</si>
  <si>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</si>
  <si>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</si>
  <si>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</si>
  <si>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</si>
  <si>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</si>
  <si>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</si>
  <si>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</si>
  <si>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</si>
  <si>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</si>
  <si>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</si>
  <si>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</si>
  <si>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</si>
  <si>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</si>
  <si>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</si>
  <si>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</si>
  <si>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</si>
  <si>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</si>
  <si>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</si>
  <si>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</si>
  <si>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</si>
  <si>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</si>
  <si>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</si>
  <si>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</si>
  <si>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</si>
  <si>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</si>
  <si>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</si>
  <si>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</si>
  <si>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</si>
  <si>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</si>
  <si>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</si>
  <si>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</si>
  <si>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</si>
  <si>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</si>
  <si>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</si>
  <si>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</si>
  <si>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</si>
  <si>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</si>
  <si>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</si>
  <si>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</si>
  <si>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</si>
  <si>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</si>
  <si>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</si>
  <si>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</si>
  <si>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</si>
  <si>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</si>
  <si>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</si>
  <si>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</si>
  <si>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</si>
  <si>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</si>
  <si>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</si>
  <si>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</si>
  <si>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</si>
  <si>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</si>
  <si>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</si>
  <si>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</si>
  <si>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</si>
  <si>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</si>
  <si>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</si>
  <si>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</si>
  <si>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</si>
  <si>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</si>
  <si>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</si>
  <si>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</si>
  <si>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</si>
  <si>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</si>
  <si>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</si>
  <si>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</si>
  <si>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</si>
  <si>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</si>
  <si>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</si>
  <si>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</si>
  <si>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</si>
  <si>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</si>
  <si>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</si>
  <si>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</si>
  <si>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</si>
  <si>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</si>
  <si>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825-850</t>
  </si>
  <si>
    <t>900-950</t>
  </si>
  <si>
    <t>570-600</t>
  </si>
  <si>
    <t>770-800</t>
  </si>
  <si>
    <t>Profit of Rs.20/-</t>
  </si>
  <si>
    <t>2450-2500</t>
  </si>
  <si>
    <t>520-550</t>
  </si>
  <si>
    <t>Sell</t>
  </si>
  <si>
    <t>315-335</t>
  </si>
  <si>
    <t>HAPPIESTMNDS</t>
  </si>
  <si>
    <t>960-1000</t>
  </si>
  <si>
    <t>IGL MAR FUT</t>
  </si>
  <si>
    <t>455-463</t>
  </si>
  <si>
    <t>BATAINDIA MAR FUT</t>
  </si>
  <si>
    <t>1470-1480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</si>
  <si>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</si>
  <si>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</si>
  <si>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</si>
  <si>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</si>
  <si>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</si>
  <si>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</si>
  <si>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</si>
  <si>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</si>
  <si>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ACC 1900 CE MAR</t>
  </si>
  <si>
    <t xml:space="preserve">LT MAR FUT </t>
  </si>
  <si>
    <t>2170-2200</t>
  </si>
  <si>
    <t>585-595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</si>
  <si>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</si>
  <si>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</si>
  <si>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</si>
  <si>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</si>
  <si>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</si>
  <si>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</si>
  <si>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</si>
  <si>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</si>
  <si>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</si>
  <si>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</si>
  <si>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</si>
  <si>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</si>
  <si>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</si>
  <si>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</si>
  <si>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</si>
  <si>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</si>
  <si>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</si>
  <si>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</si>
  <si>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</si>
  <si>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</si>
  <si>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</si>
  <si>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</si>
  <si>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</si>
  <si>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</si>
  <si>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</si>
  <si>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</si>
  <si>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</si>
  <si>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</si>
  <si>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</si>
  <si>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</si>
  <si>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</si>
  <si>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</si>
  <si>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</si>
  <si>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</si>
  <si>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</si>
  <si>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</si>
  <si>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</si>
  <si>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</si>
  <si>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</si>
  <si>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</si>
  <si>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</si>
  <si>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</si>
  <si>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</si>
  <si>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</si>
  <si>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</si>
  <si>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</si>
  <si>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</si>
  <si>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</si>
  <si>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</si>
  <si>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</si>
  <si>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</si>
  <si>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</si>
  <si>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</si>
  <si>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</si>
  <si>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</si>
  <si>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</si>
  <si>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</si>
  <si>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</si>
  <si>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</si>
  <si>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</si>
  <si>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</si>
  <si>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</si>
  <si>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</si>
  <si>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</si>
  <si>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</si>
  <si>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</si>
  <si>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</si>
  <si>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</si>
  <si>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</si>
  <si>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</si>
  <si>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</si>
  <si>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</si>
  <si>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</si>
  <si>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Profit of Rs.4.50/-</t>
  </si>
  <si>
    <t>Loss of Rs.38/-</t>
  </si>
  <si>
    <t>Loss of Rs.28.5/-</t>
  </si>
  <si>
    <t>LUPIN MAR FUT</t>
  </si>
  <si>
    <t>680-690</t>
  </si>
  <si>
    <t>NIFTY MAR FUT</t>
  </si>
  <si>
    <t>17400-17500</t>
  </si>
  <si>
    <t>5625-5725</t>
  </si>
  <si>
    <t>6000-6300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</si>
  <si>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</si>
  <si>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</si>
  <si>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</si>
  <si>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</si>
  <si>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</si>
  <si>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</si>
  <si>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</si>
  <si>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</si>
  <si>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</si>
  <si>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</si>
  <si>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</si>
  <si>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</si>
  <si>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</si>
  <si>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</si>
  <si>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</si>
  <si>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</si>
  <si>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</si>
  <si>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</si>
  <si>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795-805</t>
  </si>
  <si>
    <t>MPHASIS MAR FUT</t>
  </si>
  <si>
    <t>1980-2020</t>
  </si>
  <si>
    <t>BEML</t>
  </si>
  <si>
    <t>LEMONTREE</t>
  </si>
  <si>
    <t>PPLPHARMA</t>
  </si>
  <si>
    <t>RAINBOW</t>
  </si>
  <si>
    <t>UCOBANK</t>
  </si>
  <si>
    <t>270-280.5</t>
  </si>
  <si>
    <t>315-320</t>
  </si>
  <si>
    <t>55-70</t>
  </si>
  <si>
    <t>NIFTY 16950 CE 16-MAR</t>
  </si>
  <si>
    <t>50-70</t>
  </si>
  <si>
    <t>Loss of Rs.3.25/-</t>
  </si>
  <si>
    <t>Loss of Rs.87/-</t>
  </si>
  <si>
    <t>ICICIBANK MAR FUT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</si>
  <si>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</si>
  <si>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</si>
  <si>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</si>
  <si>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</si>
  <si>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</si>
  <si>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</si>
  <si>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</si>
  <si>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</si>
  <si>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</si>
  <si>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</si>
  <si>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</si>
  <si>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670-680</t>
  </si>
  <si>
    <t>Loss of Rs.194/-</t>
  </si>
  <si>
    <t>Loss of Rs.14/-</t>
  </si>
  <si>
    <t>20-25</t>
  </si>
  <si>
    <t>MCDOWELL-N 780 CE MAR</t>
  </si>
  <si>
    <t>15-20</t>
  </si>
  <si>
    <t>Loss of Rs.27.5/-</t>
  </si>
  <si>
    <t>140-160</t>
  </si>
  <si>
    <t>Loss of Rs.60/-</t>
  </si>
  <si>
    <t>NIFTY 16950 CE 23-MAR</t>
  </si>
  <si>
    <t>Profit of Rs.13/-</t>
  </si>
  <si>
    <t>MARUTI 8300 CE MAR</t>
  </si>
  <si>
    <t>160-190</t>
  </si>
  <si>
    <t>HINDUNILVR 2500 CE MAR</t>
  </si>
  <si>
    <t>40-50</t>
  </si>
  <si>
    <t>517-520</t>
  </si>
  <si>
    <t>Profit of Rs.115/-</t>
  </si>
  <si>
    <t>LT 2220 CE MAR</t>
  </si>
  <si>
    <t>45-55</t>
  </si>
  <si>
    <t>NIFTY 17100 PE 23-MAR</t>
  </si>
  <si>
    <t>100-140</t>
  </si>
  <si>
    <t>Loss of Rs.16.5/-</t>
  </si>
  <si>
    <t>57-58</t>
  </si>
  <si>
    <t>Loss of Rs.9/-</t>
  </si>
  <si>
    <t>Profit of Rs.14/-</t>
  </si>
  <si>
    <t>NIFTY 17200 CE 29-MAR</t>
  </si>
  <si>
    <t>120-140</t>
  </si>
  <si>
    <t>18-23</t>
  </si>
  <si>
    <t xml:space="preserve">LT 2220 CE MAR </t>
  </si>
  <si>
    <t>RELIANCE 2260 CE MAR</t>
  </si>
  <si>
    <t>NIFTY 17100 CE 23-MAR</t>
  </si>
  <si>
    <t>30-40</t>
  </si>
  <si>
    <t>2750-2780</t>
  </si>
  <si>
    <t>TATACONSUM APR FUT</t>
  </si>
  <si>
    <t>725-735</t>
  </si>
  <si>
    <t>LUPIN APR FUT</t>
  </si>
  <si>
    <t>Part profit of Rs.6.76/-</t>
  </si>
  <si>
    <t>Loss of Rs.5.7/-</t>
  </si>
  <si>
    <t>NIFTY 17100 CE MAR</t>
  </si>
  <si>
    <t>110-130</t>
  </si>
  <si>
    <t>Loss of Rs.17/-</t>
  </si>
  <si>
    <t>SAMBHAVNATH INVESTMENTS AND FINANCES PRIVATE LIMITED</t>
  </si>
  <si>
    <t>Loss of Rs.46.25/-</t>
  </si>
  <si>
    <t>Loss of Rs.7/-</t>
  </si>
  <si>
    <t>Profit of Rs.3/-</t>
  </si>
  <si>
    <t>LALPATHLAB APR FUT</t>
  </si>
  <si>
    <t>1800-1760</t>
  </si>
  <si>
    <t xml:space="preserve">M&amp;M APR FUT </t>
  </si>
  <si>
    <t>1175-1185</t>
  </si>
  <si>
    <t>MARUTI 8500 CE APR</t>
  </si>
  <si>
    <t>Profit of Rs.21.5/-</t>
  </si>
  <si>
    <t>Loss of Rs.15/-</t>
  </si>
  <si>
    <t>126-130</t>
  </si>
  <si>
    <t>Profit of Rs.11.50/-</t>
  </si>
  <si>
    <t>Loss of Rs.197.5/-</t>
  </si>
  <si>
    <t>Loss of Rs.14.5/-</t>
  </si>
  <si>
    <t>NIFTY 17000 CE MAR</t>
  </si>
  <si>
    <t>Loss of Rs.26/-</t>
  </si>
  <si>
    <t>746-750</t>
  </si>
  <si>
    <t>590-600</t>
  </si>
  <si>
    <t>267-269</t>
  </si>
  <si>
    <t>278-285</t>
  </si>
  <si>
    <t>2800-2905</t>
  </si>
  <si>
    <t>3200-3300</t>
  </si>
  <si>
    <t>100-105</t>
  </si>
  <si>
    <t>Profit of Rs.38/-</t>
  </si>
  <si>
    <t>SIEMENS APR FUT</t>
  </si>
  <si>
    <t>3350-3380</t>
  </si>
  <si>
    <t>ANILKUMAR</t>
  </si>
  <si>
    <t>SOFCOM</t>
  </si>
  <si>
    <t>VISAGAR FINANCIAL SERVICES LIMITED</t>
  </si>
  <si>
    <t>MCON</t>
  </si>
  <si>
    <t>Mcon Rasayan India Ltd</t>
  </si>
  <si>
    <t>SVPGLOB</t>
  </si>
  <si>
    <t>SVP GLOBAL TEXTILES LTD</t>
  </si>
  <si>
    <t>SHUBHANKAR PRAFULLA GATTANI</t>
  </si>
  <si>
    <t>Loss of Rs.7.5/-</t>
  </si>
  <si>
    <t>BHARTIARTL 760 CE APR</t>
  </si>
  <si>
    <t>18-22</t>
  </si>
  <si>
    <t>2300-2350</t>
  </si>
  <si>
    <t>Profit of Rs.34.50/-</t>
  </si>
  <si>
    <t>Loss of Rs.22.5/-</t>
  </si>
  <si>
    <t>DREAM ACHIEVER CONSULTANCY SERVICES PRIVATE LIMITED</t>
  </si>
  <si>
    <t>SANJAY KUMAR SONTHALIA</t>
  </si>
  <si>
    <t>ITCONS</t>
  </si>
  <si>
    <t>MEGASTAR</t>
  </si>
  <si>
    <t>KOMALAY INVESTRADE PRIVATE LIMITED</t>
  </si>
  <si>
    <t>VINITAJAIN</t>
  </si>
  <si>
    <t>CHETAN RASIKLAL SHAH</t>
  </si>
  <si>
    <t>SHANTIGURU</t>
  </si>
  <si>
    <t>SURESHCHAND SUDARSHAN</t>
  </si>
  <si>
    <t>Megastar Foods Limited</t>
  </si>
  <si>
    <t>SCAPDVR</t>
  </si>
  <si>
    <t>Stampede Capital Limited</t>
  </si>
  <si>
    <t>L7 HITECH PRIVATE LIMITED</t>
  </si>
  <si>
    <t>SRPL</t>
  </si>
  <si>
    <t>Shree Ram Proteins Ltd.</t>
  </si>
  <si>
    <t>INTERNATIONAL FINANCIAL SERVICES LTD</t>
  </si>
  <si>
    <t>Profit of Rs.23.5/-</t>
  </si>
  <si>
    <t>Profit of Rs.75/-</t>
  </si>
  <si>
    <t>Profit of Rs.14.50/-</t>
  </si>
  <si>
    <t>2255-2325</t>
  </si>
  <si>
    <t>2500-2600</t>
  </si>
  <si>
    <t>BNL</t>
  </si>
  <si>
    <t>AMIT JAYWANT JADHAV</t>
  </si>
  <si>
    <t>CBPL</t>
  </si>
  <si>
    <t>BEELINE MERCHANT BANKING PRIVATE LIMITED</t>
  </si>
  <si>
    <t>COMPUAGE</t>
  </si>
  <si>
    <t>DDIL</t>
  </si>
  <si>
    <t>PREETI JAIN</t>
  </si>
  <si>
    <t>DELTA</t>
  </si>
  <si>
    <t>KAMAL KISHORE RATHI</t>
  </si>
  <si>
    <t>EVOQ</t>
  </si>
  <si>
    <t>RAUNAK RAMUKA</t>
  </si>
  <si>
    <t>FRASER</t>
  </si>
  <si>
    <t>SACHIN MACHINDAR MANE</t>
  </si>
  <si>
    <t>FRONTCAP</t>
  </si>
  <si>
    <t>VINAY VIJAY KALANTRI</t>
  </si>
  <si>
    <t>GALACTICO</t>
  </si>
  <si>
    <t>JIGNESH AMRUTLAL THOBHANI</t>
  </si>
  <si>
    <t>INVESTINO VENTURE LLP .</t>
  </si>
  <si>
    <t>GARGI</t>
  </si>
  <si>
    <t>GEMSI</t>
  </si>
  <si>
    <t>RAJESHKUMARAGRAWAL</t>
  </si>
  <si>
    <t>KARTIK SUKHIJA</t>
  </si>
  <si>
    <t>GOYALASS</t>
  </si>
  <si>
    <t>MISTERKAPOORKESHRI</t>
  </si>
  <si>
    <t>HINDALUMI</t>
  </si>
  <si>
    <t>ASSOCIATED ALUMINIUM INDUSTRIES PVT LTD</t>
  </si>
  <si>
    <t>ANAND RATHI GLOBAL FINANCE LIMITED</t>
  </si>
  <si>
    <t>INDICAP</t>
  </si>
  <si>
    <t>RAJESHKUMAR MANNARAPADAVATHU SASIDHARAN</t>
  </si>
  <si>
    <t>VINCE KAVALAKKATT DAVIS</t>
  </si>
  <si>
    <t>KIRANSY-B</t>
  </si>
  <si>
    <t>JOY MAHESHBHAI GODIWALA</t>
  </si>
  <si>
    <t>JIGAR MAHESH GODIWALA</t>
  </si>
  <si>
    <t>DIPIKA BANKULAL KAPADIA</t>
  </si>
  <si>
    <t>JIGNESH MUKESHKUMAR SARAIYA</t>
  </si>
  <si>
    <t>MUKESH</t>
  </si>
  <si>
    <t>LLFICL</t>
  </si>
  <si>
    <t>UMASHANKAR PRABHUDAYAL AGRAWAL</t>
  </si>
  <si>
    <t>MANAKSIA</t>
  </si>
  <si>
    <t>ANURADHA AGRAWAL</t>
  </si>
  <si>
    <t>PAYAL AGRAWAL</t>
  </si>
  <si>
    <t>VAJRA MACHINERIES PRIVATE LIMITED</t>
  </si>
  <si>
    <t>NEWLIGHT</t>
  </si>
  <si>
    <t>MEGHA GUPTA</t>
  </si>
  <si>
    <t>NIKSTECH</t>
  </si>
  <si>
    <t>KVT ENTERPRISE</t>
  </si>
  <si>
    <t>SHALIN SHAH .</t>
  </si>
  <si>
    <t>DAXABEN PRAVINBHAI SHAH</t>
  </si>
  <si>
    <t>NIRAV RAJESHKUMAR PATEL</t>
  </si>
  <si>
    <t>RUSHIL</t>
  </si>
  <si>
    <t>SHREE BAHUBALI CORPORATION LTD</t>
  </si>
  <si>
    <t>SHREE BAHUBALI INTERNATIONAL LTD</t>
  </si>
  <si>
    <t>SEALMATIC</t>
  </si>
  <si>
    <t>JALAK KAMAL JAIN</t>
  </si>
  <si>
    <t>STURDY</t>
  </si>
  <si>
    <t>GREENWAY ADVISORS PRIVATE LIMITED</t>
  </si>
  <si>
    <t>SUMEDHA</t>
  </si>
  <si>
    <t>SUMEET SINGHVI</t>
  </si>
  <si>
    <t>JIMMY RAJDEO SAH</t>
  </si>
  <si>
    <t>DEEPAK KUMAR JAIN</t>
  </si>
  <si>
    <t>RAJENDRA BANSAL</t>
  </si>
  <si>
    <t>SYMBIOX</t>
  </si>
  <si>
    <t>SKSE SECURITIES LIMITED CORP CM/TM PROP A/C</t>
  </si>
  <si>
    <t>VCKCAP</t>
  </si>
  <si>
    <t>VIJAY THAKORDAS CHAMPANERI</t>
  </si>
  <si>
    <t>VEDANTASSET</t>
  </si>
  <si>
    <t>MANICKAM RAVICHANDRAN</t>
  </si>
  <si>
    <t>SELVAMURTHY AKILANDESWARI</t>
  </si>
  <si>
    <t>ZODJRDMKJ</t>
  </si>
  <si>
    <t>JRD-MKJ DIAMONDS PRIVATE LIMITED</t>
  </si>
  <si>
    <t>ATALREAL</t>
  </si>
  <si>
    <t>Atal Realtech Limited</t>
  </si>
  <si>
    <t>BHAVESH KIRTI MATHURIA</t>
  </si>
  <si>
    <t>GOYALALUM</t>
  </si>
  <si>
    <t>Goyal Aluminiums Limited</t>
  </si>
  <si>
    <t>DEV SINGH</t>
  </si>
  <si>
    <t>KOHINOOR</t>
  </si>
  <si>
    <t>Kohinoor Foods Limited</t>
  </si>
  <si>
    <t>WAYBROAD TRADING PRIVATE LIMITED</t>
  </si>
  <si>
    <t>AJAY KUMAR BALDWA</t>
  </si>
  <si>
    <t>PARAGMILK</t>
  </si>
  <si>
    <t>Parag Milk Foods Ltd.</t>
  </si>
  <si>
    <t>PEANENCE COMMERCIAL PVT LIMITED</t>
  </si>
  <si>
    <t>PSP Projects Limited</t>
  </si>
  <si>
    <t>SOCIETE GENERALE</t>
  </si>
  <si>
    <t>PVP</t>
  </si>
  <si>
    <t>PVP Ventures Limited</t>
  </si>
  <si>
    <t>JUGALKISHORE MUNDHRA</t>
  </si>
  <si>
    <t>SHANTI</t>
  </si>
  <si>
    <t>Shanti Overseas (Ind) Ltd</t>
  </si>
  <si>
    <t>SYED ALEEM</t>
  </si>
  <si>
    <t>YUGA STOCKS AND COMMODITIES PRIVATE LIMITED  .</t>
  </si>
  <si>
    <t>SHRIRAMPPS</t>
  </si>
  <si>
    <t>Shriram Properties Ltd</t>
  </si>
  <si>
    <t>AURUM REALESTATE DEVELOPERS LIMITED</t>
  </si>
  <si>
    <t>HARMINDER SINGH</t>
  </si>
  <si>
    <t>EMBRIC VENTURES PRIVATE LIMITED</t>
  </si>
  <si>
    <t>TVTODAY</t>
  </si>
  <si>
    <t>TV Today Network Limited</t>
  </si>
  <si>
    <t>QUANT MUTUAL FUND</t>
  </si>
  <si>
    <t>XELPMOC</t>
  </si>
  <si>
    <t>Xelpmoc Design</t>
  </si>
  <si>
    <t>AMBICAAGAR</t>
  </si>
  <si>
    <t>Ambica Agarbathies &amp; Arom</t>
  </si>
  <si>
    <t>BHAVNABEN KAMLESHBHAI CHOTALIYA</t>
  </si>
  <si>
    <t>EXCELINDUS</t>
  </si>
  <si>
    <t>Excel Industries Limited</t>
  </si>
  <si>
    <t>SHIVANI T. TRIVEDI</t>
  </si>
  <si>
    <t>FEL</t>
  </si>
  <si>
    <t>Future Enterprises Ltd</t>
  </si>
  <si>
    <t>VISTRA ITCL INDIA LIMITED</t>
  </si>
  <si>
    <t>VINOD SHANKAR</t>
  </si>
  <si>
    <t>ROHIT SHANTILAL BHOW HUF</t>
  </si>
  <si>
    <t>AG DYNAMIC FUNDS LIMITED</t>
  </si>
  <si>
    <t>The Phoenix Mills Limited</t>
  </si>
  <si>
    <t>GOVERNMENT OF SINGAPORE</t>
  </si>
  <si>
    <t>SHILPABEN PRAHALADBHAI PATEL</t>
  </si>
  <si>
    <t>DHRUV NEEMA</t>
  </si>
  <si>
    <t>WSI WSQI V (XXXII) MAURITIUS INVESTORS LIMITED</t>
  </si>
  <si>
    <t>SHRIVALLABH PITTIE VENTURES LIMITED</t>
  </si>
  <si>
    <t>SAURABH TRIPATHI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</si>
</sst>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9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21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2" borderId="20" xfId="0" applyFont="1" applyFill="1" applyBorder="1"/>
    <xf numFmtId="0" fontId="31" fillId="11" borderId="20" xfId="0" applyFont="1" applyFill="1" applyBorder="1"/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0" fillId="22" borderId="0" xfId="0" applyFill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7" fillId="22" borderId="22" xfId="0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6" fontId="32" fillId="20" borderId="22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0" fontId="32" fillId="20" borderId="22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209</xdr:row>
      <xdr:rowOff>0</xdr:rowOff>
    </xdr:from>
    <xdr:to>
      <xdr:col>11</xdr:col>
      <xdr:colOff>123825</xdr:colOff>
      <xdr:row>223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topLeftCell="A3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45019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F18" sqref="F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45019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3" t="s">
        <v>16</v>
      </c>
      <c r="B9" s="385" t="s">
        <v>17</v>
      </c>
      <c r="C9" s="385" t="s">
        <v>18</v>
      </c>
      <c r="D9" s="385" t="s">
        <v>19</v>
      </c>
      <c r="E9" s="23" t="s">
        <v>20</v>
      </c>
      <c r="F9" s="23" t="s">
        <v>21</v>
      </c>
      <c r="G9" s="380" t="s">
        <v>22</v>
      </c>
      <c r="H9" s="381"/>
      <c r="I9" s="382"/>
      <c r="J9" s="380" t="s">
        <v>23</v>
      </c>
      <c r="K9" s="381"/>
      <c r="L9" s="382"/>
      <c r="M9" s="23"/>
      <c r="N9" s="24"/>
      <c r="O9" s="24"/>
      <c r="P9" s="24"/>
    </row>
    <row r="10" spans="1:16" ht="59.25" customHeight="1">
      <c r="A10" s="384"/>
      <c r="B10" s="386"/>
      <c r="C10" s="386"/>
      <c r="D10" s="38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17442.650000000001</v>
      </c>
      <c r="F11" s="32">
        <v>17393.216666666667</v>
      </c>
      <c r="G11" s="33">
        <v>17320.433333333334</v>
      </c>
      <c r="H11" s="33">
        <v>17198.216666666667</v>
      </c>
      <c r="I11" s="33">
        <v>17125.433333333334</v>
      </c>
      <c r="J11" s="33">
        <v>17515.433333333334</v>
      </c>
      <c r="K11" s="33">
        <v>17588.216666666667</v>
      </c>
      <c r="L11" s="33">
        <v>17710.433333333334</v>
      </c>
      <c r="M11" s="34">
        <v>17466</v>
      </c>
      <c r="N11" s="34">
        <v>17271</v>
      </c>
      <c r="O11" s="35">
        <v>13174950</v>
      </c>
      <c r="P11" s="36">
        <v>-3.1623937906094732E-2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40833.550000000003</v>
      </c>
      <c r="F12" s="37">
        <v>40730.816666666673</v>
      </c>
      <c r="G12" s="38">
        <v>40548.733333333344</v>
      </c>
      <c r="H12" s="38">
        <v>40263.916666666672</v>
      </c>
      <c r="I12" s="38">
        <v>40081.833333333343</v>
      </c>
      <c r="J12" s="38">
        <v>41015.633333333346</v>
      </c>
      <c r="K12" s="38">
        <v>41197.716666666674</v>
      </c>
      <c r="L12" s="38">
        <v>41482.533333333347</v>
      </c>
      <c r="M12" s="28">
        <v>40912.9</v>
      </c>
      <c r="N12" s="28">
        <v>40446</v>
      </c>
      <c r="O12" s="39">
        <v>5034125</v>
      </c>
      <c r="P12" s="40">
        <v>-3.1830422557522476E-3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18156.400000000001</v>
      </c>
      <c r="F13" s="37">
        <v>18118.783333333336</v>
      </c>
      <c r="G13" s="38">
        <v>18055.566666666673</v>
      </c>
      <c r="H13" s="38">
        <v>17954.733333333337</v>
      </c>
      <c r="I13" s="38">
        <v>17891.516666666674</v>
      </c>
      <c r="J13" s="38">
        <v>18219.616666666672</v>
      </c>
      <c r="K13" s="38">
        <v>18282.833333333339</v>
      </c>
      <c r="L13" s="38">
        <v>18383.666666666672</v>
      </c>
      <c r="M13" s="28">
        <v>18182</v>
      </c>
      <c r="N13" s="28">
        <v>18017.95</v>
      </c>
      <c r="O13" s="39">
        <v>15720</v>
      </c>
      <c r="P13" s="40">
        <v>-9.6551724137931033E-2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6829.95</v>
      </c>
      <c r="F14" s="37">
        <v>6829.95</v>
      </c>
      <c r="G14" s="38">
        <v>6829.95</v>
      </c>
      <c r="H14" s="38">
        <v>6829.95</v>
      </c>
      <c r="I14" s="38">
        <v>6829.95</v>
      </c>
      <c r="J14" s="38">
        <v>6829.95</v>
      </c>
      <c r="K14" s="38">
        <v>6829.95</v>
      </c>
      <c r="L14" s="38">
        <v>6829.95</v>
      </c>
      <c r="M14" s="28">
        <v>6829.95</v>
      </c>
      <c r="N14" s="28">
        <v>6829.95</v>
      </c>
      <c r="O14" s="39">
        <v>75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521.95000000000005</v>
      </c>
      <c r="F15" s="37">
        <v>522.73333333333346</v>
      </c>
      <c r="G15" s="38">
        <v>513.8666666666669</v>
      </c>
      <c r="H15" s="38">
        <v>505.78333333333342</v>
      </c>
      <c r="I15" s="38">
        <v>496.91666666666686</v>
      </c>
      <c r="J15" s="38">
        <v>530.81666666666695</v>
      </c>
      <c r="K15" s="38">
        <v>539.68333333333351</v>
      </c>
      <c r="L15" s="38">
        <v>547.76666666666699</v>
      </c>
      <c r="M15" s="28">
        <v>531.6</v>
      </c>
      <c r="N15" s="28">
        <v>514.65</v>
      </c>
      <c r="O15" s="39">
        <v>3766350</v>
      </c>
      <c r="P15" s="40">
        <v>2.7155465037338763E-3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3370.65</v>
      </c>
      <c r="F16" s="37">
        <v>3377.2166666666667</v>
      </c>
      <c r="G16" s="38">
        <v>3339.4333333333334</v>
      </c>
      <c r="H16" s="38">
        <v>3308.2166666666667</v>
      </c>
      <c r="I16" s="38">
        <v>3270.4333333333334</v>
      </c>
      <c r="J16" s="38">
        <v>3408.4333333333334</v>
      </c>
      <c r="K16" s="38">
        <v>3446.2166666666672</v>
      </c>
      <c r="L16" s="38">
        <v>3477.4333333333334</v>
      </c>
      <c r="M16" s="28">
        <v>3415</v>
      </c>
      <c r="N16" s="28">
        <v>3346</v>
      </c>
      <c r="O16" s="39">
        <v>1503000</v>
      </c>
      <c r="P16" s="40">
        <v>2.3493360572012258E-2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22253.05</v>
      </c>
      <c r="F17" s="37">
        <v>22160.633333333331</v>
      </c>
      <c r="G17" s="38">
        <v>21996.266666666663</v>
      </c>
      <c r="H17" s="38">
        <v>21739.48333333333</v>
      </c>
      <c r="I17" s="38">
        <v>21575.116666666661</v>
      </c>
      <c r="J17" s="38">
        <v>22417.416666666664</v>
      </c>
      <c r="K17" s="38">
        <v>22581.783333333333</v>
      </c>
      <c r="L17" s="38">
        <v>22838.566666666666</v>
      </c>
      <c r="M17" s="28">
        <v>22325</v>
      </c>
      <c r="N17" s="28">
        <v>21903.85</v>
      </c>
      <c r="O17" s="39">
        <v>44480</v>
      </c>
      <c r="P17" s="40">
        <v>4.5112781954887216E-2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154.44999999999999</v>
      </c>
      <c r="F18" s="37">
        <v>154.71666666666667</v>
      </c>
      <c r="G18" s="38">
        <v>153.33333333333334</v>
      </c>
      <c r="H18" s="38">
        <v>152.21666666666667</v>
      </c>
      <c r="I18" s="38">
        <v>150.83333333333334</v>
      </c>
      <c r="J18" s="38">
        <v>155.83333333333334</v>
      </c>
      <c r="K18" s="38">
        <v>157.21666666666667</v>
      </c>
      <c r="L18" s="38">
        <v>158.33333333333334</v>
      </c>
      <c r="M18" s="28">
        <v>156.1</v>
      </c>
      <c r="N18" s="28">
        <v>153.6</v>
      </c>
      <c r="O18" s="39">
        <v>29338200</v>
      </c>
      <c r="P18" s="40">
        <v>-9.1945568223611625E-4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215.7</v>
      </c>
      <c r="F19" s="37">
        <v>215.63333333333333</v>
      </c>
      <c r="G19" s="38">
        <v>213.76666666666665</v>
      </c>
      <c r="H19" s="38">
        <v>211.83333333333331</v>
      </c>
      <c r="I19" s="38">
        <v>209.96666666666664</v>
      </c>
      <c r="J19" s="38">
        <v>217.56666666666666</v>
      </c>
      <c r="K19" s="38">
        <v>219.43333333333334</v>
      </c>
      <c r="L19" s="38">
        <v>221.36666666666667</v>
      </c>
      <c r="M19" s="28">
        <v>217.5</v>
      </c>
      <c r="N19" s="28">
        <v>213.7</v>
      </c>
      <c r="O19" s="39">
        <v>22053200</v>
      </c>
      <c r="P19" s="40">
        <v>1.1327053773697389E-2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1677.25</v>
      </c>
      <c r="F20" s="37">
        <v>1666.9666666666665</v>
      </c>
      <c r="G20" s="38">
        <v>1651.9333333333329</v>
      </c>
      <c r="H20" s="38">
        <v>1626.6166666666666</v>
      </c>
      <c r="I20" s="38">
        <v>1611.583333333333</v>
      </c>
      <c r="J20" s="38">
        <v>1692.2833333333328</v>
      </c>
      <c r="K20" s="38">
        <v>1707.3166666666662</v>
      </c>
      <c r="L20" s="38">
        <v>1732.6333333333328</v>
      </c>
      <c r="M20" s="28">
        <v>1682</v>
      </c>
      <c r="N20" s="28">
        <v>1641.65</v>
      </c>
      <c r="O20" s="39">
        <v>4942750</v>
      </c>
      <c r="P20" s="40">
        <v>1.3637528838759292E-2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1759.4</v>
      </c>
      <c r="F21" s="37">
        <v>1780.3833333333332</v>
      </c>
      <c r="G21" s="38">
        <v>1728.0166666666664</v>
      </c>
      <c r="H21" s="38">
        <v>1696.6333333333332</v>
      </c>
      <c r="I21" s="38">
        <v>1644.2666666666664</v>
      </c>
      <c r="J21" s="38">
        <v>1811.7666666666664</v>
      </c>
      <c r="K21" s="38">
        <v>1864.1333333333332</v>
      </c>
      <c r="L21" s="38">
        <v>1895.5166666666664</v>
      </c>
      <c r="M21" s="28">
        <v>1832.75</v>
      </c>
      <c r="N21" s="28">
        <v>1749</v>
      </c>
      <c r="O21" s="39">
        <v>14407750</v>
      </c>
      <c r="P21" s="40">
        <v>-1.179718445103654E-2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636.1</v>
      </c>
      <c r="F22" s="37">
        <v>642.19999999999993</v>
      </c>
      <c r="G22" s="38">
        <v>626.39999999999986</v>
      </c>
      <c r="H22" s="38">
        <v>616.69999999999993</v>
      </c>
      <c r="I22" s="38">
        <v>600.89999999999986</v>
      </c>
      <c r="J22" s="38">
        <v>651.89999999999986</v>
      </c>
      <c r="K22" s="38">
        <v>667.69999999999982</v>
      </c>
      <c r="L22" s="38">
        <v>677.39999999999986</v>
      </c>
      <c r="M22" s="28">
        <v>658</v>
      </c>
      <c r="N22" s="28">
        <v>632.5</v>
      </c>
      <c r="O22" s="39">
        <v>43015625</v>
      </c>
      <c r="P22" s="40">
        <v>-1.8884918213777274E-4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3401.3</v>
      </c>
      <c r="F23" s="37">
        <v>3376.9333333333329</v>
      </c>
      <c r="G23" s="38">
        <v>3339.516666666666</v>
      </c>
      <c r="H23" s="38">
        <v>3277.7333333333331</v>
      </c>
      <c r="I23" s="38">
        <v>3240.3166666666662</v>
      </c>
      <c r="J23" s="38">
        <v>3438.7166666666658</v>
      </c>
      <c r="K23" s="38">
        <v>3476.1333333333328</v>
      </c>
      <c r="L23" s="38">
        <v>3537.9166666666656</v>
      </c>
      <c r="M23" s="28">
        <v>3414.35</v>
      </c>
      <c r="N23" s="28">
        <v>3315.15</v>
      </c>
      <c r="O23" s="39">
        <v>447800</v>
      </c>
      <c r="P23" s="40">
        <v>2.5652771415483281E-2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367.7</v>
      </c>
      <c r="F24" s="37">
        <v>369.0333333333333</v>
      </c>
      <c r="G24" s="38">
        <v>365.26666666666659</v>
      </c>
      <c r="H24" s="38">
        <v>362.83333333333331</v>
      </c>
      <c r="I24" s="38">
        <v>359.06666666666661</v>
      </c>
      <c r="J24" s="38">
        <v>371.46666666666658</v>
      </c>
      <c r="K24" s="38">
        <v>375.23333333333323</v>
      </c>
      <c r="L24" s="38">
        <v>377.66666666666657</v>
      </c>
      <c r="M24" s="28">
        <v>372.8</v>
      </c>
      <c r="N24" s="28">
        <v>366.6</v>
      </c>
      <c r="O24" s="39">
        <v>58086000</v>
      </c>
      <c r="P24" s="40">
        <v>3.638851740117563E-3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4341.95</v>
      </c>
      <c r="F25" s="37">
        <v>4367.95</v>
      </c>
      <c r="G25" s="38">
        <v>4306</v>
      </c>
      <c r="H25" s="38">
        <v>4270.05</v>
      </c>
      <c r="I25" s="38">
        <v>4208.1000000000004</v>
      </c>
      <c r="J25" s="38">
        <v>4403.8999999999996</v>
      </c>
      <c r="K25" s="38">
        <v>4465.8499999999985</v>
      </c>
      <c r="L25" s="38">
        <v>4501.7999999999993</v>
      </c>
      <c r="M25" s="28">
        <v>4429.8999999999996</v>
      </c>
      <c r="N25" s="28">
        <v>4332</v>
      </c>
      <c r="O25" s="39">
        <v>1394625</v>
      </c>
      <c r="P25" s="40">
        <v>0.1183841218925421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321.10000000000002</v>
      </c>
      <c r="F26" s="37">
        <v>318.68333333333334</v>
      </c>
      <c r="G26" s="38">
        <v>314.91666666666669</v>
      </c>
      <c r="H26" s="38">
        <v>308.73333333333335</v>
      </c>
      <c r="I26" s="38">
        <v>304.9666666666667</v>
      </c>
      <c r="J26" s="38">
        <v>324.86666666666667</v>
      </c>
      <c r="K26" s="38">
        <v>328.63333333333333</v>
      </c>
      <c r="L26" s="38">
        <v>334.81666666666666</v>
      </c>
      <c r="M26" s="28">
        <v>322.45</v>
      </c>
      <c r="N26" s="28">
        <v>312.5</v>
      </c>
      <c r="O26" s="39">
        <v>12530000</v>
      </c>
      <c r="P26" s="40">
        <v>1.5602836879432624E-2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139.75</v>
      </c>
      <c r="F27" s="37">
        <v>139.70000000000002</v>
      </c>
      <c r="G27" s="38">
        <v>138.60000000000002</v>
      </c>
      <c r="H27" s="38">
        <v>137.45000000000002</v>
      </c>
      <c r="I27" s="38">
        <v>136.35000000000002</v>
      </c>
      <c r="J27" s="38">
        <v>140.85000000000002</v>
      </c>
      <c r="K27" s="38">
        <v>141.94999999999999</v>
      </c>
      <c r="L27" s="38">
        <v>143.10000000000002</v>
      </c>
      <c r="M27" s="28">
        <v>140.80000000000001</v>
      </c>
      <c r="N27" s="28">
        <v>138.55000000000001</v>
      </c>
      <c r="O27" s="39">
        <v>52720000</v>
      </c>
      <c r="P27" s="40">
        <v>3.5214618825544874E-3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2781.75</v>
      </c>
      <c r="F28" s="37">
        <v>2782.15</v>
      </c>
      <c r="G28" s="38">
        <v>2767.65</v>
      </c>
      <c r="H28" s="38">
        <v>2753.55</v>
      </c>
      <c r="I28" s="38">
        <v>2739.05</v>
      </c>
      <c r="J28" s="38">
        <v>2796.25</v>
      </c>
      <c r="K28" s="38">
        <v>2810.75</v>
      </c>
      <c r="L28" s="38">
        <v>2824.85</v>
      </c>
      <c r="M28" s="28">
        <v>2796.65</v>
      </c>
      <c r="N28" s="28">
        <v>2768.05</v>
      </c>
      <c r="O28" s="39">
        <v>6456000</v>
      </c>
      <c r="P28" s="40">
        <v>7.3031280124987538E-2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1344.3</v>
      </c>
      <c r="F29" s="37">
        <v>1351.9333333333334</v>
      </c>
      <c r="G29" s="38">
        <v>1333.8666666666668</v>
      </c>
      <c r="H29" s="38">
        <v>1323.4333333333334</v>
      </c>
      <c r="I29" s="38">
        <v>1305.3666666666668</v>
      </c>
      <c r="J29" s="38">
        <v>1362.3666666666668</v>
      </c>
      <c r="K29" s="38">
        <v>1380.4333333333334</v>
      </c>
      <c r="L29" s="38">
        <v>1390.8666666666668</v>
      </c>
      <c r="M29" s="28">
        <v>1370</v>
      </c>
      <c r="N29" s="28">
        <v>1341.5</v>
      </c>
      <c r="O29" s="39">
        <v>1969322</v>
      </c>
      <c r="P29" s="40">
        <v>4.4926993635342567E-3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6943.75</v>
      </c>
      <c r="F30" s="37">
        <v>6977.4333333333334</v>
      </c>
      <c r="G30" s="38">
        <v>6901.3166666666666</v>
      </c>
      <c r="H30" s="38">
        <v>6858.8833333333332</v>
      </c>
      <c r="I30" s="38">
        <v>6782.7666666666664</v>
      </c>
      <c r="J30" s="38">
        <v>7019.8666666666668</v>
      </c>
      <c r="K30" s="38">
        <v>7095.9833333333336</v>
      </c>
      <c r="L30" s="38">
        <v>7138.416666666667</v>
      </c>
      <c r="M30" s="28">
        <v>7053.55</v>
      </c>
      <c r="N30" s="28">
        <v>6935</v>
      </c>
      <c r="O30" s="39">
        <v>133725</v>
      </c>
      <c r="P30" s="40">
        <v>1.9439679817038306E-2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567.25</v>
      </c>
      <c r="F31" s="37">
        <v>568.86666666666667</v>
      </c>
      <c r="G31" s="38">
        <v>562.98333333333335</v>
      </c>
      <c r="H31" s="38">
        <v>558.7166666666667</v>
      </c>
      <c r="I31" s="38">
        <v>552.83333333333337</v>
      </c>
      <c r="J31" s="38">
        <v>573.13333333333333</v>
      </c>
      <c r="K31" s="38">
        <v>579.01666666666677</v>
      </c>
      <c r="L31" s="38">
        <v>583.2833333333333</v>
      </c>
      <c r="M31" s="28">
        <v>574.75</v>
      </c>
      <c r="N31" s="28">
        <v>564.6</v>
      </c>
      <c r="O31" s="39">
        <v>12358000</v>
      </c>
      <c r="P31" s="40">
        <v>-1.3412102826121666E-2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520.35</v>
      </c>
      <c r="F32" s="37">
        <v>519.15000000000009</v>
      </c>
      <c r="G32" s="38">
        <v>514.85000000000014</v>
      </c>
      <c r="H32" s="38">
        <v>509.35</v>
      </c>
      <c r="I32" s="38">
        <v>505.05000000000007</v>
      </c>
      <c r="J32" s="38">
        <v>524.6500000000002</v>
      </c>
      <c r="K32" s="38">
        <v>528.95000000000016</v>
      </c>
      <c r="L32" s="38">
        <v>534.45000000000027</v>
      </c>
      <c r="M32" s="28">
        <v>523.45000000000005</v>
      </c>
      <c r="N32" s="28">
        <v>513.65</v>
      </c>
      <c r="O32" s="39">
        <v>12318000</v>
      </c>
      <c r="P32" s="40">
        <v>6.5370158522634414E-3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862.25</v>
      </c>
      <c r="F33" s="37">
        <v>859.31666666666661</v>
      </c>
      <c r="G33" s="38">
        <v>854.33333333333326</v>
      </c>
      <c r="H33" s="38">
        <v>846.41666666666663</v>
      </c>
      <c r="I33" s="38">
        <v>841.43333333333328</v>
      </c>
      <c r="J33" s="38">
        <v>867.23333333333323</v>
      </c>
      <c r="K33" s="38">
        <v>872.21666666666658</v>
      </c>
      <c r="L33" s="38">
        <v>880.13333333333321</v>
      </c>
      <c r="M33" s="28">
        <v>864.3</v>
      </c>
      <c r="N33" s="28">
        <v>851.4</v>
      </c>
      <c r="O33" s="39">
        <v>49279200</v>
      </c>
      <c r="P33" s="40">
        <v>-2.0091629283191755E-2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3873.2</v>
      </c>
      <c r="F34" s="37">
        <v>3872.6999999999994</v>
      </c>
      <c r="G34" s="38">
        <v>3850.6999999999989</v>
      </c>
      <c r="H34" s="38">
        <v>3828.1999999999994</v>
      </c>
      <c r="I34" s="38">
        <v>3806.1999999999989</v>
      </c>
      <c r="J34" s="38">
        <v>3895.1999999999989</v>
      </c>
      <c r="K34" s="38">
        <v>3917.2</v>
      </c>
      <c r="L34" s="38">
        <v>3939.6999999999989</v>
      </c>
      <c r="M34" s="28">
        <v>3894.7</v>
      </c>
      <c r="N34" s="28">
        <v>3850.2</v>
      </c>
      <c r="O34" s="39">
        <v>1447750</v>
      </c>
      <c r="P34" s="40">
        <v>9.0789225842908272E-2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1272.75</v>
      </c>
      <c r="F35" s="37">
        <v>1268.1166666666666</v>
      </c>
      <c r="G35" s="38">
        <v>1261.7333333333331</v>
      </c>
      <c r="H35" s="38">
        <v>1250.7166666666665</v>
      </c>
      <c r="I35" s="38">
        <v>1244.333333333333</v>
      </c>
      <c r="J35" s="38">
        <v>1279.1333333333332</v>
      </c>
      <c r="K35" s="38">
        <v>1285.5166666666669</v>
      </c>
      <c r="L35" s="38">
        <v>1296.5333333333333</v>
      </c>
      <c r="M35" s="28">
        <v>1274.5</v>
      </c>
      <c r="N35" s="28">
        <v>1257.0999999999999</v>
      </c>
      <c r="O35" s="39">
        <v>9959500</v>
      </c>
      <c r="P35" s="40">
        <v>-5.5913334331785733E-3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5657.2</v>
      </c>
      <c r="F36" s="37">
        <v>5671.3166666666666</v>
      </c>
      <c r="G36" s="38">
        <v>5612.8833333333332</v>
      </c>
      <c r="H36" s="38">
        <v>5568.5666666666666</v>
      </c>
      <c r="I36" s="38">
        <v>5510.1333333333332</v>
      </c>
      <c r="J36" s="38">
        <v>5715.6333333333332</v>
      </c>
      <c r="K36" s="38">
        <v>5774.0666666666657</v>
      </c>
      <c r="L36" s="38">
        <v>5818.3833333333332</v>
      </c>
      <c r="M36" s="28">
        <v>5729.75</v>
      </c>
      <c r="N36" s="28">
        <v>5627</v>
      </c>
      <c r="O36" s="39">
        <v>5443875</v>
      </c>
      <c r="P36" s="40">
        <v>2.7776466701279087E-2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1965.9</v>
      </c>
      <c r="F37" s="37">
        <v>1975.6333333333332</v>
      </c>
      <c r="G37" s="38">
        <v>1953.2666666666664</v>
      </c>
      <c r="H37" s="38">
        <v>1940.6333333333332</v>
      </c>
      <c r="I37" s="38">
        <v>1918.2666666666664</v>
      </c>
      <c r="J37" s="38">
        <v>1988.2666666666664</v>
      </c>
      <c r="K37" s="38">
        <v>2010.6333333333332</v>
      </c>
      <c r="L37" s="38">
        <v>2023.2666666666664</v>
      </c>
      <c r="M37" s="28">
        <v>1998</v>
      </c>
      <c r="N37" s="28">
        <v>1963</v>
      </c>
      <c r="O37" s="39">
        <v>1566300</v>
      </c>
      <c r="P37" s="40">
        <v>3.6529680365296802E-2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398</v>
      </c>
      <c r="F38" s="37">
        <v>393.0333333333333</v>
      </c>
      <c r="G38" s="38">
        <v>385.06666666666661</v>
      </c>
      <c r="H38" s="38">
        <v>372.13333333333333</v>
      </c>
      <c r="I38" s="38">
        <v>364.16666666666663</v>
      </c>
      <c r="J38" s="38">
        <v>405.96666666666658</v>
      </c>
      <c r="K38" s="38">
        <v>413.93333333333328</v>
      </c>
      <c r="L38" s="38">
        <v>426.86666666666656</v>
      </c>
      <c r="M38" s="28">
        <v>401</v>
      </c>
      <c r="N38" s="28">
        <v>380.1</v>
      </c>
      <c r="O38" s="39">
        <v>5216000</v>
      </c>
      <c r="P38" s="40">
        <v>-4.7062262496346097E-2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197</v>
      </c>
      <c r="F39" s="37">
        <v>196.03333333333333</v>
      </c>
      <c r="G39" s="38">
        <v>193.31666666666666</v>
      </c>
      <c r="H39" s="38">
        <v>189.63333333333333</v>
      </c>
      <c r="I39" s="38">
        <v>186.91666666666666</v>
      </c>
      <c r="J39" s="38">
        <v>199.71666666666667</v>
      </c>
      <c r="K39" s="38">
        <v>202.43333333333331</v>
      </c>
      <c r="L39" s="38">
        <v>206.11666666666667</v>
      </c>
      <c r="M39" s="28">
        <v>198.75</v>
      </c>
      <c r="N39" s="28">
        <v>192.35</v>
      </c>
      <c r="O39" s="39">
        <v>50070600</v>
      </c>
      <c r="P39" s="40">
        <v>1.9909070910024199E-2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170</v>
      </c>
      <c r="F40" s="37">
        <v>169.25</v>
      </c>
      <c r="G40" s="38">
        <v>167.5</v>
      </c>
      <c r="H40" s="38">
        <v>165</v>
      </c>
      <c r="I40" s="38">
        <v>163.25</v>
      </c>
      <c r="J40" s="38">
        <v>171.75</v>
      </c>
      <c r="K40" s="38">
        <v>173.5</v>
      </c>
      <c r="L40" s="38">
        <v>176</v>
      </c>
      <c r="M40" s="28">
        <v>171</v>
      </c>
      <c r="N40" s="28">
        <v>166.75</v>
      </c>
      <c r="O40" s="39">
        <v>80238600</v>
      </c>
      <c r="P40" s="40">
        <v>-6.125521867086442E-2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1428.75</v>
      </c>
      <c r="F41" s="37">
        <v>1430.2833333333335</v>
      </c>
      <c r="G41" s="38">
        <v>1416.4666666666672</v>
      </c>
      <c r="H41" s="38">
        <v>1404.1833333333336</v>
      </c>
      <c r="I41" s="38">
        <v>1390.3666666666672</v>
      </c>
      <c r="J41" s="38">
        <v>1442.5666666666671</v>
      </c>
      <c r="K41" s="38">
        <v>1456.3833333333332</v>
      </c>
      <c r="L41" s="38">
        <v>1468.666666666667</v>
      </c>
      <c r="M41" s="28">
        <v>1444.1</v>
      </c>
      <c r="N41" s="28">
        <v>1418</v>
      </c>
      <c r="O41" s="39">
        <v>2442275</v>
      </c>
      <c r="P41" s="40">
        <v>2.280317862489923E-2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98.3</v>
      </c>
      <c r="F42" s="37">
        <v>97.333333333333329</v>
      </c>
      <c r="G42" s="38">
        <v>95.516666666666652</v>
      </c>
      <c r="H42" s="38">
        <v>92.73333333333332</v>
      </c>
      <c r="I42" s="38">
        <v>90.916666666666643</v>
      </c>
      <c r="J42" s="38">
        <v>100.11666666666666</v>
      </c>
      <c r="K42" s="38">
        <v>101.93333333333335</v>
      </c>
      <c r="L42" s="38">
        <v>104.71666666666667</v>
      </c>
      <c r="M42" s="28">
        <v>99.15</v>
      </c>
      <c r="N42" s="28">
        <v>94.55</v>
      </c>
      <c r="O42" s="39">
        <v>101300400</v>
      </c>
      <c r="P42" s="40">
        <v>5.1100070972320798E-2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580.04999999999995</v>
      </c>
      <c r="F43" s="37">
        <v>577.91666666666663</v>
      </c>
      <c r="G43" s="38">
        <v>573.83333333333326</v>
      </c>
      <c r="H43" s="38">
        <v>567.61666666666667</v>
      </c>
      <c r="I43" s="38">
        <v>563.5333333333333</v>
      </c>
      <c r="J43" s="38">
        <v>584.13333333333321</v>
      </c>
      <c r="K43" s="38">
        <v>588.21666666666647</v>
      </c>
      <c r="L43" s="38">
        <v>594.43333333333317</v>
      </c>
      <c r="M43" s="28">
        <v>582</v>
      </c>
      <c r="N43" s="28">
        <v>571.70000000000005</v>
      </c>
      <c r="O43" s="39">
        <v>7476700</v>
      </c>
      <c r="P43" s="40">
        <v>1.3418816162218577E-2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774.35</v>
      </c>
      <c r="F44" s="37">
        <v>771.51666666666677</v>
      </c>
      <c r="G44" s="38">
        <v>766.93333333333351</v>
      </c>
      <c r="H44" s="38">
        <v>759.51666666666677</v>
      </c>
      <c r="I44" s="38">
        <v>754.93333333333351</v>
      </c>
      <c r="J44" s="38">
        <v>778.93333333333351</v>
      </c>
      <c r="K44" s="38">
        <v>783.51666666666677</v>
      </c>
      <c r="L44" s="38">
        <v>790.93333333333351</v>
      </c>
      <c r="M44" s="28">
        <v>776.1</v>
      </c>
      <c r="N44" s="28">
        <v>764.1</v>
      </c>
      <c r="O44" s="39">
        <v>6950000</v>
      </c>
      <c r="P44" s="40">
        <v>1.3414989792942549E-2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754.2</v>
      </c>
      <c r="F45" s="37">
        <v>753.23333333333323</v>
      </c>
      <c r="G45" s="38">
        <v>748.16666666666652</v>
      </c>
      <c r="H45" s="38">
        <v>742.13333333333333</v>
      </c>
      <c r="I45" s="38">
        <v>737.06666666666661</v>
      </c>
      <c r="J45" s="38">
        <v>759.26666666666642</v>
      </c>
      <c r="K45" s="38">
        <v>764.33333333333326</v>
      </c>
      <c r="L45" s="38">
        <v>770.36666666666633</v>
      </c>
      <c r="M45" s="28">
        <v>758.3</v>
      </c>
      <c r="N45" s="28">
        <v>747.2</v>
      </c>
      <c r="O45" s="39">
        <v>38025650</v>
      </c>
      <c r="P45" s="40">
        <v>3.1836461126005362E-2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70.599999999999994</v>
      </c>
      <c r="F46" s="37">
        <v>71.249999999999986</v>
      </c>
      <c r="G46" s="38">
        <v>69.699999999999974</v>
      </c>
      <c r="H46" s="38">
        <v>68.799999999999983</v>
      </c>
      <c r="I46" s="38">
        <v>67.249999999999972</v>
      </c>
      <c r="J46" s="38">
        <v>72.149999999999977</v>
      </c>
      <c r="K46" s="38">
        <v>73.699999999999989</v>
      </c>
      <c r="L46" s="38">
        <v>74.59999999999998</v>
      </c>
      <c r="M46" s="28">
        <v>72.8</v>
      </c>
      <c r="N46" s="28">
        <v>70.349999999999994</v>
      </c>
      <c r="O46" s="39">
        <v>80619000</v>
      </c>
      <c r="P46" s="40">
        <v>6.3876957184425667E-2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207.5</v>
      </c>
      <c r="F47" s="37">
        <v>206.93333333333331</v>
      </c>
      <c r="G47" s="38">
        <v>204.16666666666663</v>
      </c>
      <c r="H47" s="38">
        <v>200.83333333333331</v>
      </c>
      <c r="I47" s="38">
        <v>198.06666666666663</v>
      </c>
      <c r="J47" s="38">
        <v>210.26666666666662</v>
      </c>
      <c r="K47" s="38">
        <v>213.03333333333333</v>
      </c>
      <c r="L47" s="38">
        <v>216.36666666666662</v>
      </c>
      <c r="M47" s="28">
        <v>209.7</v>
      </c>
      <c r="N47" s="28">
        <v>203.6</v>
      </c>
      <c r="O47" s="39">
        <v>34587400</v>
      </c>
      <c r="P47" s="40">
        <v>3.7031928832494308E-2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19156.5</v>
      </c>
      <c r="F48" s="37">
        <v>19132.233333333334</v>
      </c>
      <c r="G48" s="38">
        <v>18884.516666666666</v>
      </c>
      <c r="H48" s="38">
        <v>18612.533333333333</v>
      </c>
      <c r="I48" s="38">
        <v>18364.816666666666</v>
      </c>
      <c r="J48" s="38">
        <v>19404.216666666667</v>
      </c>
      <c r="K48" s="38">
        <v>19651.933333333334</v>
      </c>
      <c r="L48" s="38">
        <v>19923.916666666668</v>
      </c>
      <c r="M48" s="28">
        <v>19379.95</v>
      </c>
      <c r="N48" s="28">
        <v>18860.25</v>
      </c>
      <c r="O48" s="39">
        <v>136250</v>
      </c>
      <c r="P48" s="40">
        <v>5.1717483597066773E-2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346.7</v>
      </c>
      <c r="F49" s="37">
        <v>346.2</v>
      </c>
      <c r="G49" s="38">
        <v>343.7</v>
      </c>
      <c r="H49" s="38">
        <v>340.7</v>
      </c>
      <c r="I49" s="38">
        <v>338.2</v>
      </c>
      <c r="J49" s="38">
        <v>349.2</v>
      </c>
      <c r="K49" s="38">
        <v>351.7</v>
      </c>
      <c r="L49" s="38">
        <v>354.7</v>
      </c>
      <c r="M49" s="28">
        <v>348.7</v>
      </c>
      <c r="N49" s="28">
        <v>343.2</v>
      </c>
      <c r="O49" s="39">
        <v>13689000</v>
      </c>
      <c r="P49" s="40">
        <v>3.4305317324185248E-3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4267.3</v>
      </c>
      <c r="F50" s="37">
        <v>4257.1166666666659</v>
      </c>
      <c r="G50" s="38">
        <v>4238.2333333333318</v>
      </c>
      <c r="H50" s="38">
        <v>4209.1666666666661</v>
      </c>
      <c r="I50" s="38">
        <v>4190.2833333333319</v>
      </c>
      <c r="J50" s="38">
        <v>4286.1833333333316</v>
      </c>
      <c r="K50" s="38">
        <v>4305.0666666666648</v>
      </c>
      <c r="L50" s="38">
        <v>4334.1333333333314</v>
      </c>
      <c r="M50" s="28">
        <v>4276</v>
      </c>
      <c r="N50" s="28">
        <v>4228.05</v>
      </c>
      <c r="O50" s="39">
        <v>1305400</v>
      </c>
      <c r="P50" s="40">
        <v>7.6707357307819204E-2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262.95</v>
      </c>
      <c r="F51" s="37">
        <v>261.95</v>
      </c>
      <c r="G51" s="38">
        <v>259.59999999999997</v>
      </c>
      <c r="H51" s="38">
        <v>256.25</v>
      </c>
      <c r="I51" s="38">
        <v>253.89999999999998</v>
      </c>
      <c r="J51" s="38">
        <v>265.29999999999995</v>
      </c>
      <c r="K51" s="38">
        <v>267.64999999999998</v>
      </c>
      <c r="L51" s="38">
        <v>270.99999999999994</v>
      </c>
      <c r="M51" s="28">
        <v>264.3</v>
      </c>
      <c r="N51" s="28">
        <v>258.60000000000002</v>
      </c>
      <c r="O51" s="39">
        <v>7336000</v>
      </c>
      <c r="P51" s="40">
        <v>4.2934319021893659E-2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285.55</v>
      </c>
      <c r="F52" s="37">
        <v>285.61666666666667</v>
      </c>
      <c r="G52" s="38">
        <v>283.93333333333334</v>
      </c>
      <c r="H52" s="38">
        <v>282.31666666666666</v>
      </c>
      <c r="I52" s="38">
        <v>280.63333333333333</v>
      </c>
      <c r="J52" s="38">
        <v>287.23333333333335</v>
      </c>
      <c r="K52" s="38">
        <v>288.91666666666674</v>
      </c>
      <c r="L52" s="38">
        <v>290.53333333333336</v>
      </c>
      <c r="M52" s="28">
        <v>287.3</v>
      </c>
      <c r="N52" s="28">
        <v>284</v>
      </c>
      <c r="O52" s="39">
        <v>39679200</v>
      </c>
      <c r="P52" s="40">
        <v>-1.4269212475368622E-3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532.95000000000005</v>
      </c>
      <c r="F53" s="37">
        <v>531</v>
      </c>
      <c r="G53" s="38">
        <v>525.70000000000005</v>
      </c>
      <c r="H53" s="38">
        <v>518.45000000000005</v>
      </c>
      <c r="I53" s="38">
        <v>513.15000000000009</v>
      </c>
      <c r="J53" s="38">
        <v>538.25</v>
      </c>
      <c r="K53" s="38">
        <v>543.54999999999995</v>
      </c>
      <c r="L53" s="38">
        <v>550.79999999999995</v>
      </c>
      <c r="M53" s="28">
        <v>536.29999999999995</v>
      </c>
      <c r="N53" s="28">
        <v>523.75</v>
      </c>
      <c r="O53" s="39">
        <v>3588000</v>
      </c>
      <c r="P53" s="40">
        <v>2.451648052301825E-3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265.55</v>
      </c>
      <c r="F54" s="37">
        <v>265.65000000000003</v>
      </c>
      <c r="G54" s="38">
        <v>261.75000000000006</v>
      </c>
      <c r="H54" s="38">
        <v>257.95000000000005</v>
      </c>
      <c r="I54" s="38">
        <v>254.05000000000007</v>
      </c>
      <c r="J54" s="38">
        <v>269.45000000000005</v>
      </c>
      <c r="K54" s="38">
        <v>273.35000000000002</v>
      </c>
      <c r="L54" s="38">
        <v>277.15000000000003</v>
      </c>
      <c r="M54" s="28">
        <v>269.55</v>
      </c>
      <c r="N54" s="28">
        <v>261.85000000000002</v>
      </c>
      <c r="O54" s="39">
        <v>4536000</v>
      </c>
      <c r="P54" s="40">
        <v>4.317502490866822E-3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763.45</v>
      </c>
      <c r="F55" s="37">
        <v>761</v>
      </c>
      <c r="G55" s="38">
        <v>755.55</v>
      </c>
      <c r="H55" s="38">
        <v>747.65</v>
      </c>
      <c r="I55" s="38">
        <v>742.19999999999993</v>
      </c>
      <c r="J55" s="38">
        <v>768.9</v>
      </c>
      <c r="K55" s="38">
        <v>774.35</v>
      </c>
      <c r="L55" s="38">
        <v>782.25</v>
      </c>
      <c r="M55" s="28">
        <v>766.45</v>
      </c>
      <c r="N55" s="28">
        <v>753.1</v>
      </c>
      <c r="O55" s="39">
        <v>10026250</v>
      </c>
      <c r="P55" s="40">
        <v>1.853968253968254E-2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906.1</v>
      </c>
      <c r="F56" s="37">
        <v>902.75</v>
      </c>
      <c r="G56" s="38">
        <v>896.7</v>
      </c>
      <c r="H56" s="38">
        <v>887.30000000000007</v>
      </c>
      <c r="I56" s="38">
        <v>881.25000000000011</v>
      </c>
      <c r="J56" s="38">
        <v>912.15</v>
      </c>
      <c r="K56" s="38">
        <v>918.19999999999993</v>
      </c>
      <c r="L56" s="38">
        <v>927.59999999999991</v>
      </c>
      <c r="M56" s="28">
        <v>908.8</v>
      </c>
      <c r="N56" s="28">
        <v>893.35</v>
      </c>
      <c r="O56" s="39">
        <v>13161850</v>
      </c>
      <c r="P56" s="40">
        <v>3.5754475703324809E-2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214.25</v>
      </c>
      <c r="F57" s="37">
        <v>213.5333333333333</v>
      </c>
      <c r="G57" s="38">
        <v>212.4166666666666</v>
      </c>
      <c r="H57" s="38">
        <v>210.58333333333329</v>
      </c>
      <c r="I57" s="38">
        <v>209.46666666666658</v>
      </c>
      <c r="J57" s="38">
        <v>215.36666666666662</v>
      </c>
      <c r="K57" s="38">
        <v>216.48333333333329</v>
      </c>
      <c r="L57" s="38">
        <v>218.31666666666663</v>
      </c>
      <c r="M57" s="28">
        <v>214.65</v>
      </c>
      <c r="N57" s="28">
        <v>211.7</v>
      </c>
      <c r="O57" s="39">
        <v>42915600</v>
      </c>
      <c r="P57" s="40">
        <v>1.2886597938144329E-2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3822</v>
      </c>
      <c r="F58" s="37">
        <v>3788.3166666666671</v>
      </c>
      <c r="G58" s="38">
        <v>3744.1333333333341</v>
      </c>
      <c r="H58" s="38">
        <v>3666.2666666666669</v>
      </c>
      <c r="I58" s="38">
        <v>3622.0833333333339</v>
      </c>
      <c r="J58" s="38">
        <v>3866.1833333333343</v>
      </c>
      <c r="K58" s="38">
        <v>3910.3666666666677</v>
      </c>
      <c r="L58" s="38">
        <v>3988.2333333333345</v>
      </c>
      <c r="M58" s="28">
        <v>3832.5</v>
      </c>
      <c r="N58" s="28">
        <v>3710.45</v>
      </c>
      <c r="O58" s="39">
        <v>601650</v>
      </c>
      <c r="P58" s="40">
        <v>4.6711899791231734E-2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1513.6</v>
      </c>
      <c r="F59" s="37">
        <v>1509.1666666666667</v>
      </c>
      <c r="G59" s="38">
        <v>1501.6333333333334</v>
      </c>
      <c r="H59" s="38">
        <v>1489.6666666666667</v>
      </c>
      <c r="I59" s="38">
        <v>1482.1333333333334</v>
      </c>
      <c r="J59" s="38">
        <v>1521.1333333333334</v>
      </c>
      <c r="K59" s="38">
        <v>1528.6666666666667</v>
      </c>
      <c r="L59" s="38">
        <v>1540.6333333333334</v>
      </c>
      <c r="M59" s="28">
        <v>1516.7</v>
      </c>
      <c r="N59" s="28">
        <v>1497.2</v>
      </c>
      <c r="O59" s="39">
        <v>1415400</v>
      </c>
      <c r="P59" s="40">
        <v>2.478929102627665E-3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584.6</v>
      </c>
      <c r="F60" s="37">
        <v>582.70000000000005</v>
      </c>
      <c r="G60" s="38">
        <v>576.85000000000014</v>
      </c>
      <c r="H60" s="38">
        <v>569.10000000000014</v>
      </c>
      <c r="I60" s="38">
        <v>563.25000000000023</v>
      </c>
      <c r="J60" s="38">
        <v>590.45000000000005</v>
      </c>
      <c r="K60" s="38">
        <v>596.29999999999995</v>
      </c>
      <c r="L60" s="38">
        <v>604.04999999999995</v>
      </c>
      <c r="M60" s="28">
        <v>588.54999999999995</v>
      </c>
      <c r="N60" s="28">
        <v>574.95000000000005</v>
      </c>
      <c r="O60" s="39">
        <v>8374000</v>
      </c>
      <c r="P60" s="40">
        <v>4.5585412667946256E-3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882.95</v>
      </c>
      <c r="F61" s="37">
        <v>878.79999999999984</v>
      </c>
      <c r="G61" s="38">
        <v>871.6999999999997</v>
      </c>
      <c r="H61" s="38">
        <v>860.44999999999982</v>
      </c>
      <c r="I61" s="38">
        <v>853.34999999999968</v>
      </c>
      <c r="J61" s="38">
        <v>890.04999999999973</v>
      </c>
      <c r="K61" s="38">
        <v>897.14999999999986</v>
      </c>
      <c r="L61" s="38">
        <v>908.39999999999975</v>
      </c>
      <c r="M61" s="28">
        <v>885.9</v>
      </c>
      <c r="N61" s="28">
        <v>867.55</v>
      </c>
      <c r="O61" s="39">
        <v>1367100</v>
      </c>
      <c r="P61" s="40">
        <v>1.5600624024960999E-2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294</v>
      </c>
      <c r="F62" s="37">
        <v>293.2166666666667</v>
      </c>
      <c r="G62" s="38">
        <v>290.83333333333337</v>
      </c>
      <c r="H62" s="38">
        <v>287.66666666666669</v>
      </c>
      <c r="I62" s="38">
        <v>285.28333333333336</v>
      </c>
      <c r="J62" s="38">
        <v>296.38333333333338</v>
      </c>
      <c r="K62" s="38">
        <v>298.76666666666671</v>
      </c>
      <c r="L62" s="38">
        <v>301.93333333333339</v>
      </c>
      <c r="M62" s="28">
        <v>295.60000000000002</v>
      </c>
      <c r="N62" s="28">
        <v>290.05</v>
      </c>
      <c r="O62" s="39">
        <v>5608500</v>
      </c>
      <c r="P62" s="40">
        <v>2.6752273943285177E-4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126.7</v>
      </c>
      <c r="F63" s="37">
        <v>126.60000000000001</v>
      </c>
      <c r="G63" s="38">
        <v>124.55000000000001</v>
      </c>
      <c r="H63" s="38">
        <v>122.4</v>
      </c>
      <c r="I63" s="38">
        <v>120.35000000000001</v>
      </c>
      <c r="J63" s="38">
        <v>128.75</v>
      </c>
      <c r="K63" s="38">
        <v>130.80000000000001</v>
      </c>
      <c r="L63" s="38">
        <v>132.95000000000002</v>
      </c>
      <c r="M63" s="28">
        <v>128.65</v>
      </c>
      <c r="N63" s="28">
        <v>124.45</v>
      </c>
      <c r="O63" s="39">
        <v>15295000</v>
      </c>
      <c r="P63" s="40">
        <v>1.8648018648018648E-2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1640.35</v>
      </c>
      <c r="F64" s="37">
        <v>1648.0833333333333</v>
      </c>
      <c r="G64" s="38">
        <v>1630.5166666666664</v>
      </c>
      <c r="H64" s="38">
        <v>1620.6833333333332</v>
      </c>
      <c r="I64" s="38">
        <v>1603.1166666666663</v>
      </c>
      <c r="J64" s="38">
        <v>1657.9166666666665</v>
      </c>
      <c r="K64" s="38">
        <v>1675.4833333333336</v>
      </c>
      <c r="L64" s="38">
        <v>1685.3166666666666</v>
      </c>
      <c r="M64" s="28">
        <v>1665.65</v>
      </c>
      <c r="N64" s="28">
        <v>1638.25</v>
      </c>
      <c r="O64" s="39">
        <v>2623200</v>
      </c>
      <c r="P64" s="40">
        <v>-1.8189984280260498E-2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547.45000000000005</v>
      </c>
      <c r="F65" s="37">
        <v>545.13333333333333</v>
      </c>
      <c r="G65" s="38">
        <v>541.41666666666663</v>
      </c>
      <c r="H65" s="38">
        <v>535.38333333333333</v>
      </c>
      <c r="I65" s="38">
        <v>531.66666666666663</v>
      </c>
      <c r="J65" s="38">
        <v>551.16666666666663</v>
      </c>
      <c r="K65" s="38">
        <v>554.88333333333333</v>
      </c>
      <c r="L65" s="38">
        <v>560.91666666666663</v>
      </c>
      <c r="M65" s="28">
        <v>548.85</v>
      </c>
      <c r="N65" s="28">
        <v>539.1</v>
      </c>
      <c r="O65" s="39">
        <v>10430000</v>
      </c>
      <c r="P65" s="40">
        <v>-2.2836397704649257E-2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1978.1</v>
      </c>
      <c r="F66" s="37">
        <v>1972.4833333333333</v>
      </c>
      <c r="G66" s="38">
        <v>1953.9666666666667</v>
      </c>
      <c r="H66" s="38">
        <v>1929.8333333333333</v>
      </c>
      <c r="I66" s="38">
        <v>1911.3166666666666</v>
      </c>
      <c r="J66" s="38">
        <v>1996.6166666666668</v>
      </c>
      <c r="K66" s="38">
        <v>2015.1333333333337</v>
      </c>
      <c r="L66" s="38">
        <v>2039.2666666666669</v>
      </c>
      <c r="M66" s="28">
        <v>1991</v>
      </c>
      <c r="N66" s="28">
        <v>1948.35</v>
      </c>
      <c r="O66" s="39">
        <v>1889500</v>
      </c>
      <c r="P66" s="40">
        <v>7.1145124716553293E-2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1852.25</v>
      </c>
      <c r="F67" s="37">
        <v>1840.7166666666665</v>
      </c>
      <c r="G67" s="38">
        <v>1817.5333333333328</v>
      </c>
      <c r="H67" s="38">
        <v>1782.8166666666664</v>
      </c>
      <c r="I67" s="38">
        <v>1759.6333333333328</v>
      </c>
      <c r="J67" s="38">
        <v>1875.4333333333329</v>
      </c>
      <c r="K67" s="38">
        <v>1898.6166666666668</v>
      </c>
      <c r="L67" s="38">
        <v>1933.333333333333</v>
      </c>
      <c r="M67" s="28">
        <v>1863.9</v>
      </c>
      <c r="N67" s="28">
        <v>1806</v>
      </c>
      <c r="O67" s="39">
        <v>1588750</v>
      </c>
      <c r="P67" s="40">
        <v>-7.8616352201257866E-4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181.9</v>
      </c>
      <c r="F68" s="37">
        <v>182.16666666666666</v>
      </c>
      <c r="G68" s="38">
        <v>179.68333333333331</v>
      </c>
      <c r="H68" s="38">
        <v>177.46666666666664</v>
      </c>
      <c r="I68" s="38">
        <v>174.98333333333329</v>
      </c>
      <c r="J68" s="38">
        <v>184.38333333333333</v>
      </c>
      <c r="K68" s="38">
        <v>186.86666666666667</v>
      </c>
      <c r="L68" s="38">
        <v>189.08333333333334</v>
      </c>
      <c r="M68" s="28">
        <v>184.65</v>
      </c>
      <c r="N68" s="28">
        <v>179.95</v>
      </c>
      <c r="O68" s="39">
        <v>16954000</v>
      </c>
      <c r="P68" s="40">
        <v>-5.9103595468724349E-3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2843.65</v>
      </c>
      <c r="F69" s="37">
        <v>2842.8166666666671</v>
      </c>
      <c r="G69" s="38">
        <v>2825.6333333333341</v>
      </c>
      <c r="H69" s="38">
        <v>2807.6166666666672</v>
      </c>
      <c r="I69" s="38">
        <v>2790.4333333333343</v>
      </c>
      <c r="J69" s="38">
        <v>2860.8333333333339</v>
      </c>
      <c r="K69" s="38">
        <v>2878.0166666666673</v>
      </c>
      <c r="L69" s="38">
        <v>2896.0333333333338</v>
      </c>
      <c r="M69" s="28">
        <v>2860</v>
      </c>
      <c r="N69" s="28">
        <v>2824.8</v>
      </c>
      <c r="O69" s="39">
        <v>2536050</v>
      </c>
      <c r="P69" s="40">
        <v>1.0519395134779751E-2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2857.9</v>
      </c>
      <c r="F70" s="37">
        <v>2850</v>
      </c>
      <c r="G70" s="38">
        <v>2825</v>
      </c>
      <c r="H70" s="38">
        <v>2792.1</v>
      </c>
      <c r="I70" s="38">
        <v>2767.1</v>
      </c>
      <c r="J70" s="38">
        <v>2882.9</v>
      </c>
      <c r="K70" s="38">
        <v>2907.9</v>
      </c>
      <c r="L70" s="38">
        <v>2940.8</v>
      </c>
      <c r="M70" s="28">
        <v>2875</v>
      </c>
      <c r="N70" s="28">
        <v>2817.1</v>
      </c>
      <c r="O70" s="39">
        <v>689500</v>
      </c>
      <c r="P70" s="40">
        <v>9.0981012658227847E-2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358.4</v>
      </c>
      <c r="F71" s="37">
        <v>359.2</v>
      </c>
      <c r="G71" s="38">
        <v>356.04999999999995</v>
      </c>
      <c r="H71" s="38">
        <v>353.7</v>
      </c>
      <c r="I71" s="38">
        <v>350.54999999999995</v>
      </c>
      <c r="J71" s="38">
        <v>361.54999999999995</v>
      </c>
      <c r="K71" s="38">
        <v>364.69999999999993</v>
      </c>
      <c r="L71" s="38">
        <v>367.04999999999995</v>
      </c>
      <c r="M71" s="28">
        <v>362.35</v>
      </c>
      <c r="N71" s="28">
        <v>356.85</v>
      </c>
      <c r="O71" s="39">
        <v>42627750</v>
      </c>
      <c r="P71" s="40">
        <v>-1.1251865743044128E-2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4655.75</v>
      </c>
      <c r="F72" s="37">
        <v>4645.75</v>
      </c>
      <c r="G72" s="38">
        <v>4601.5</v>
      </c>
      <c r="H72" s="38">
        <v>4547.25</v>
      </c>
      <c r="I72" s="38">
        <v>4503</v>
      </c>
      <c r="J72" s="38">
        <v>4700</v>
      </c>
      <c r="K72" s="38">
        <v>4744.25</v>
      </c>
      <c r="L72" s="38">
        <v>4798.5</v>
      </c>
      <c r="M72" s="28">
        <v>4690</v>
      </c>
      <c r="N72" s="28">
        <v>4591.5</v>
      </c>
      <c r="O72" s="39">
        <v>2385875</v>
      </c>
      <c r="P72" s="40">
        <v>3.0059363194819212E-2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2963.1</v>
      </c>
      <c r="F73" s="37">
        <v>2962.4500000000003</v>
      </c>
      <c r="G73" s="38">
        <v>2939.9000000000005</v>
      </c>
      <c r="H73" s="38">
        <v>2916.7000000000003</v>
      </c>
      <c r="I73" s="38">
        <v>2894.1500000000005</v>
      </c>
      <c r="J73" s="38">
        <v>2985.6500000000005</v>
      </c>
      <c r="K73" s="38">
        <v>3008.2000000000007</v>
      </c>
      <c r="L73" s="38">
        <v>3031.4000000000005</v>
      </c>
      <c r="M73" s="28">
        <v>2985</v>
      </c>
      <c r="N73" s="28">
        <v>2939.25</v>
      </c>
      <c r="O73" s="39">
        <v>3297175</v>
      </c>
      <c r="P73" s="40">
        <v>3.3572878380602335E-2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1888.85</v>
      </c>
      <c r="F74" s="37">
        <v>1890.9166666666667</v>
      </c>
      <c r="G74" s="38">
        <v>1868.9333333333334</v>
      </c>
      <c r="H74" s="38">
        <v>1849.0166666666667</v>
      </c>
      <c r="I74" s="38">
        <v>1827.0333333333333</v>
      </c>
      <c r="J74" s="38">
        <v>1910.8333333333335</v>
      </c>
      <c r="K74" s="38">
        <v>1932.8166666666666</v>
      </c>
      <c r="L74" s="38">
        <v>1952.7333333333336</v>
      </c>
      <c r="M74" s="28">
        <v>1912.9</v>
      </c>
      <c r="N74" s="28">
        <v>1871</v>
      </c>
      <c r="O74" s="39">
        <v>1271875</v>
      </c>
      <c r="P74" s="40">
        <v>-2.3727351164797238E-3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179.3</v>
      </c>
      <c r="F75" s="37">
        <v>179.91666666666666</v>
      </c>
      <c r="G75" s="38">
        <v>178.33333333333331</v>
      </c>
      <c r="H75" s="38">
        <v>177.36666666666665</v>
      </c>
      <c r="I75" s="38">
        <v>175.7833333333333</v>
      </c>
      <c r="J75" s="38">
        <v>180.88333333333333</v>
      </c>
      <c r="K75" s="38">
        <v>182.46666666666664</v>
      </c>
      <c r="L75" s="38">
        <v>183.43333333333334</v>
      </c>
      <c r="M75" s="28">
        <v>181.5</v>
      </c>
      <c r="N75" s="28">
        <v>178.95</v>
      </c>
      <c r="O75" s="39">
        <v>16858800</v>
      </c>
      <c r="P75" s="40">
        <v>5.806597379123362E-2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132.44999999999999</v>
      </c>
      <c r="F76" s="37">
        <v>132.31666666666666</v>
      </c>
      <c r="G76" s="38">
        <v>130.68333333333334</v>
      </c>
      <c r="H76" s="38">
        <v>128.91666666666669</v>
      </c>
      <c r="I76" s="38">
        <v>127.28333333333336</v>
      </c>
      <c r="J76" s="38">
        <v>134.08333333333331</v>
      </c>
      <c r="K76" s="38">
        <v>135.71666666666664</v>
      </c>
      <c r="L76" s="38">
        <v>137.48333333333329</v>
      </c>
      <c r="M76" s="28">
        <v>133.94999999999999</v>
      </c>
      <c r="N76" s="28">
        <v>130.55000000000001</v>
      </c>
      <c r="O76" s="39">
        <v>51475000</v>
      </c>
      <c r="P76" s="40">
        <v>-7.4440348826755376E-2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105.85</v>
      </c>
      <c r="F77" s="37">
        <v>106.35000000000001</v>
      </c>
      <c r="G77" s="38">
        <v>105.20000000000002</v>
      </c>
      <c r="H77" s="38">
        <v>104.55000000000001</v>
      </c>
      <c r="I77" s="38">
        <v>103.40000000000002</v>
      </c>
      <c r="J77" s="38">
        <v>107.00000000000001</v>
      </c>
      <c r="K77" s="38">
        <v>108.15000000000002</v>
      </c>
      <c r="L77" s="38">
        <v>108.80000000000001</v>
      </c>
      <c r="M77" s="28">
        <v>107.5</v>
      </c>
      <c r="N77" s="28">
        <v>105.7</v>
      </c>
      <c r="O77" s="39">
        <v>63162450</v>
      </c>
      <c r="P77" s="40">
        <v>1.0836139991213941E-2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468.05</v>
      </c>
      <c r="F78" s="37">
        <v>463.2166666666667</v>
      </c>
      <c r="G78" s="38">
        <v>455.13333333333338</v>
      </c>
      <c r="H78" s="38">
        <v>442.2166666666667</v>
      </c>
      <c r="I78" s="38">
        <v>434.13333333333338</v>
      </c>
      <c r="J78" s="38">
        <v>476.13333333333338</v>
      </c>
      <c r="K78" s="38">
        <v>484.21666666666664</v>
      </c>
      <c r="L78" s="38">
        <v>497.13333333333338</v>
      </c>
      <c r="M78" s="28">
        <v>471.3</v>
      </c>
      <c r="N78" s="28">
        <v>450.3</v>
      </c>
      <c r="O78" s="39">
        <v>6664200</v>
      </c>
      <c r="P78" s="40">
        <v>0.22953451043338685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40.700000000000003</v>
      </c>
      <c r="F79" s="37">
        <v>40.250000000000007</v>
      </c>
      <c r="G79" s="38">
        <v>39.650000000000013</v>
      </c>
      <c r="H79" s="38">
        <v>38.600000000000009</v>
      </c>
      <c r="I79" s="38">
        <v>38.000000000000014</v>
      </c>
      <c r="J79" s="38">
        <v>41.300000000000011</v>
      </c>
      <c r="K79" s="38">
        <v>41.900000000000006</v>
      </c>
      <c r="L79" s="38">
        <v>42.95000000000001</v>
      </c>
      <c r="M79" s="28">
        <v>40.85</v>
      </c>
      <c r="N79" s="28">
        <v>39.200000000000003</v>
      </c>
      <c r="O79" s="39">
        <v>118305000</v>
      </c>
      <c r="P79" s="40">
        <v>-1.9029850746268655E-2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513.25</v>
      </c>
      <c r="F80" s="37">
        <v>511.16666666666669</v>
      </c>
      <c r="G80" s="38">
        <v>501.38333333333333</v>
      </c>
      <c r="H80" s="38">
        <v>489.51666666666665</v>
      </c>
      <c r="I80" s="38">
        <v>479.73333333333329</v>
      </c>
      <c r="J80" s="38">
        <v>523.0333333333333</v>
      </c>
      <c r="K80" s="38">
        <v>532.81666666666683</v>
      </c>
      <c r="L80" s="38">
        <v>544.68333333333339</v>
      </c>
      <c r="M80" s="28">
        <v>520.95000000000005</v>
      </c>
      <c r="N80" s="28">
        <v>499.3</v>
      </c>
      <c r="O80" s="39">
        <v>7577700</v>
      </c>
      <c r="P80" s="40">
        <v>-1.7860151642796966E-2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974.95</v>
      </c>
      <c r="F81" s="37">
        <v>972.43333333333339</v>
      </c>
      <c r="G81" s="38">
        <v>966.86666666666679</v>
      </c>
      <c r="H81" s="38">
        <v>958.78333333333342</v>
      </c>
      <c r="I81" s="38">
        <v>953.21666666666681</v>
      </c>
      <c r="J81" s="38">
        <v>980.51666666666677</v>
      </c>
      <c r="K81" s="38">
        <v>986.08333333333337</v>
      </c>
      <c r="L81" s="38">
        <v>994.16666666666674</v>
      </c>
      <c r="M81" s="28">
        <v>978</v>
      </c>
      <c r="N81" s="28">
        <v>964.35</v>
      </c>
      <c r="O81" s="39">
        <v>5968000</v>
      </c>
      <c r="P81" s="40">
        <v>2.8610823853843503E-2</v>
      </c>
    </row>
    <row r="82" spans="1:16" ht="12.75" customHeight="1">
      <c r="A82" s="28">
        <v>72</v>
      </c>
      <c r="B82" s="29" t="s">
        <v>96</v>
      </c>
      <c r="C82" s="30" t="s">
        <v>108</v>
      </c>
      <c r="D82" s="31">
        <v>45043</v>
      </c>
      <c r="E82" s="37">
        <v>1039.3499999999999</v>
      </c>
      <c r="F82" s="37">
        <v>1044.6666666666667</v>
      </c>
      <c r="G82" s="38">
        <v>1026.9333333333334</v>
      </c>
      <c r="H82" s="38">
        <v>1014.5166666666667</v>
      </c>
      <c r="I82" s="38">
        <v>996.7833333333333</v>
      </c>
      <c r="J82" s="38">
        <v>1057.0833333333335</v>
      </c>
      <c r="K82" s="38">
        <v>1074.8166666666666</v>
      </c>
      <c r="L82" s="38">
        <v>1087.2333333333336</v>
      </c>
      <c r="M82" s="28">
        <v>1062.4000000000001</v>
      </c>
      <c r="N82" s="28">
        <v>1032.25</v>
      </c>
      <c r="O82" s="39">
        <v>4657150</v>
      </c>
      <c r="P82" s="40">
        <v>2.5645825533508051E-2</v>
      </c>
    </row>
    <row r="83" spans="1:16" ht="12.75" customHeight="1">
      <c r="A83" s="28">
        <v>73</v>
      </c>
      <c r="B83" s="29" t="s">
        <v>47</v>
      </c>
      <c r="C83" s="205" t="s">
        <v>109</v>
      </c>
      <c r="D83" s="31">
        <v>45043</v>
      </c>
      <c r="E83" s="37">
        <v>292.45</v>
      </c>
      <c r="F83" s="37">
        <v>287.34999999999997</v>
      </c>
      <c r="G83" s="38">
        <v>281.49999999999994</v>
      </c>
      <c r="H83" s="38">
        <v>270.54999999999995</v>
      </c>
      <c r="I83" s="38">
        <v>264.69999999999993</v>
      </c>
      <c r="J83" s="38">
        <v>298.29999999999995</v>
      </c>
      <c r="K83" s="38">
        <v>304.14999999999998</v>
      </c>
      <c r="L83" s="38">
        <v>315.09999999999997</v>
      </c>
      <c r="M83" s="28">
        <v>293.2</v>
      </c>
      <c r="N83" s="28">
        <v>276.39999999999998</v>
      </c>
      <c r="O83" s="39">
        <v>6676000</v>
      </c>
      <c r="P83" s="40">
        <v>3.3756580984825021E-2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1644.4</v>
      </c>
      <c r="F84" s="37">
        <v>1649.7</v>
      </c>
      <c r="G84" s="38">
        <v>1635.1000000000001</v>
      </c>
      <c r="H84" s="38">
        <v>1625.8000000000002</v>
      </c>
      <c r="I84" s="38">
        <v>1611.2000000000003</v>
      </c>
      <c r="J84" s="38">
        <v>1659</v>
      </c>
      <c r="K84" s="38">
        <v>1673.6</v>
      </c>
      <c r="L84" s="38">
        <v>1682.8999999999999</v>
      </c>
      <c r="M84" s="28">
        <v>1664.3</v>
      </c>
      <c r="N84" s="28">
        <v>1640.4</v>
      </c>
      <c r="O84" s="39">
        <v>11180075</v>
      </c>
      <c r="P84" s="40">
        <v>3.1962469309014384E-2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461.4</v>
      </c>
      <c r="F85" s="37">
        <v>462.98333333333335</v>
      </c>
      <c r="G85" s="38">
        <v>451.9666666666667</v>
      </c>
      <c r="H85" s="38">
        <v>442.53333333333336</v>
      </c>
      <c r="I85" s="38">
        <v>431.51666666666671</v>
      </c>
      <c r="J85" s="38">
        <v>472.41666666666669</v>
      </c>
      <c r="K85" s="38">
        <v>483.43333333333334</v>
      </c>
      <c r="L85" s="38">
        <v>492.86666666666667</v>
      </c>
      <c r="M85" s="28">
        <v>474</v>
      </c>
      <c r="N85" s="28">
        <v>453.55</v>
      </c>
      <c r="O85" s="39">
        <v>4018750</v>
      </c>
      <c r="P85" s="40">
        <v>0.11670718999652657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2750.45</v>
      </c>
      <c r="F86" s="37">
        <v>2778.65</v>
      </c>
      <c r="G86" s="38">
        <v>2699.8</v>
      </c>
      <c r="H86" s="38">
        <v>2649.15</v>
      </c>
      <c r="I86" s="38">
        <v>2570.3000000000002</v>
      </c>
      <c r="J86" s="38">
        <v>2829.3</v>
      </c>
      <c r="K86" s="38">
        <v>2908.1499999999996</v>
      </c>
      <c r="L86" s="38">
        <v>2958.8</v>
      </c>
      <c r="M86" s="28">
        <v>2857.5</v>
      </c>
      <c r="N86" s="28">
        <v>2728</v>
      </c>
      <c r="O86" s="39">
        <v>2748900</v>
      </c>
      <c r="P86" s="40">
        <v>0.10999394306480921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1193.8499999999999</v>
      </c>
      <c r="F87" s="37">
        <v>1194.0833333333333</v>
      </c>
      <c r="G87" s="38">
        <v>1185.7666666666664</v>
      </c>
      <c r="H87" s="38">
        <v>1177.6833333333332</v>
      </c>
      <c r="I87" s="38">
        <v>1169.3666666666663</v>
      </c>
      <c r="J87" s="38">
        <v>1202.1666666666665</v>
      </c>
      <c r="K87" s="38">
        <v>1210.4833333333336</v>
      </c>
      <c r="L87" s="38">
        <v>1218.5666666666666</v>
      </c>
      <c r="M87" s="28">
        <v>1202.4000000000001</v>
      </c>
      <c r="N87" s="28">
        <v>1186</v>
      </c>
      <c r="O87" s="39">
        <v>3694000</v>
      </c>
      <c r="P87" s="40">
        <v>-9.5187022389060204E-3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1090.9000000000001</v>
      </c>
      <c r="F88" s="37">
        <v>1089.5833333333333</v>
      </c>
      <c r="G88" s="38">
        <v>1077.7666666666664</v>
      </c>
      <c r="H88" s="38">
        <v>1064.6333333333332</v>
      </c>
      <c r="I88" s="38">
        <v>1052.8166666666664</v>
      </c>
      <c r="J88" s="38">
        <v>1102.7166666666665</v>
      </c>
      <c r="K88" s="38">
        <v>1114.5333333333335</v>
      </c>
      <c r="L88" s="38">
        <v>1127.6666666666665</v>
      </c>
      <c r="M88" s="28">
        <v>1101.4000000000001</v>
      </c>
      <c r="N88" s="28">
        <v>1076.45</v>
      </c>
      <c r="O88" s="39">
        <v>9969400</v>
      </c>
      <c r="P88" s="40">
        <v>-3.7572644952020541E-2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2638.8</v>
      </c>
      <c r="F89" s="37">
        <v>2631.4833333333336</v>
      </c>
      <c r="G89" s="38">
        <v>2618.3166666666671</v>
      </c>
      <c r="H89" s="38">
        <v>2597.8333333333335</v>
      </c>
      <c r="I89" s="38">
        <v>2584.666666666667</v>
      </c>
      <c r="J89" s="38">
        <v>2651.9666666666672</v>
      </c>
      <c r="K89" s="38">
        <v>2665.1333333333332</v>
      </c>
      <c r="L89" s="38">
        <v>2685.6166666666672</v>
      </c>
      <c r="M89" s="28">
        <v>2644.65</v>
      </c>
      <c r="N89" s="28">
        <v>2611</v>
      </c>
      <c r="O89" s="39">
        <v>22819800</v>
      </c>
      <c r="P89" s="40">
        <v>3.5475088483528448E-2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1714.6</v>
      </c>
      <c r="F90" s="37">
        <v>1705.2</v>
      </c>
      <c r="G90" s="38">
        <v>1692.4</v>
      </c>
      <c r="H90" s="38">
        <v>1670.2</v>
      </c>
      <c r="I90" s="38">
        <v>1657.4</v>
      </c>
      <c r="J90" s="38">
        <v>1727.4</v>
      </c>
      <c r="K90" s="38">
        <v>1740.1999999999998</v>
      </c>
      <c r="L90" s="38">
        <v>1762.4</v>
      </c>
      <c r="M90" s="28">
        <v>1718</v>
      </c>
      <c r="N90" s="28">
        <v>1683</v>
      </c>
      <c r="O90" s="39">
        <v>2909700</v>
      </c>
      <c r="P90" s="40">
        <v>1.1682486700740586E-2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1619.55</v>
      </c>
      <c r="F91" s="37">
        <v>1615.3166666666666</v>
      </c>
      <c r="G91" s="38">
        <v>1608.4833333333331</v>
      </c>
      <c r="H91" s="38">
        <v>1597.4166666666665</v>
      </c>
      <c r="I91" s="38">
        <v>1590.583333333333</v>
      </c>
      <c r="J91" s="38">
        <v>1626.3833333333332</v>
      </c>
      <c r="K91" s="38">
        <v>1633.2166666666667</v>
      </c>
      <c r="L91" s="38">
        <v>1644.2833333333333</v>
      </c>
      <c r="M91" s="28">
        <v>1622.15</v>
      </c>
      <c r="N91" s="28">
        <v>1604.25</v>
      </c>
      <c r="O91" s="39">
        <v>70890050</v>
      </c>
      <c r="P91" s="40">
        <v>1.01017225435338E-2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502.3</v>
      </c>
      <c r="F92" s="37">
        <v>501.31666666666666</v>
      </c>
      <c r="G92" s="38">
        <v>498.68333333333334</v>
      </c>
      <c r="H92" s="38">
        <v>495.06666666666666</v>
      </c>
      <c r="I92" s="38">
        <v>492.43333333333334</v>
      </c>
      <c r="J92" s="38">
        <v>504.93333333333334</v>
      </c>
      <c r="K92" s="38">
        <v>507.56666666666666</v>
      </c>
      <c r="L92" s="38">
        <v>511.18333333333334</v>
      </c>
      <c r="M92" s="28">
        <v>503.95</v>
      </c>
      <c r="N92" s="28">
        <v>497.7</v>
      </c>
      <c r="O92" s="39">
        <v>17613200</v>
      </c>
      <c r="P92" s="40">
        <v>1.0284560540097167E-2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2362.9499999999998</v>
      </c>
      <c r="F93" s="37">
        <v>2355.3666666666663</v>
      </c>
      <c r="G93" s="38">
        <v>2336.7833333333328</v>
      </c>
      <c r="H93" s="38">
        <v>2310.6166666666663</v>
      </c>
      <c r="I93" s="38">
        <v>2292.0333333333328</v>
      </c>
      <c r="J93" s="38">
        <v>2381.5333333333328</v>
      </c>
      <c r="K93" s="38">
        <v>2400.1166666666659</v>
      </c>
      <c r="L93" s="38">
        <v>2426.2833333333328</v>
      </c>
      <c r="M93" s="28">
        <v>2373.9499999999998</v>
      </c>
      <c r="N93" s="28">
        <v>2329.1999999999998</v>
      </c>
      <c r="O93" s="39">
        <v>2737500</v>
      </c>
      <c r="P93" s="40">
        <v>5.7312906425658547E-3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405.95</v>
      </c>
      <c r="F94" s="37">
        <v>407.25</v>
      </c>
      <c r="G94" s="38">
        <v>402</v>
      </c>
      <c r="H94" s="38">
        <v>398.05</v>
      </c>
      <c r="I94" s="38">
        <v>392.8</v>
      </c>
      <c r="J94" s="38">
        <v>411.2</v>
      </c>
      <c r="K94" s="38">
        <v>416.45</v>
      </c>
      <c r="L94" s="38">
        <v>420.4</v>
      </c>
      <c r="M94" s="28">
        <v>412.5</v>
      </c>
      <c r="N94" s="28">
        <v>403.3</v>
      </c>
      <c r="O94" s="39">
        <v>24742200</v>
      </c>
      <c r="P94" s="40">
        <v>6.3037593984962406E-2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99.1</v>
      </c>
      <c r="F95" s="37">
        <v>99.3</v>
      </c>
      <c r="G95" s="38">
        <v>97.699999999999989</v>
      </c>
      <c r="H95" s="38">
        <v>96.3</v>
      </c>
      <c r="I95" s="38">
        <v>94.699999999999989</v>
      </c>
      <c r="J95" s="38">
        <v>100.69999999999999</v>
      </c>
      <c r="K95" s="38">
        <v>102.29999999999998</v>
      </c>
      <c r="L95" s="38">
        <v>103.69999999999999</v>
      </c>
      <c r="M95" s="28">
        <v>100.9</v>
      </c>
      <c r="N95" s="28">
        <v>97.9</v>
      </c>
      <c r="O95" s="39">
        <v>18259200</v>
      </c>
      <c r="P95" s="40">
        <v>4.8511576626240352E-2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238.4</v>
      </c>
      <c r="F96" s="37">
        <v>238.31666666666669</v>
      </c>
      <c r="G96" s="38">
        <v>236.28333333333339</v>
      </c>
      <c r="H96" s="38">
        <v>234.16666666666669</v>
      </c>
      <c r="I96" s="38">
        <v>232.13333333333338</v>
      </c>
      <c r="J96" s="38">
        <v>240.43333333333339</v>
      </c>
      <c r="K96" s="38">
        <v>242.4666666666667</v>
      </c>
      <c r="L96" s="38">
        <v>244.5833333333334</v>
      </c>
      <c r="M96" s="28">
        <v>240.35</v>
      </c>
      <c r="N96" s="28">
        <v>236.2</v>
      </c>
      <c r="O96" s="39">
        <v>19296900</v>
      </c>
      <c r="P96" s="40">
        <v>1.4011489421325487E-3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2570.25</v>
      </c>
      <c r="F97" s="37">
        <v>2558.8166666666671</v>
      </c>
      <c r="G97" s="38">
        <v>2540.0833333333339</v>
      </c>
      <c r="H97" s="38">
        <v>2509.916666666667</v>
      </c>
      <c r="I97" s="38">
        <v>2491.1833333333338</v>
      </c>
      <c r="J97" s="38">
        <v>2588.983333333334</v>
      </c>
      <c r="K97" s="38">
        <v>2607.7166666666667</v>
      </c>
      <c r="L97" s="38">
        <v>2637.8833333333341</v>
      </c>
      <c r="M97" s="28">
        <v>2577.5500000000002</v>
      </c>
      <c r="N97" s="28">
        <v>2528.65</v>
      </c>
      <c r="O97" s="39">
        <v>8077800</v>
      </c>
      <c r="P97" s="40">
        <v>-3.8734782763914177E-2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36657.35</v>
      </c>
      <c r="F98" s="37">
        <v>36327.1</v>
      </c>
      <c r="G98" s="38">
        <v>35696.25</v>
      </c>
      <c r="H98" s="38">
        <v>34735.15</v>
      </c>
      <c r="I98" s="38">
        <v>34104.300000000003</v>
      </c>
      <c r="J98" s="38">
        <v>37288.199999999997</v>
      </c>
      <c r="K98" s="38">
        <v>37919.049999999988</v>
      </c>
      <c r="L98" s="38">
        <v>38880.149999999994</v>
      </c>
      <c r="M98" s="28">
        <v>36957.949999999997</v>
      </c>
      <c r="N98" s="28">
        <v>35366</v>
      </c>
      <c r="O98" s="39">
        <v>19275</v>
      </c>
      <c r="P98" s="40">
        <v>6.2861869313482213E-2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98.1</v>
      </c>
      <c r="F99" s="37">
        <v>98.583333333333329</v>
      </c>
      <c r="G99" s="38">
        <v>96.816666666666663</v>
      </c>
      <c r="H99" s="38">
        <v>95.533333333333331</v>
      </c>
      <c r="I99" s="38">
        <v>93.766666666666666</v>
      </c>
      <c r="J99" s="38">
        <v>99.86666666666666</v>
      </c>
      <c r="K99" s="38">
        <v>101.63333333333334</v>
      </c>
      <c r="L99" s="38">
        <v>102.91666666666666</v>
      </c>
      <c r="M99" s="28">
        <v>100.35</v>
      </c>
      <c r="N99" s="28">
        <v>97.3</v>
      </c>
      <c r="O99" s="39">
        <v>44592000</v>
      </c>
      <c r="P99" s="40">
        <v>2.510344827586207E-2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883.5</v>
      </c>
      <c r="F100" s="37">
        <v>877.7833333333333</v>
      </c>
      <c r="G100" s="38">
        <v>868.61666666666656</v>
      </c>
      <c r="H100" s="38">
        <v>853.73333333333323</v>
      </c>
      <c r="I100" s="38">
        <v>844.56666666666649</v>
      </c>
      <c r="J100" s="38">
        <v>892.66666666666663</v>
      </c>
      <c r="K100" s="38">
        <v>901.83333333333337</v>
      </c>
      <c r="L100" s="38">
        <v>916.7166666666667</v>
      </c>
      <c r="M100" s="28">
        <v>886.95</v>
      </c>
      <c r="N100" s="28">
        <v>862.9</v>
      </c>
      <c r="O100" s="39">
        <v>61842900</v>
      </c>
      <c r="P100" s="40">
        <v>-2.2061102501660393E-2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1077.2</v>
      </c>
      <c r="F101" s="37">
        <v>1082.7666666666667</v>
      </c>
      <c r="G101" s="38">
        <v>1069.9833333333333</v>
      </c>
      <c r="H101" s="38">
        <v>1062.7666666666667</v>
      </c>
      <c r="I101" s="38">
        <v>1049.9833333333333</v>
      </c>
      <c r="J101" s="38">
        <v>1089.9833333333333</v>
      </c>
      <c r="K101" s="38">
        <v>1102.7666666666667</v>
      </c>
      <c r="L101" s="38">
        <v>1109.9833333333333</v>
      </c>
      <c r="M101" s="28">
        <v>1095.55</v>
      </c>
      <c r="N101" s="28">
        <v>1075.55</v>
      </c>
      <c r="O101" s="39">
        <v>3967375</v>
      </c>
      <c r="P101" s="40">
        <v>6.9914040114613177E-2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437.4</v>
      </c>
      <c r="F102" s="37">
        <v>436.43333333333334</v>
      </c>
      <c r="G102" s="38">
        <v>431.86666666666667</v>
      </c>
      <c r="H102" s="38">
        <v>426.33333333333331</v>
      </c>
      <c r="I102" s="38">
        <v>421.76666666666665</v>
      </c>
      <c r="J102" s="38">
        <v>441.9666666666667</v>
      </c>
      <c r="K102" s="38">
        <v>446.53333333333342</v>
      </c>
      <c r="L102" s="38">
        <v>452.06666666666672</v>
      </c>
      <c r="M102" s="28">
        <v>441</v>
      </c>
      <c r="N102" s="28">
        <v>430.9</v>
      </c>
      <c r="O102" s="39">
        <v>12868500</v>
      </c>
      <c r="P102" s="40">
        <v>-4.9944629014396454E-2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5.9</v>
      </c>
      <c r="F103" s="37">
        <v>5.8999999999999995</v>
      </c>
      <c r="G103" s="38">
        <v>5.7999999999999989</v>
      </c>
      <c r="H103" s="38">
        <v>5.6999999999999993</v>
      </c>
      <c r="I103" s="38">
        <v>5.5999999999999988</v>
      </c>
      <c r="J103" s="38">
        <v>5.9999999999999991</v>
      </c>
      <c r="K103" s="38">
        <v>6.0999999999999988</v>
      </c>
      <c r="L103" s="38">
        <v>6.1999999999999993</v>
      </c>
      <c r="M103" s="28">
        <v>6</v>
      </c>
      <c r="N103" s="28">
        <v>5.8</v>
      </c>
      <c r="O103" s="39">
        <v>515620000</v>
      </c>
      <c r="P103" s="40">
        <v>3.3099579242636748E-2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79.099999999999994</v>
      </c>
      <c r="F104" s="37">
        <v>79.55</v>
      </c>
      <c r="G104" s="38">
        <v>77.899999999999991</v>
      </c>
      <c r="H104" s="38">
        <v>76.699999999999989</v>
      </c>
      <c r="I104" s="38">
        <v>75.049999999999983</v>
      </c>
      <c r="J104" s="38">
        <v>80.75</v>
      </c>
      <c r="K104" s="38">
        <v>82.4</v>
      </c>
      <c r="L104" s="38">
        <v>83.600000000000009</v>
      </c>
      <c r="M104" s="28">
        <v>81.2</v>
      </c>
      <c r="N104" s="28">
        <v>78.349999999999994</v>
      </c>
      <c r="O104" s="39">
        <v>162500000</v>
      </c>
      <c r="P104" s="40">
        <v>-1.6641452344931921E-2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55.3</v>
      </c>
      <c r="F105" s="37">
        <v>55.333333333333336</v>
      </c>
      <c r="G105" s="38">
        <v>54.866666666666674</v>
      </c>
      <c r="H105" s="38">
        <v>54.433333333333337</v>
      </c>
      <c r="I105" s="38">
        <v>53.966666666666676</v>
      </c>
      <c r="J105" s="38">
        <v>55.766666666666673</v>
      </c>
      <c r="K105" s="38">
        <v>56.233333333333327</v>
      </c>
      <c r="L105" s="38">
        <v>56.666666666666671</v>
      </c>
      <c r="M105" s="28">
        <v>55.8</v>
      </c>
      <c r="N105" s="28">
        <v>54.9</v>
      </c>
      <c r="O105" s="39">
        <v>186630000</v>
      </c>
      <c r="P105" s="40">
        <v>1.9418271200327734E-2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128.9</v>
      </c>
      <c r="F106" s="37">
        <v>129.9</v>
      </c>
      <c r="G106" s="38">
        <v>127.4</v>
      </c>
      <c r="H106" s="38">
        <v>125.9</v>
      </c>
      <c r="I106" s="38">
        <v>123.4</v>
      </c>
      <c r="J106" s="38">
        <v>131.4</v>
      </c>
      <c r="K106" s="38">
        <v>133.9</v>
      </c>
      <c r="L106" s="38">
        <v>135.4</v>
      </c>
      <c r="M106" s="28">
        <v>132.4</v>
      </c>
      <c r="N106" s="28">
        <v>128.4</v>
      </c>
      <c r="O106" s="39">
        <v>46391250</v>
      </c>
      <c r="P106" s="40">
        <v>8.717813516126198E-2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431.5</v>
      </c>
      <c r="F107" s="37">
        <v>434.06666666666666</v>
      </c>
      <c r="G107" s="38">
        <v>425.93333333333334</v>
      </c>
      <c r="H107" s="38">
        <v>420.36666666666667</v>
      </c>
      <c r="I107" s="38">
        <v>412.23333333333335</v>
      </c>
      <c r="J107" s="38">
        <v>439.63333333333333</v>
      </c>
      <c r="K107" s="38">
        <v>447.76666666666665</v>
      </c>
      <c r="L107" s="38">
        <v>453.33333333333331</v>
      </c>
      <c r="M107" s="28">
        <v>442.2</v>
      </c>
      <c r="N107" s="28">
        <v>428.5</v>
      </c>
      <c r="O107" s="39">
        <v>11192500</v>
      </c>
      <c r="P107" s="40">
        <v>-3.6001894836570347E-2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326.8</v>
      </c>
      <c r="F108" s="37">
        <v>325.83333333333331</v>
      </c>
      <c r="G108" s="38">
        <v>322.26666666666665</v>
      </c>
      <c r="H108" s="38">
        <v>317.73333333333335</v>
      </c>
      <c r="I108" s="38">
        <v>314.16666666666669</v>
      </c>
      <c r="J108" s="38">
        <v>330.36666666666662</v>
      </c>
      <c r="K108" s="38">
        <v>333.93333333333334</v>
      </c>
      <c r="L108" s="38">
        <v>338.46666666666658</v>
      </c>
      <c r="M108" s="28">
        <v>329.4</v>
      </c>
      <c r="N108" s="28">
        <v>321.3</v>
      </c>
      <c r="O108" s="39">
        <v>21534000</v>
      </c>
      <c r="P108" s="40">
        <v>5.0541516245487361E-2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186.2</v>
      </c>
      <c r="F109" s="37">
        <v>184.45000000000002</v>
      </c>
      <c r="G109" s="38">
        <v>181.25000000000003</v>
      </c>
      <c r="H109" s="38">
        <v>176.3</v>
      </c>
      <c r="I109" s="38">
        <v>173.10000000000002</v>
      </c>
      <c r="J109" s="38">
        <v>189.40000000000003</v>
      </c>
      <c r="K109" s="38">
        <v>192.60000000000002</v>
      </c>
      <c r="L109" s="38">
        <v>197.55000000000004</v>
      </c>
      <c r="M109" s="28">
        <v>187.65</v>
      </c>
      <c r="N109" s="28">
        <v>179.5</v>
      </c>
      <c r="O109" s="39">
        <v>17777000</v>
      </c>
      <c r="P109" s="40">
        <v>1.540500248467782E-2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5045.8999999999996</v>
      </c>
      <c r="F110" s="37">
        <v>5066.9666666666672</v>
      </c>
      <c r="G110" s="38">
        <v>5015.3833333333341</v>
      </c>
      <c r="H110" s="38">
        <v>4984.8666666666668</v>
      </c>
      <c r="I110" s="38">
        <v>4933.2833333333338</v>
      </c>
      <c r="J110" s="38">
        <v>5097.4833333333345</v>
      </c>
      <c r="K110" s="38">
        <v>5149.0666666666666</v>
      </c>
      <c r="L110" s="38">
        <v>5179.5833333333348</v>
      </c>
      <c r="M110" s="28">
        <v>5118.55</v>
      </c>
      <c r="N110" s="28">
        <v>5036.45</v>
      </c>
      <c r="O110" s="39">
        <v>314400</v>
      </c>
      <c r="P110" s="40">
        <v>1.1583011583011582E-2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1923.05</v>
      </c>
      <c r="F111" s="37">
        <v>1901.9833333333336</v>
      </c>
      <c r="G111" s="38">
        <v>1872.9666666666672</v>
      </c>
      <c r="H111" s="38">
        <v>1822.8833333333337</v>
      </c>
      <c r="I111" s="38">
        <v>1793.8666666666672</v>
      </c>
      <c r="J111" s="38">
        <v>1952.0666666666671</v>
      </c>
      <c r="K111" s="38">
        <v>1981.0833333333335</v>
      </c>
      <c r="L111" s="38">
        <v>2031.166666666667</v>
      </c>
      <c r="M111" s="28">
        <v>1931</v>
      </c>
      <c r="N111" s="28">
        <v>1851.9</v>
      </c>
      <c r="O111" s="39">
        <v>2998200</v>
      </c>
      <c r="P111" s="40">
        <v>-7.6457154205143481E-3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1072.25</v>
      </c>
      <c r="F112" s="37">
        <v>1072.8333333333333</v>
      </c>
      <c r="G112" s="38">
        <v>1065.1666666666665</v>
      </c>
      <c r="H112" s="38">
        <v>1058.0833333333333</v>
      </c>
      <c r="I112" s="38">
        <v>1050.4166666666665</v>
      </c>
      <c r="J112" s="38">
        <v>1079.9166666666665</v>
      </c>
      <c r="K112" s="38">
        <v>1087.583333333333</v>
      </c>
      <c r="L112" s="38">
        <v>1094.6666666666665</v>
      </c>
      <c r="M112" s="28">
        <v>1080.5</v>
      </c>
      <c r="N112" s="28">
        <v>1065.75</v>
      </c>
      <c r="O112" s="39">
        <v>26294400</v>
      </c>
      <c r="P112" s="40">
        <v>-3.9373962220724347E-2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142</v>
      </c>
      <c r="F113" s="37">
        <v>142.26666666666668</v>
      </c>
      <c r="G113" s="38">
        <v>141.03333333333336</v>
      </c>
      <c r="H113" s="38">
        <v>140.06666666666669</v>
      </c>
      <c r="I113" s="38">
        <v>138.83333333333337</v>
      </c>
      <c r="J113" s="38">
        <v>143.23333333333335</v>
      </c>
      <c r="K113" s="38">
        <v>144.46666666666664</v>
      </c>
      <c r="L113" s="38">
        <v>145.43333333333334</v>
      </c>
      <c r="M113" s="28">
        <v>143.5</v>
      </c>
      <c r="N113" s="28">
        <v>141.30000000000001</v>
      </c>
      <c r="O113" s="39">
        <v>28299600</v>
      </c>
      <c r="P113" s="40">
        <v>2.8807003257328989E-2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1433.75</v>
      </c>
      <c r="F114" s="37">
        <v>1424.8</v>
      </c>
      <c r="G114" s="38">
        <v>1413.6499999999999</v>
      </c>
      <c r="H114" s="38">
        <v>1393.55</v>
      </c>
      <c r="I114" s="38">
        <v>1382.3999999999999</v>
      </c>
      <c r="J114" s="38">
        <v>1444.8999999999999</v>
      </c>
      <c r="K114" s="38">
        <v>1456.05</v>
      </c>
      <c r="L114" s="38">
        <v>1476.1499999999999</v>
      </c>
      <c r="M114" s="28">
        <v>1435.95</v>
      </c>
      <c r="N114" s="28">
        <v>1404.7</v>
      </c>
      <c r="O114" s="39">
        <v>31964400</v>
      </c>
      <c r="P114" s="40">
        <v>-0.1035237101605358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413.45</v>
      </c>
      <c r="F115" s="37">
        <v>411.33333333333331</v>
      </c>
      <c r="G115" s="38">
        <v>407.11666666666662</v>
      </c>
      <c r="H115" s="38">
        <v>400.7833333333333</v>
      </c>
      <c r="I115" s="38">
        <v>396.56666666666661</v>
      </c>
      <c r="J115" s="38">
        <v>417.66666666666663</v>
      </c>
      <c r="K115" s="38">
        <v>421.88333333333333</v>
      </c>
      <c r="L115" s="38">
        <v>428.21666666666664</v>
      </c>
      <c r="M115" s="28">
        <v>415.55</v>
      </c>
      <c r="N115" s="28">
        <v>405</v>
      </c>
      <c r="O115" s="39">
        <v>4298000</v>
      </c>
      <c r="P115" s="40">
        <v>7.7373974208675266E-3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78.45</v>
      </c>
      <c r="F116" s="37">
        <v>78.416666666666671</v>
      </c>
      <c r="G116" s="38">
        <v>77.933333333333337</v>
      </c>
      <c r="H116" s="38">
        <v>77.416666666666671</v>
      </c>
      <c r="I116" s="38">
        <v>76.933333333333337</v>
      </c>
      <c r="J116" s="38">
        <v>78.933333333333337</v>
      </c>
      <c r="K116" s="38">
        <v>79.416666666666657</v>
      </c>
      <c r="L116" s="38">
        <v>79.933333333333337</v>
      </c>
      <c r="M116" s="28">
        <v>78.900000000000006</v>
      </c>
      <c r="N116" s="28">
        <v>77.900000000000006</v>
      </c>
      <c r="O116" s="39">
        <v>75835500</v>
      </c>
      <c r="P116" s="40">
        <v>3.0335143727646046E-2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815.1</v>
      </c>
      <c r="F117" s="37">
        <v>809.58333333333337</v>
      </c>
      <c r="G117" s="38">
        <v>795.86666666666679</v>
      </c>
      <c r="H117" s="38">
        <v>776.63333333333344</v>
      </c>
      <c r="I117" s="38">
        <v>762.91666666666686</v>
      </c>
      <c r="J117" s="38">
        <v>828.81666666666672</v>
      </c>
      <c r="K117" s="38">
        <v>842.53333333333319</v>
      </c>
      <c r="L117" s="38">
        <v>861.76666666666665</v>
      </c>
      <c r="M117" s="28">
        <v>823.3</v>
      </c>
      <c r="N117" s="28">
        <v>790.35</v>
      </c>
      <c r="O117" s="39">
        <v>1682200</v>
      </c>
      <c r="P117" s="40">
        <v>4.6079223928860144E-2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576.85</v>
      </c>
      <c r="F118" s="37">
        <v>576.1</v>
      </c>
      <c r="G118" s="38">
        <v>572.75</v>
      </c>
      <c r="H118" s="38">
        <v>568.65</v>
      </c>
      <c r="I118" s="38">
        <v>565.29999999999995</v>
      </c>
      <c r="J118" s="38">
        <v>580.20000000000005</v>
      </c>
      <c r="K118" s="38">
        <v>583.55000000000018</v>
      </c>
      <c r="L118" s="38">
        <v>587.65000000000009</v>
      </c>
      <c r="M118" s="28">
        <v>579.45000000000005</v>
      </c>
      <c r="N118" s="28">
        <v>572</v>
      </c>
      <c r="O118" s="39">
        <v>13230000</v>
      </c>
      <c r="P118" s="40">
        <v>3.4510220334483675E-3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385.55</v>
      </c>
      <c r="F119" s="37">
        <v>384.5</v>
      </c>
      <c r="G119" s="38">
        <v>382.75</v>
      </c>
      <c r="H119" s="38">
        <v>379.95</v>
      </c>
      <c r="I119" s="38">
        <v>378.2</v>
      </c>
      <c r="J119" s="38">
        <v>387.3</v>
      </c>
      <c r="K119" s="38">
        <v>389.05</v>
      </c>
      <c r="L119" s="38">
        <v>391.85</v>
      </c>
      <c r="M119" s="28">
        <v>386.25</v>
      </c>
      <c r="N119" s="28">
        <v>381.7</v>
      </c>
      <c r="O119" s="39">
        <v>61392000</v>
      </c>
      <c r="P119" s="40">
        <v>4.0062886262604361E-2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549.85</v>
      </c>
      <c r="F120" s="37">
        <v>552.41666666666663</v>
      </c>
      <c r="G120" s="38">
        <v>546.18333333333328</v>
      </c>
      <c r="H120" s="38">
        <v>542.51666666666665</v>
      </c>
      <c r="I120" s="38">
        <v>536.2833333333333</v>
      </c>
      <c r="J120" s="38">
        <v>556.08333333333326</v>
      </c>
      <c r="K120" s="38">
        <v>562.31666666666661</v>
      </c>
      <c r="L120" s="38">
        <v>565.98333333333323</v>
      </c>
      <c r="M120" s="28">
        <v>558.65</v>
      </c>
      <c r="N120" s="28">
        <v>548.75</v>
      </c>
      <c r="O120" s="39">
        <v>21027500</v>
      </c>
      <c r="P120" s="40">
        <v>3.8523274478330656E-2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2940.45</v>
      </c>
      <c r="F121" s="37">
        <v>2959.35</v>
      </c>
      <c r="G121" s="38">
        <v>2912.5</v>
      </c>
      <c r="H121" s="38">
        <v>2884.55</v>
      </c>
      <c r="I121" s="38">
        <v>2837.7000000000003</v>
      </c>
      <c r="J121" s="38">
        <v>2987.2999999999997</v>
      </c>
      <c r="K121" s="38">
        <v>3034.1499999999992</v>
      </c>
      <c r="L121" s="38">
        <v>3062.0999999999995</v>
      </c>
      <c r="M121" s="28">
        <v>3006.2</v>
      </c>
      <c r="N121" s="28">
        <v>2931.4</v>
      </c>
      <c r="O121" s="39">
        <v>457250</v>
      </c>
      <c r="P121" s="40">
        <v>3.9795338260375214E-2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692.2</v>
      </c>
      <c r="F122" s="37">
        <v>689.38333333333333</v>
      </c>
      <c r="G122" s="38">
        <v>683.81666666666661</v>
      </c>
      <c r="H122" s="38">
        <v>675.43333333333328</v>
      </c>
      <c r="I122" s="38">
        <v>669.86666666666656</v>
      </c>
      <c r="J122" s="38">
        <v>697.76666666666665</v>
      </c>
      <c r="K122" s="38">
        <v>703.33333333333348</v>
      </c>
      <c r="L122" s="38">
        <v>711.7166666666667</v>
      </c>
      <c r="M122" s="28">
        <v>694.95</v>
      </c>
      <c r="N122" s="28">
        <v>681</v>
      </c>
      <c r="O122" s="39">
        <v>21343500</v>
      </c>
      <c r="P122" s="40">
        <v>-2.4495588326031961E-2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437.95</v>
      </c>
      <c r="F123" s="37">
        <v>439.9666666666667</v>
      </c>
      <c r="G123" s="38">
        <v>431.73333333333341</v>
      </c>
      <c r="H123" s="38">
        <v>425.51666666666671</v>
      </c>
      <c r="I123" s="38">
        <v>417.28333333333342</v>
      </c>
      <c r="J123" s="38">
        <v>446.18333333333339</v>
      </c>
      <c r="K123" s="38">
        <v>454.41666666666674</v>
      </c>
      <c r="L123" s="38">
        <v>460.63333333333338</v>
      </c>
      <c r="M123" s="28">
        <v>448.2</v>
      </c>
      <c r="N123" s="28">
        <v>433.75</v>
      </c>
      <c r="O123" s="39">
        <v>16673750</v>
      </c>
      <c r="P123" s="40">
        <v>1.4835666463785757E-2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1743.95</v>
      </c>
      <c r="F124" s="37">
        <v>1741.0333333333335</v>
      </c>
      <c r="G124" s="38">
        <v>1734.116666666667</v>
      </c>
      <c r="H124" s="38">
        <v>1724.2833333333335</v>
      </c>
      <c r="I124" s="38">
        <v>1717.366666666667</v>
      </c>
      <c r="J124" s="38">
        <v>1750.866666666667</v>
      </c>
      <c r="K124" s="38">
        <v>1757.7833333333335</v>
      </c>
      <c r="L124" s="38">
        <v>1767.616666666667</v>
      </c>
      <c r="M124" s="28">
        <v>1747.95</v>
      </c>
      <c r="N124" s="28">
        <v>1731.2</v>
      </c>
      <c r="O124" s="39">
        <v>40342400</v>
      </c>
      <c r="P124" s="40">
        <v>-1.1031466645747737E-2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82.7</v>
      </c>
      <c r="F125" s="37">
        <v>82.65</v>
      </c>
      <c r="G125" s="38">
        <v>81.950000000000017</v>
      </c>
      <c r="H125" s="38">
        <v>81.200000000000017</v>
      </c>
      <c r="I125" s="38">
        <v>80.500000000000028</v>
      </c>
      <c r="J125" s="38">
        <v>83.4</v>
      </c>
      <c r="K125" s="38">
        <v>84.1</v>
      </c>
      <c r="L125" s="38">
        <v>84.85</v>
      </c>
      <c r="M125" s="28">
        <v>83.35</v>
      </c>
      <c r="N125" s="28">
        <v>81.900000000000006</v>
      </c>
      <c r="O125" s="39">
        <v>69526884</v>
      </c>
      <c r="P125" s="40">
        <v>-1.7937219730941704E-3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1840.75</v>
      </c>
      <c r="F126" s="37">
        <v>1829.7166666666665</v>
      </c>
      <c r="G126" s="38">
        <v>1810.883333333333</v>
      </c>
      <c r="H126" s="38">
        <v>1781.0166666666664</v>
      </c>
      <c r="I126" s="38">
        <v>1762.1833333333329</v>
      </c>
      <c r="J126" s="38">
        <v>1859.583333333333</v>
      </c>
      <c r="K126" s="38">
        <v>1878.4166666666665</v>
      </c>
      <c r="L126" s="38">
        <v>1908.2833333333331</v>
      </c>
      <c r="M126" s="28">
        <v>1848.55</v>
      </c>
      <c r="N126" s="28">
        <v>1799.85</v>
      </c>
      <c r="O126" s="39">
        <v>729000</v>
      </c>
      <c r="P126" s="40">
        <v>4.8242591316333561E-3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295.2</v>
      </c>
      <c r="F127" s="37">
        <v>297.56666666666666</v>
      </c>
      <c r="G127" s="38">
        <v>291.63333333333333</v>
      </c>
      <c r="H127" s="38">
        <v>288.06666666666666</v>
      </c>
      <c r="I127" s="38">
        <v>282.13333333333333</v>
      </c>
      <c r="J127" s="38">
        <v>301.13333333333333</v>
      </c>
      <c r="K127" s="38">
        <v>307.06666666666661</v>
      </c>
      <c r="L127" s="38">
        <v>310.63333333333333</v>
      </c>
      <c r="M127" s="28">
        <v>303.5</v>
      </c>
      <c r="N127" s="28">
        <v>294</v>
      </c>
      <c r="O127" s="39">
        <v>11271700</v>
      </c>
      <c r="P127" s="40">
        <v>0.11720453554295683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331.1</v>
      </c>
      <c r="F128" s="37">
        <v>330.33333333333331</v>
      </c>
      <c r="G128" s="38">
        <v>326.96666666666664</v>
      </c>
      <c r="H128" s="38">
        <v>322.83333333333331</v>
      </c>
      <c r="I128" s="38">
        <v>319.46666666666664</v>
      </c>
      <c r="J128" s="38">
        <v>334.46666666666664</v>
      </c>
      <c r="K128" s="38">
        <v>337.83333333333331</v>
      </c>
      <c r="L128" s="38">
        <v>341.96666666666664</v>
      </c>
      <c r="M128" s="28">
        <v>333.7</v>
      </c>
      <c r="N128" s="28">
        <v>326.2</v>
      </c>
      <c r="O128" s="39">
        <v>14084000</v>
      </c>
      <c r="P128" s="40">
        <v>2.1912639674938325E-2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2177.75</v>
      </c>
      <c r="F129" s="37">
        <v>2177.5666666666666</v>
      </c>
      <c r="G129" s="38">
        <v>2164.1333333333332</v>
      </c>
      <c r="H129" s="38">
        <v>2150.5166666666664</v>
      </c>
      <c r="I129" s="38">
        <v>2137.083333333333</v>
      </c>
      <c r="J129" s="38">
        <v>2191.1833333333334</v>
      </c>
      <c r="K129" s="38">
        <v>2204.6166666666668</v>
      </c>
      <c r="L129" s="38">
        <v>2218.2333333333336</v>
      </c>
      <c r="M129" s="28">
        <v>2191</v>
      </c>
      <c r="N129" s="28">
        <v>2163.9499999999998</v>
      </c>
      <c r="O129" s="39">
        <v>7965300</v>
      </c>
      <c r="P129" s="40">
        <v>-4.7977810262753474E-3</v>
      </c>
    </row>
    <row r="130" spans="1:16" ht="12.75" customHeight="1">
      <c r="A130" s="28">
        <v>120</v>
      </c>
      <c r="B130" s="29" t="s">
        <v>86</v>
      </c>
      <c r="C130" s="30" t="s">
        <v>865</v>
      </c>
      <c r="D130" s="31">
        <v>45043</v>
      </c>
      <c r="E130" s="37">
        <v>4794.55</v>
      </c>
      <c r="F130" s="37">
        <v>4761.5166666666664</v>
      </c>
      <c r="G130" s="38">
        <v>4713.0333333333328</v>
      </c>
      <c r="H130" s="38">
        <v>4631.5166666666664</v>
      </c>
      <c r="I130" s="38">
        <v>4583.0333333333328</v>
      </c>
      <c r="J130" s="38">
        <v>4843.0333333333328</v>
      </c>
      <c r="K130" s="38">
        <v>4891.5166666666664</v>
      </c>
      <c r="L130" s="38">
        <v>4973.0333333333328</v>
      </c>
      <c r="M130" s="28">
        <v>4810</v>
      </c>
      <c r="N130" s="28">
        <v>4680</v>
      </c>
      <c r="O130" s="39">
        <v>1349550</v>
      </c>
      <c r="P130" s="40">
        <v>5.5738089650316826E-2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3314.6</v>
      </c>
      <c r="F131" s="37">
        <v>3307.2333333333336</v>
      </c>
      <c r="G131" s="38">
        <v>3287.4666666666672</v>
      </c>
      <c r="H131" s="38">
        <v>3260.3333333333335</v>
      </c>
      <c r="I131" s="38">
        <v>3240.5666666666671</v>
      </c>
      <c r="J131" s="38">
        <v>3334.3666666666672</v>
      </c>
      <c r="K131" s="38">
        <v>3354.1333333333337</v>
      </c>
      <c r="L131" s="38">
        <v>3381.2666666666673</v>
      </c>
      <c r="M131" s="28">
        <v>3327</v>
      </c>
      <c r="N131" s="28">
        <v>3280.1</v>
      </c>
      <c r="O131" s="39">
        <v>1111400</v>
      </c>
      <c r="P131" s="40">
        <v>-2.1547854192853293E-3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652.4</v>
      </c>
      <c r="F132" s="37">
        <v>646.48333333333335</v>
      </c>
      <c r="G132" s="38">
        <v>637.61666666666667</v>
      </c>
      <c r="H132" s="38">
        <v>622.83333333333337</v>
      </c>
      <c r="I132" s="38">
        <v>613.9666666666667</v>
      </c>
      <c r="J132" s="38">
        <v>661.26666666666665</v>
      </c>
      <c r="K132" s="38">
        <v>670.13333333333344</v>
      </c>
      <c r="L132" s="38">
        <v>684.91666666666663</v>
      </c>
      <c r="M132" s="28">
        <v>655.35</v>
      </c>
      <c r="N132" s="28">
        <v>631.70000000000005</v>
      </c>
      <c r="O132" s="39">
        <v>7187600</v>
      </c>
      <c r="P132" s="40">
        <v>9.7184377838328798E-2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1163.9000000000001</v>
      </c>
      <c r="F133" s="37">
        <v>1161.3</v>
      </c>
      <c r="G133" s="38">
        <v>1152.6999999999998</v>
      </c>
      <c r="H133" s="38">
        <v>1141.4999999999998</v>
      </c>
      <c r="I133" s="38">
        <v>1132.8999999999996</v>
      </c>
      <c r="J133" s="38">
        <v>1172.5</v>
      </c>
      <c r="K133" s="38">
        <v>1181.0999999999999</v>
      </c>
      <c r="L133" s="38">
        <v>1192.3000000000002</v>
      </c>
      <c r="M133" s="28">
        <v>1169.9000000000001</v>
      </c>
      <c r="N133" s="28">
        <v>1150.0999999999999</v>
      </c>
      <c r="O133" s="39">
        <v>14525700</v>
      </c>
      <c r="P133" s="40">
        <v>-2.0254957507082155E-2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233.5</v>
      </c>
      <c r="F134" s="37">
        <v>232.46666666666667</v>
      </c>
      <c r="G134" s="38">
        <v>230.63333333333333</v>
      </c>
      <c r="H134" s="38">
        <v>227.76666666666665</v>
      </c>
      <c r="I134" s="38">
        <v>225.93333333333331</v>
      </c>
      <c r="J134" s="38">
        <v>235.33333333333334</v>
      </c>
      <c r="K134" s="38">
        <v>237.16666666666666</v>
      </c>
      <c r="L134" s="38">
        <v>240.03333333333336</v>
      </c>
      <c r="M134" s="28">
        <v>234.3</v>
      </c>
      <c r="N134" s="28">
        <v>229.6</v>
      </c>
      <c r="O134" s="39">
        <v>24292000</v>
      </c>
      <c r="P134" s="40">
        <v>5.6357627413463209E-2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124.25</v>
      </c>
      <c r="F135" s="37">
        <v>123.63333333333333</v>
      </c>
      <c r="G135" s="38">
        <v>122.51666666666665</v>
      </c>
      <c r="H135" s="38">
        <v>120.78333333333333</v>
      </c>
      <c r="I135" s="38">
        <v>119.66666666666666</v>
      </c>
      <c r="J135" s="38">
        <v>125.36666666666665</v>
      </c>
      <c r="K135" s="38">
        <v>126.48333333333332</v>
      </c>
      <c r="L135" s="38">
        <v>128.21666666666664</v>
      </c>
      <c r="M135" s="28">
        <v>124.75</v>
      </c>
      <c r="N135" s="28">
        <v>121.9</v>
      </c>
      <c r="O135" s="39">
        <v>37278000</v>
      </c>
      <c r="P135" s="40">
        <v>1.8858642177763202E-2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482.8</v>
      </c>
      <c r="F136" s="37">
        <v>481.2</v>
      </c>
      <c r="G136" s="38">
        <v>478.75</v>
      </c>
      <c r="H136" s="38">
        <v>474.7</v>
      </c>
      <c r="I136" s="38">
        <v>472.25</v>
      </c>
      <c r="J136" s="38">
        <v>485.25</v>
      </c>
      <c r="K136" s="38">
        <v>487.69999999999993</v>
      </c>
      <c r="L136" s="38">
        <v>491.75</v>
      </c>
      <c r="M136" s="28">
        <v>483.65</v>
      </c>
      <c r="N136" s="28">
        <v>477.15</v>
      </c>
      <c r="O136" s="39">
        <v>9489600</v>
      </c>
      <c r="P136" s="40">
        <v>6.3629422244846018E-3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8350.35</v>
      </c>
      <c r="F137" s="37">
        <v>8360.2666666666664</v>
      </c>
      <c r="G137" s="38">
        <v>8308.5333333333328</v>
      </c>
      <c r="H137" s="38">
        <v>8266.7166666666672</v>
      </c>
      <c r="I137" s="38">
        <v>8214.9833333333336</v>
      </c>
      <c r="J137" s="38">
        <v>8402.0833333333321</v>
      </c>
      <c r="K137" s="38">
        <v>8453.8166666666657</v>
      </c>
      <c r="L137" s="38">
        <v>8495.6333333333314</v>
      </c>
      <c r="M137" s="28">
        <v>8412</v>
      </c>
      <c r="N137" s="28">
        <v>8318.4500000000007</v>
      </c>
      <c r="O137" s="39">
        <v>1903100</v>
      </c>
      <c r="P137" s="40">
        <v>1.3203428632273865E-2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760.85</v>
      </c>
      <c r="F138" s="37">
        <v>757.48333333333323</v>
      </c>
      <c r="G138" s="38">
        <v>752.96666666666647</v>
      </c>
      <c r="H138" s="38">
        <v>745.08333333333326</v>
      </c>
      <c r="I138" s="38">
        <v>740.56666666666649</v>
      </c>
      <c r="J138" s="38">
        <v>765.36666666666645</v>
      </c>
      <c r="K138" s="38">
        <v>769.8833333333331</v>
      </c>
      <c r="L138" s="38">
        <v>777.76666666666642</v>
      </c>
      <c r="M138" s="28">
        <v>762</v>
      </c>
      <c r="N138" s="28">
        <v>749.6</v>
      </c>
      <c r="O138" s="39">
        <v>12220000</v>
      </c>
      <c r="P138" s="40">
        <v>3.8506956923550855E-3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1526.25</v>
      </c>
      <c r="F139" s="37">
        <v>1521.6666666666667</v>
      </c>
      <c r="G139" s="38">
        <v>1513.3333333333335</v>
      </c>
      <c r="H139" s="38">
        <v>1500.4166666666667</v>
      </c>
      <c r="I139" s="38">
        <v>1492.0833333333335</v>
      </c>
      <c r="J139" s="38">
        <v>1534.5833333333335</v>
      </c>
      <c r="K139" s="38">
        <v>1542.916666666667</v>
      </c>
      <c r="L139" s="38">
        <v>1555.8333333333335</v>
      </c>
      <c r="M139" s="28">
        <v>1530</v>
      </c>
      <c r="N139" s="28">
        <v>1508.75</v>
      </c>
      <c r="O139" s="39">
        <v>702400</v>
      </c>
      <c r="P139" s="40">
        <v>3.966844286560095E-2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1256.5999999999999</v>
      </c>
      <c r="F140" s="37">
        <v>1241.5166666666667</v>
      </c>
      <c r="G140" s="38">
        <v>1221.0833333333333</v>
      </c>
      <c r="H140" s="38">
        <v>1185.5666666666666</v>
      </c>
      <c r="I140" s="38">
        <v>1165.1333333333332</v>
      </c>
      <c r="J140" s="38">
        <v>1277.0333333333333</v>
      </c>
      <c r="K140" s="38">
        <v>1297.4666666666667</v>
      </c>
      <c r="L140" s="38">
        <v>1332.9833333333333</v>
      </c>
      <c r="M140" s="28">
        <v>1261.95</v>
      </c>
      <c r="N140" s="28">
        <v>1206</v>
      </c>
      <c r="O140" s="39">
        <v>953200</v>
      </c>
      <c r="P140" s="40">
        <v>4.425942156003506E-2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638.1</v>
      </c>
      <c r="F141" s="37">
        <v>635.80000000000007</v>
      </c>
      <c r="G141" s="38">
        <v>630.75000000000011</v>
      </c>
      <c r="H141" s="38">
        <v>623.40000000000009</v>
      </c>
      <c r="I141" s="38">
        <v>618.35000000000014</v>
      </c>
      <c r="J141" s="38">
        <v>643.15000000000009</v>
      </c>
      <c r="K141" s="38">
        <v>648.20000000000005</v>
      </c>
      <c r="L141" s="38">
        <v>655.55000000000007</v>
      </c>
      <c r="M141" s="28">
        <v>640.85</v>
      </c>
      <c r="N141" s="28">
        <v>628.45000000000005</v>
      </c>
      <c r="O141" s="39">
        <v>3235700</v>
      </c>
      <c r="P141" s="40">
        <v>1.3024013024013023E-2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986.8</v>
      </c>
      <c r="F142" s="37">
        <v>987.4</v>
      </c>
      <c r="G142" s="38">
        <v>977.8</v>
      </c>
      <c r="H142" s="38">
        <v>968.8</v>
      </c>
      <c r="I142" s="38">
        <v>959.19999999999993</v>
      </c>
      <c r="J142" s="38">
        <v>996.4</v>
      </c>
      <c r="K142" s="38">
        <v>1006.0000000000001</v>
      </c>
      <c r="L142" s="38">
        <v>1015</v>
      </c>
      <c r="M142" s="28">
        <v>997</v>
      </c>
      <c r="N142" s="28">
        <v>978.4</v>
      </c>
      <c r="O142" s="39">
        <v>2156800</v>
      </c>
      <c r="P142" s="40">
        <v>-2.2125498730504171E-2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67.349999999999994</v>
      </c>
      <c r="F143" s="37">
        <v>66.649999999999991</v>
      </c>
      <c r="G143" s="38">
        <v>65.749999999999986</v>
      </c>
      <c r="H143" s="38">
        <v>64.149999999999991</v>
      </c>
      <c r="I143" s="38">
        <v>63.249999999999986</v>
      </c>
      <c r="J143" s="38">
        <v>68.249999999999986</v>
      </c>
      <c r="K143" s="38">
        <v>69.149999999999991</v>
      </c>
      <c r="L143" s="38">
        <v>70.749999999999986</v>
      </c>
      <c r="M143" s="28">
        <v>67.55</v>
      </c>
      <c r="N143" s="28">
        <v>65.05</v>
      </c>
      <c r="O143" s="39">
        <v>67203000</v>
      </c>
      <c r="P143" s="40">
        <v>-2.4017253210469561E-2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1802.7</v>
      </c>
      <c r="F144" s="37">
        <v>1789.3</v>
      </c>
      <c r="G144" s="38">
        <v>1769.6</v>
      </c>
      <c r="H144" s="38">
        <v>1736.5</v>
      </c>
      <c r="I144" s="38">
        <v>1716.8</v>
      </c>
      <c r="J144" s="38">
        <v>1822.3999999999999</v>
      </c>
      <c r="K144" s="38">
        <v>1842.1000000000001</v>
      </c>
      <c r="L144" s="38">
        <v>1875.1999999999998</v>
      </c>
      <c r="M144" s="28">
        <v>1809</v>
      </c>
      <c r="N144" s="28">
        <v>1756.2</v>
      </c>
      <c r="O144" s="39">
        <v>2245650</v>
      </c>
      <c r="P144" s="40">
        <v>-1.1140712036812788E-2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84636.9</v>
      </c>
      <c r="F145" s="37">
        <v>84101.349999999991</v>
      </c>
      <c r="G145" s="38">
        <v>83270.599999999977</v>
      </c>
      <c r="H145" s="38">
        <v>81904.299999999988</v>
      </c>
      <c r="I145" s="38">
        <v>81073.549999999974</v>
      </c>
      <c r="J145" s="38">
        <v>85467.64999999998</v>
      </c>
      <c r="K145" s="38">
        <v>86298.400000000009</v>
      </c>
      <c r="L145" s="38">
        <v>87664.699999999983</v>
      </c>
      <c r="M145" s="28">
        <v>84932.1</v>
      </c>
      <c r="N145" s="28">
        <v>82735.05</v>
      </c>
      <c r="O145" s="39">
        <v>46790</v>
      </c>
      <c r="P145" s="40">
        <v>-1.8871880897462782E-2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965.2</v>
      </c>
      <c r="F146" s="37">
        <v>961.1</v>
      </c>
      <c r="G146" s="38">
        <v>955.5</v>
      </c>
      <c r="H146" s="38">
        <v>945.8</v>
      </c>
      <c r="I146" s="38">
        <v>940.19999999999993</v>
      </c>
      <c r="J146" s="38">
        <v>970.80000000000007</v>
      </c>
      <c r="K146" s="38">
        <v>976.4000000000002</v>
      </c>
      <c r="L146" s="38">
        <v>986.10000000000014</v>
      </c>
      <c r="M146" s="28">
        <v>966.7</v>
      </c>
      <c r="N146" s="28">
        <v>951.4</v>
      </c>
      <c r="O146" s="39">
        <v>7818250</v>
      </c>
      <c r="P146" s="40">
        <v>1.3691792055908151E-2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79</v>
      </c>
      <c r="F147" s="37">
        <v>78.916666666666671</v>
      </c>
      <c r="G147" s="38">
        <v>77.933333333333337</v>
      </c>
      <c r="H147" s="38">
        <v>76.86666666666666</v>
      </c>
      <c r="I147" s="38">
        <v>75.883333333333326</v>
      </c>
      <c r="J147" s="38">
        <v>79.983333333333348</v>
      </c>
      <c r="K147" s="38">
        <v>80.966666666666669</v>
      </c>
      <c r="L147" s="38">
        <v>82.03333333333336</v>
      </c>
      <c r="M147" s="28">
        <v>79.900000000000006</v>
      </c>
      <c r="N147" s="28">
        <v>77.849999999999994</v>
      </c>
      <c r="O147" s="39">
        <v>49687500</v>
      </c>
      <c r="P147" s="40">
        <v>3.4509681449094318E-2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3729</v>
      </c>
      <c r="F148" s="37">
        <v>3703</v>
      </c>
      <c r="G148" s="38">
        <v>3661.05</v>
      </c>
      <c r="H148" s="38">
        <v>3593.1000000000004</v>
      </c>
      <c r="I148" s="38">
        <v>3551.1500000000005</v>
      </c>
      <c r="J148" s="38">
        <v>3770.95</v>
      </c>
      <c r="K148" s="38">
        <v>3812.8999999999996</v>
      </c>
      <c r="L148" s="38">
        <v>3880.8499999999995</v>
      </c>
      <c r="M148" s="28">
        <v>3744.95</v>
      </c>
      <c r="N148" s="28">
        <v>3635.05</v>
      </c>
      <c r="O148" s="39">
        <v>1209875</v>
      </c>
      <c r="P148" s="40">
        <v>-3.6819584038212755E-2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4276.75</v>
      </c>
      <c r="F149" s="37">
        <v>4259.5666666666666</v>
      </c>
      <c r="G149" s="38">
        <v>4234.2333333333336</v>
      </c>
      <c r="H149" s="38">
        <v>4191.7166666666672</v>
      </c>
      <c r="I149" s="38">
        <v>4166.3833333333341</v>
      </c>
      <c r="J149" s="38">
        <v>4302.083333333333</v>
      </c>
      <c r="K149" s="38">
        <v>4327.416666666667</v>
      </c>
      <c r="L149" s="38">
        <v>4369.9333333333325</v>
      </c>
      <c r="M149" s="28">
        <v>4284.8999999999996</v>
      </c>
      <c r="N149" s="28">
        <v>4217.05</v>
      </c>
      <c r="O149" s="39">
        <v>416850</v>
      </c>
      <c r="P149" s="40">
        <v>1.2017479970866714E-2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19621.150000000001</v>
      </c>
      <c r="F150" s="37">
        <v>19472.05</v>
      </c>
      <c r="G150" s="38">
        <v>19278.099999999999</v>
      </c>
      <c r="H150" s="38">
        <v>18935.05</v>
      </c>
      <c r="I150" s="38">
        <v>18741.099999999999</v>
      </c>
      <c r="J150" s="38">
        <v>19815.099999999999</v>
      </c>
      <c r="K150" s="38">
        <v>20009.050000000003</v>
      </c>
      <c r="L150" s="38">
        <v>20352.099999999999</v>
      </c>
      <c r="M150" s="28">
        <v>19666</v>
      </c>
      <c r="N150" s="28">
        <v>19129</v>
      </c>
      <c r="O150" s="39">
        <v>217400</v>
      </c>
      <c r="P150" s="40">
        <v>0.12316594337673073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112.4</v>
      </c>
      <c r="F151" s="37">
        <v>112.16666666666667</v>
      </c>
      <c r="G151" s="38">
        <v>111.28333333333335</v>
      </c>
      <c r="H151" s="38">
        <v>110.16666666666667</v>
      </c>
      <c r="I151" s="38">
        <v>109.28333333333335</v>
      </c>
      <c r="J151" s="38">
        <v>113.28333333333335</v>
      </c>
      <c r="K151" s="38">
        <v>114.16666666666667</v>
      </c>
      <c r="L151" s="38">
        <v>115.28333333333335</v>
      </c>
      <c r="M151" s="28">
        <v>113.05</v>
      </c>
      <c r="N151" s="28">
        <v>111.05</v>
      </c>
      <c r="O151" s="39">
        <v>47907000</v>
      </c>
      <c r="P151" s="40">
        <v>4.5291564446121911E-3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176.1</v>
      </c>
      <c r="F152" s="37">
        <v>176.66666666666666</v>
      </c>
      <c r="G152" s="38">
        <v>175.13333333333333</v>
      </c>
      <c r="H152" s="38">
        <v>174.16666666666666</v>
      </c>
      <c r="I152" s="38">
        <v>172.63333333333333</v>
      </c>
      <c r="J152" s="38">
        <v>177.63333333333333</v>
      </c>
      <c r="K152" s="38">
        <v>179.16666666666669</v>
      </c>
      <c r="L152" s="38">
        <v>180.13333333333333</v>
      </c>
      <c r="M152" s="28">
        <v>178.2</v>
      </c>
      <c r="N152" s="28">
        <v>175.7</v>
      </c>
      <c r="O152" s="39">
        <v>57478800</v>
      </c>
      <c r="P152" s="40">
        <v>-1.2630960540487613E-2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849.05</v>
      </c>
      <c r="F153" s="37">
        <v>847.83333333333337</v>
      </c>
      <c r="G153" s="38">
        <v>839.7166666666667</v>
      </c>
      <c r="H153" s="38">
        <v>830.38333333333333</v>
      </c>
      <c r="I153" s="38">
        <v>822.26666666666665</v>
      </c>
      <c r="J153" s="38">
        <v>857.16666666666674</v>
      </c>
      <c r="K153" s="38">
        <v>865.2833333333333</v>
      </c>
      <c r="L153" s="38">
        <v>874.61666666666679</v>
      </c>
      <c r="M153" s="28">
        <v>855.95</v>
      </c>
      <c r="N153" s="28">
        <v>838.5</v>
      </c>
      <c r="O153" s="39">
        <v>6001800</v>
      </c>
      <c r="P153" s="40">
        <v>1.6961214565294747E-2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3287.9</v>
      </c>
      <c r="F154" s="37">
        <v>3303.9666666666667</v>
      </c>
      <c r="G154" s="38">
        <v>3264.0333333333333</v>
      </c>
      <c r="H154" s="38">
        <v>3240.1666666666665</v>
      </c>
      <c r="I154" s="38">
        <v>3200.2333333333331</v>
      </c>
      <c r="J154" s="38">
        <v>3327.8333333333335</v>
      </c>
      <c r="K154" s="38">
        <v>3367.7666666666669</v>
      </c>
      <c r="L154" s="38">
        <v>3391.6333333333337</v>
      </c>
      <c r="M154" s="28">
        <v>3343.9</v>
      </c>
      <c r="N154" s="28">
        <v>3280.1</v>
      </c>
      <c r="O154" s="39">
        <v>273400</v>
      </c>
      <c r="P154" s="40">
        <v>8.6645468998410177E-2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151.75</v>
      </c>
      <c r="F155" s="37">
        <v>152.26666666666665</v>
      </c>
      <c r="G155" s="38">
        <v>150.83333333333331</v>
      </c>
      <c r="H155" s="38">
        <v>149.91666666666666</v>
      </c>
      <c r="I155" s="38">
        <v>148.48333333333332</v>
      </c>
      <c r="J155" s="38">
        <v>153.18333333333331</v>
      </c>
      <c r="K155" s="38">
        <v>154.61666666666665</v>
      </c>
      <c r="L155" s="38">
        <v>155.5333333333333</v>
      </c>
      <c r="M155" s="28">
        <v>153.69999999999999</v>
      </c>
      <c r="N155" s="28">
        <v>151.35</v>
      </c>
      <c r="O155" s="39">
        <v>35335300</v>
      </c>
      <c r="P155" s="40">
        <v>2.6218046755516716E-3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38050.550000000003</v>
      </c>
      <c r="F156" s="37">
        <v>38253.549999999996</v>
      </c>
      <c r="G156" s="38">
        <v>37707.099999999991</v>
      </c>
      <c r="H156" s="38">
        <v>37363.649999999994</v>
      </c>
      <c r="I156" s="38">
        <v>36817.19999999999</v>
      </c>
      <c r="J156" s="38">
        <v>38596.999999999993</v>
      </c>
      <c r="K156" s="38">
        <v>39143.44999999999</v>
      </c>
      <c r="L156" s="38">
        <v>39486.899999999994</v>
      </c>
      <c r="M156" s="28">
        <v>38800</v>
      </c>
      <c r="N156" s="28">
        <v>37910.1</v>
      </c>
      <c r="O156" s="39">
        <v>115545</v>
      </c>
      <c r="P156" s="40">
        <v>2.7340624166444383E-2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681.15</v>
      </c>
      <c r="F157" s="37">
        <v>678.71666666666658</v>
      </c>
      <c r="G157" s="38">
        <v>673.88333333333321</v>
      </c>
      <c r="H157" s="38">
        <v>666.61666666666667</v>
      </c>
      <c r="I157" s="38">
        <v>661.7833333333333</v>
      </c>
      <c r="J157" s="38">
        <v>685.98333333333312</v>
      </c>
      <c r="K157" s="38">
        <v>690.81666666666638</v>
      </c>
      <c r="L157" s="38">
        <v>698.08333333333303</v>
      </c>
      <c r="M157" s="28">
        <v>683.55</v>
      </c>
      <c r="N157" s="28">
        <v>671.45</v>
      </c>
      <c r="O157" s="39">
        <v>8913300</v>
      </c>
      <c r="P157" s="40">
        <v>-2.3146473779385172E-2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4613.3500000000004</v>
      </c>
      <c r="F158" s="37">
        <v>4580.7666666666664</v>
      </c>
      <c r="G158" s="38">
        <v>4532.833333333333</v>
      </c>
      <c r="H158" s="38">
        <v>4452.3166666666666</v>
      </c>
      <c r="I158" s="38">
        <v>4404.3833333333332</v>
      </c>
      <c r="J158" s="38">
        <v>4661.2833333333328</v>
      </c>
      <c r="K158" s="38">
        <v>4709.2166666666672</v>
      </c>
      <c r="L158" s="38">
        <v>4789.7333333333327</v>
      </c>
      <c r="M158" s="28">
        <v>4628.7</v>
      </c>
      <c r="N158" s="28">
        <v>4500.25</v>
      </c>
      <c r="O158" s="39">
        <v>961450</v>
      </c>
      <c r="P158" s="40">
        <v>2.5547445255474453E-3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229.95</v>
      </c>
      <c r="F159" s="37">
        <v>229.26666666666665</v>
      </c>
      <c r="G159" s="38">
        <v>227.08333333333331</v>
      </c>
      <c r="H159" s="38">
        <v>224.21666666666667</v>
      </c>
      <c r="I159" s="38">
        <v>222.03333333333333</v>
      </c>
      <c r="J159" s="38">
        <v>232.1333333333333</v>
      </c>
      <c r="K159" s="38">
        <v>234.31666666666663</v>
      </c>
      <c r="L159" s="38">
        <v>237.18333333333328</v>
      </c>
      <c r="M159" s="28">
        <v>231.45</v>
      </c>
      <c r="N159" s="28">
        <v>226.4</v>
      </c>
      <c r="O159" s="39">
        <v>12663000</v>
      </c>
      <c r="P159" s="40">
        <v>2.0551257253384914E-2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152.69999999999999</v>
      </c>
      <c r="F160" s="37">
        <v>152.98333333333332</v>
      </c>
      <c r="G160" s="38">
        <v>151.41666666666663</v>
      </c>
      <c r="H160" s="38">
        <v>150.1333333333333</v>
      </c>
      <c r="I160" s="38">
        <v>148.56666666666661</v>
      </c>
      <c r="J160" s="38">
        <v>154.26666666666665</v>
      </c>
      <c r="K160" s="38">
        <v>155.83333333333331</v>
      </c>
      <c r="L160" s="38">
        <v>157.11666666666667</v>
      </c>
      <c r="M160" s="28">
        <v>154.55000000000001</v>
      </c>
      <c r="N160" s="28">
        <v>151.69999999999999</v>
      </c>
      <c r="O160" s="39">
        <v>54181800</v>
      </c>
      <c r="P160" s="40">
        <v>-4.3294975504158595E-3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2369.35</v>
      </c>
      <c r="F161" s="37">
        <v>2360.0833333333335</v>
      </c>
      <c r="G161" s="38">
        <v>2333.2666666666669</v>
      </c>
      <c r="H161" s="38">
        <v>2297.1833333333334</v>
      </c>
      <c r="I161" s="38">
        <v>2270.3666666666668</v>
      </c>
      <c r="J161" s="38">
        <v>2396.166666666667</v>
      </c>
      <c r="K161" s="38">
        <v>2422.9833333333336</v>
      </c>
      <c r="L161" s="38">
        <v>2459.0666666666671</v>
      </c>
      <c r="M161" s="28">
        <v>2386.9</v>
      </c>
      <c r="N161" s="28">
        <v>2324</v>
      </c>
      <c r="O161" s="39">
        <v>2613500</v>
      </c>
      <c r="P161" s="40">
        <v>3.1068152677778873E-2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3044.35</v>
      </c>
      <c r="F162" s="37">
        <v>3030.0833333333335</v>
      </c>
      <c r="G162" s="38">
        <v>3005.2166666666672</v>
      </c>
      <c r="H162" s="38">
        <v>2966.0833333333335</v>
      </c>
      <c r="I162" s="38">
        <v>2941.2166666666672</v>
      </c>
      <c r="J162" s="38">
        <v>3069.2166666666672</v>
      </c>
      <c r="K162" s="38">
        <v>3094.083333333333</v>
      </c>
      <c r="L162" s="38">
        <v>3133.2166666666672</v>
      </c>
      <c r="M162" s="28">
        <v>3054.95</v>
      </c>
      <c r="N162" s="28">
        <v>2990.95</v>
      </c>
      <c r="O162" s="39">
        <v>2091250</v>
      </c>
      <c r="P162" s="40">
        <v>-2.6231071896983425E-3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46.95</v>
      </c>
      <c r="F163" s="37">
        <v>47.033333333333339</v>
      </c>
      <c r="G163" s="38">
        <v>46.716666666666676</v>
      </c>
      <c r="H163" s="38">
        <v>46.483333333333334</v>
      </c>
      <c r="I163" s="38">
        <v>46.166666666666671</v>
      </c>
      <c r="J163" s="38">
        <v>47.26666666666668</v>
      </c>
      <c r="K163" s="38">
        <v>47.583333333333343</v>
      </c>
      <c r="L163" s="38">
        <v>47.816666666666684</v>
      </c>
      <c r="M163" s="28">
        <v>47.35</v>
      </c>
      <c r="N163" s="28">
        <v>46.8</v>
      </c>
      <c r="O163" s="39">
        <v>204272000</v>
      </c>
      <c r="P163" s="40">
        <v>4.1686330029888311E-3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2873.9</v>
      </c>
      <c r="F164" s="37">
        <v>2875.2833333333328</v>
      </c>
      <c r="G164" s="38">
        <v>2845.8166666666657</v>
      </c>
      <c r="H164" s="38">
        <v>2817.7333333333327</v>
      </c>
      <c r="I164" s="38">
        <v>2788.2666666666655</v>
      </c>
      <c r="J164" s="38">
        <v>2903.3666666666659</v>
      </c>
      <c r="K164" s="38">
        <v>2932.833333333333</v>
      </c>
      <c r="L164" s="38">
        <v>2960.9166666666661</v>
      </c>
      <c r="M164" s="28">
        <v>2904.75</v>
      </c>
      <c r="N164" s="28">
        <v>2847.2</v>
      </c>
      <c r="O164" s="39">
        <v>1165200</v>
      </c>
      <c r="P164" s="40">
        <v>-9.6889342172361038E-3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226.6</v>
      </c>
      <c r="F165" s="37">
        <v>226.45000000000002</v>
      </c>
      <c r="G165" s="38">
        <v>225.05000000000004</v>
      </c>
      <c r="H165" s="38">
        <v>223.50000000000003</v>
      </c>
      <c r="I165" s="38">
        <v>222.10000000000005</v>
      </c>
      <c r="J165" s="38">
        <v>228.00000000000003</v>
      </c>
      <c r="K165" s="38">
        <v>229.4</v>
      </c>
      <c r="L165" s="38">
        <v>230.95000000000002</v>
      </c>
      <c r="M165" s="28">
        <v>227.85</v>
      </c>
      <c r="N165" s="28">
        <v>224.9</v>
      </c>
      <c r="O165" s="39">
        <v>28903500</v>
      </c>
      <c r="P165" s="40">
        <v>-2.6109898107714701E-2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1544.1</v>
      </c>
      <c r="F166" s="37">
        <v>1549.0333333333335</v>
      </c>
      <c r="G166" s="38">
        <v>1531.166666666667</v>
      </c>
      <c r="H166" s="38">
        <v>1518.2333333333333</v>
      </c>
      <c r="I166" s="38">
        <v>1500.3666666666668</v>
      </c>
      <c r="J166" s="38">
        <v>1561.9666666666672</v>
      </c>
      <c r="K166" s="38">
        <v>1579.8333333333335</v>
      </c>
      <c r="L166" s="38">
        <v>1592.7666666666673</v>
      </c>
      <c r="M166" s="28">
        <v>1566.9</v>
      </c>
      <c r="N166" s="28">
        <v>1536.1</v>
      </c>
      <c r="O166" s="39">
        <v>2190881</v>
      </c>
      <c r="P166" s="40">
        <v>1.5660377358490567E-2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150.19999999999999</v>
      </c>
      <c r="F167" s="37">
        <v>150.46666666666667</v>
      </c>
      <c r="G167" s="38">
        <v>148.63333333333333</v>
      </c>
      <c r="H167" s="38">
        <v>147.06666666666666</v>
      </c>
      <c r="I167" s="38">
        <v>145.23333333333332</v>
      </c>
      <c r="J167" s="38">
        <v>152.03333333333333</v>
      </c>
      <c r="K167" s="38">
        <v>153.86666666666665</v>
      </c>
      <c r="L167" s="38">
        <v>155.43333333333334</v>
      </c>
      <c r="M167" s="28">
        <v>152.30000000000001</v>
      </c>
      <c r="N167" s="28">
        <v>148.9</v>
      </c>
      <c r="O167" s="39">
        <v>12642000</v>
      </c>
      <c r="P167" s="40">
        <v>3.3180778032036611E-2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755.75</v>
      </c>
      <c r="F168" s="37">
        <v>753.61666666666667</v>
      </c>
      <c r="G168" s="38">
        <v>746.68333333333339</v>
      </c>
      <c r="H168" s="38">
        <v>737.61666666666667</v>
      </c>
      <c r="I168" s="38">
        <v>730.68333333333339</v>
      </c>
      <c r="J168" s="38">
        <v>762.68333333333339</v>
      </c>
      <c r="K168" s="38">
        <v>769.61666666666656</v>
      </c>
      <c r="L168" s="38">
        <v>778.68333333333339</v>
      </c>
      <c r="M168" s="28">
        <v>760.55</v>
      </c>
      <c r="N168" s="28">
        <v>744.55</v>
      </c>
      <c r="O168" s="39">
        <v>3377050</v>
      </c>
      <c r="P168" s="40">
        <v>8.7301587301587297E-2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142</v>
      </c>
      <c r="F169" s="37">
        <v>140.78333333333333</v>
      </c>
      <c r="G169" s="38">
        <v>139.06666666666666</v>
      </c>
      <c r="H169" s="38">
        <v>136.13333333333333</v>
      </c>
      <c r="I169" s="38">
        <v>134.41666666666666</v>
      </c>
      <c r="J169" s="38">
        <v>143.71666666666667</v>
      </c>
      <c r="K169" s="38">
        <v>145.43333333333331</v>
      </c>
      <c r="L169" s="38">
        <v>148.36666666666667</v>
      </c>
      <c r="M169" s="28">
        <v>142.5</v>
      </c>
      <c r="N169" s="28">
        <v>137.85</v>
      </c>
      <c r="O169" s="39">
        <v>30635000</v>
      </c>
      <c r="P169" s="40">
        <v>1.1890999174236168E-2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116.2</v>
      </c>
      <c r="F170" s="37">
        <v>116.63333333333333</v>
      </c>
      <c r="G170" s="38">
        <v>115.56666666666665</v>
      </c>
      <c r="H170" s="38">
        <v>114.93333333333332</v>
      </c>
      <c r="I170" s="38">
        <v>113.86666666666665</v>
      </c>
      <c r="J170" s="38">
        <v>117.26666666666665</v>
      </c>
      <c r="K170" s="38">
        <v>118.33333333333331</v>
      </c>
      <c r="L170" s="38">
        <v>118.96666666666665</v>
      </c>
      <c r="M170" s="28">
        <v>117.7</v>
      </c>
      <c r="N170" s="28">
        <v>116</v>
      </c>
      <c r="O170" s="39">
        <v>54976000</v>
      </c>
      <c r="P170" s="40">
        <v>2.4143070044709388E-2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2341.25</v>
      </c>
      <c r="F171" s="37">
        <v>2321.25</v>
      </c>
      <c r="G171" s="38">
        <v>2290</v>
      </c>
      <c r="H171" s="38">
        <v>2238.75</v>
      </c>
      <c r="I171" s="38">
        <v>2207.5</v>
      </c>
      <c r="J171" s="38">
        <v>2372.5</v>
      </c>
      <c r="K171" s="38">
        <v>2403.75</v>
      </c>
      <c r="L171" s="38">
        <v>2455</v>
      </c>
      <c r="M171" s="28">
        <v>2352.5</v>
      </c>
      <c r="N171" s="28">
        <v>2270</v>
      </c>
      <c r="O171" s="39">
        <v>38165250</v>
      </c>
      <c r="P171" s="40">
        <v>-4.737508814187566E-2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83.6</v>
      </c>
      <c r="F172" s="37">
        <v>83.75</v>
      </c>
      <c r="G172" s="38">
        <v>82.55</v>
      </c>
      <c r="H172" s="38">
        <v>81.5</v>
      </c>
      <c r="I172" s="38">
        <v>80.3</v>
      </c>
      <c r="J172" s="38">
        <v>84.8</v>
      </c>
      <c r="K172" s="38">
        <v>85.999999999999986</v>
      </c>
      <c r="L172" s="38">
        <v>87.05</v>
      </c>
      <c r="M172" s="28">
        <v>84.95</v>
      </c>
      <c r="N172" s="28">
        <v>82.7</v>
      </c>
      <c r="O172" s="39">
        <v>99776000</v>
      </c>
      <c r="P172" s="40">
        <v>-1.5472055573097568E-2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742.5</v>
      </c>
      <c r="F173" s="37">
        <v>738.41666666666663</v>
      </c>
      <c r="G173" s="38">
        <v>730.83333333333326</v>
      </c>
      <c r="H173" s="38">
        <v>719.16666666666663</v>
      </c>
      <c r="I173" s="38">
        <v>711.58333333333326</v>
      </c>
      <c r="J173" s="38">
        <v>750.08333333333326</v>
      </c>
      <c r="K173" s="38">
        <v>757.66666666666652</v>
      </c>
      <c r="L173" s="38">
        <v>769.33333333333326</v>
      </c>
      <c r="M173" s="28">
        <v>746</v>
      </c>
      <c r="N173" s="28">
        <v>726.75</v>
      </c>
      <c r="O173" s="39">
        <v>7824800</v>
      </c>
      <c r="P173" s="40">
        <v>-6.7025489996953387E-3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1108.4000000000001</v>
      </c>
      <c r="F174" s="37">
        <v>1110.7166666666669</v>
      </c>
      <c r="G174" s="38">
        <v>1101.4833333333338</v>
      </c>
      <c r="H174" s="38">
        <v>1094.5666666666668</v>
      </c>
      <c r="I174" s="38">
        <v>1085.3333333333337</v>
      </c>
      <c r="J174" s="38">
        <v>1117.6333333333339</v>
      </c>
      <c r="K174" s="38">
        <v>1126.866666666667</v>
      </c>
      <c r="L174" s="38">
        <v>1133.783333333334</v>
      </c>
      <c r="M174" s="28">
        <v>1119.95</v>
      </c>
      <c r="N174" s="28">
        <v>1103.8</v>
      </c>
      <c r="O174" s="39">
        <v>5889000</v>
      </c>
      <c r="P174" s="40">
        <v>3.3701948393891519E-2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525.9</v>
      </c>
      <c r="F175" s="37">
        <v>523.43333333333328</v>
      </c>
      <c r="G175" s="38">
        <v>519.46666666666658</v>
      </c>
      <c r="H175" s="38">
        <v>513.0333333333333</v>
      </c>
      <c r="I175" s="38">
        <v>509.06666666666661</v>
      </c>
      <c r="J175" s="38">
        <v>529.86666666666656</v>
      </c>
      <c r="K175" s="38">
        <v>533.83333333333326</v>
      </c>
      <c r="L175" s="38">
        <v>540.26666666666654</v>
      </c>
      <c r="M175" s="28">
        <v>527.4</v>
      </c>
      <c r="N175" s="28">
        <v>517</v>
      </c>
      <c r="O175" s="39">
        <v>82360500</v>
      </c>
      <c r="P175" s="40">
        <v>-2.5614009591629124E-3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26135.9</v>
      </c>
      <c r="F176" s="37">
        <v>26011</v>
      </c>
      <c r="G176" s="38">
        <v>25745.8</v>
      </c>
      <c r="H176" s="38">
        <v>25355.7</v>
      </c>
      <c r="I176" s="38">
        <v>25090.5</v>
      </c>
      <c r="J176" s="38">
        <v>26401.1</v>
      </c>
      <c r="K176" s="38">
        <v>26666.299999999996</v>
      </c>
      <c r="L176" s="38">
        <v>27056.399999999998</v>
      </c>
      <c r="M176" s="28">
        <v>26276.2</v>
      </c>
      <c r="N176" s="28">
        <v>25620.9</v>
      </c>
      <c r="O176" s="39">
        <v>308775</v>
      </c>
      <c r="P176" s="40">
        <v>-1.2130033964095099E-3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3346.65</v>
      </c>
      <c r="F177" s="37">
        <v>3352.6833333333329</v>
      </c>
      <c r="G177" s="38">
        <v>3332.016666666666</v>
      </c>
      <c r="H177" s="38">
        <v>3317.3833333333332</v>
      </c>
      <c r="I177" s="38">
        <v>3296.7166666666662</v>
      </c>
      <c r="J177" s="38">
        <v>3367.3166666666657</v>
      </c>
      <c r="K177" s="38">
        <v>3387.9833333333327</v>
      </c>
      <c r="L177" s="38">
        <v>3402.6166666666654</v>
      </c>
      <c r="M177" s="28">
        <v>3373.35</v>
      </c>
      <c r="N177" s="28">
        <v>3338.05</v>
      </c>
      <c r="O177" s="39">
        <v>1767425</v>
      </c>
      <c r="P177" s="40">
        <v>-5.4162797895388427E-3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2422.8000000000002</v>
      </c>
      <c r="F178" s="37">
        <v>2427.5666666666671</v>
      </c>
      <c r="G178" s="38">
        <v>2411.233333333334</v>
      </c>
      <c r="H178" s="38">
        <v>2399.666666666667</v>
      </c>
      <c r="I178" s="38">
        <v>2383.3333333333339</v>
      </c>
      <c r="J178" s="38">
        <v>2439.1333333333341</v>
      </c>
      <c r="K178" s="38">
        <v>2455.4666666666672</v>
      </c>
      <c r="L178" s="38">
        <v>2467.0333333333342</v>
      </c>
      <c r="M178" s="28">
        <v>2443.9</v>
      </c>
      <c r="N178" s="28">
        <v>2416</v>
      </c>
      <c r="O178" s="39">
        <v>2858250</v>
      </c>
      <c r="P178" s="40">
        <v>2.1578876826162711E-2</v>
      </c>
    </row>
    <row r="179" spans="1:16" ht="12.75" customHeight="1">
      <c r="A179" s="28">
        <v>169</v>
      </c>
      <c r="B179" s="29" t="s">
        <v>63</v>
      </c>
      <c r="C179" s="30" t="s">
        <v>866</v>
      </c>
      <c r="D179" s="31">
        <v>45043</v>
      </c>
      <c r="E179" s="37">
        <v>1268.1500000000001</v>
      </c>
      <c r="F179" s="37">
        <v>1272.4166666666667</v>
      </c>
      <c r="G179" s="38">
        <v>1257.7333333333336</v>
      </c>
      <c r="H179" s="38">
        <v>1247.3166666666668</v>
      </c>
      <c r="I179" s="38">
        <v>1232.6333333333337</v>
      </c>
      <c r="J179" s="38">
        <v>1282.8333333333335</v>
      </c>
      <c r="K179" s="38">
        <v>1297.5166666666664</v>
      </c>
      <c r="L179" s="38">
        <v>1307.9333333333334</v>
      </c>
      <c r="M179" s="28">
        <v>1287.0999999999999</v>
      </c>
      <c r="N179" s="28">
        <v>1262</v>
      </c>
      <c r="O179" s="39">
        <v>3799200</v>
      </c>
      <c r="P179" s="40">
        <v>1.1178537208559566E-2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989.65</v>
      </c>
      <c r="F180" s="37">
        <v>992.86666666666667</v>
      </c>
      <c r="G180" s="38">
        <v>984.7833333333333</v>
      </c>
      <c r="H180" s="38">
        <v>979.91666666666663</v>
      </c>
      <c r="I180" s="38">
        <v>971.83333333333326</v>
      </c>
      <c r="J180" s="38">
        <v>997.73333333333335</v>
      </c>
      <c r="K180" s="38">
        <v>1005.8166666666666</v>
      </c>
      <c r="L180" s="38">
        <v>1010.6833333333334</v>
      </c>
      <c r="M180" s="28">
        <v>1000.95</v>
      </c>
      <c r="N180" s="28">
        <v>988</v>
      </c>
      <c r="O180" s="39">
        <v>17501400</v>
      </c>
      <c r="P180" s="40">
        <v>9.2439349291567434E-3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417.75</v>
      </c>
      <c r="F181" s="37">
        <v>415.63333333333338</v>
      </c>
      <c r="G181" s="38">
        <v>411.56666666666678</v>
      </c>
      <c r="H181" s="38">
        <v>405.38333333333338</v>
      </c>
      <c r="I181" s="38">
        <v>401.31666666666678</v>
      </c>
      <c r="J181" s="38">
        <v>421.81666666666678</v>
      </c>
      <c r="K181" s="38">
        <v>425.88333333333338</v>
      </c>
      <c r="L181" s="38">
        <v>432.06666666666678</v>
      </c>
      <c r="M181" s="28">
        <v>419.7</v>
      </c>
      <c r="N181" s="28">
        <v>409.45</v>
      </c>
      <c r="O181" s="39">
        <v>9018000</v>
      </c>
      <c r="P181" s="40">
        <v>-3.1503896534571382E-3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598.95000000000005</v>
      </c>
      <c r="F182" s="37">
        <v>596.33333333333337</v>
      </c>
      <c r="G182" s="38">
        <v>587.66666666666674</v>
      </c>
      <c r="H182" s="38">
        <v>576.38333333333333</v>
      </c>
      <c r="I182" s="38">
        <v>567.7166666666667</v>
      </c>
      <c r="J182" s="38">
        <v>607.61666666666679</v>
      </c>
      <c r="K182" s="38">
        <v>616.28333333333353</v>
      </c>
      <c r="L182" s="38">
        <v>627.56666666666683</v>
      </c>
      <c r="M182" s="28">
        <v>605</v>
      </c>
      <c r="N182" s="28">
        <v>585.04999999999995</v>
      </c>
      <c r="O182" s="39">
        <v>2603000</v>
      </c>
      <c r="P182" s="40">
        <v>7.119341563786008E-2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979.65</v>
      </c>
      <c r="F183" s="37">
        <v>976.78333333333342</v>
      </c>
      <c r="G183" s="38">
        <v>965.81666666666683</v>
      </c>
      <c r="H183" s="38">
        <v>951.98333333333346</v>
      </c>
      <c r="I183" s="38">
        <v>941.01666666666688</v>
      </c>
      <c r="J183" s="38">
        <v>990.61666666666679</v>
      </c>
      <c r="K183" s="38">
        <v>1001.5833333333333</v>
      </c>
      <c r="L183" s="38">
        <v>1015.4166666666667</v>
      </c>
      <c r="M183" s="28">
        <v>987.75</v>
      </c>
      <c r="N183" s="28">
        <v>962.95</v>
      </c>
      <c r="O183" s="39">
        <v>4752000</v>
      </c>
      <c r="P183" s="40">
        <v>4.9238242437624202E-2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1255.75</v>
      </c>
      <c r="F184" s="37">
        <v>1252.05</v>
      </c>
      <c r="G184" s="38">
        <v>1244.3499999999999</v>
      </c>
      <c r="H184" s="38">
        <v>1232.95</v>
      </c>
      <c r="I184" s="38">
        <v>1225.25</v>
      </c>
      <c r="J184" s="38">
        <v>1263.4499999999998</v>
      </c>
      <c r="K184" s="38">
        <v>1271.1500000000001</v>
      </c>
      <c r="L184" s="38">
        <v>1282.5499999999997</v>
      </c>
      <c r="M184" s="28">
        <v>1259.75</v>
      </c>
      <c r="N184" s="28">
        <v>1240.6500000000001</v>
      </c>
      <c r="O184" s="39">
        <v>1953500</v>
      </c>
      <c r="P184" s="40">
        <v>1.2438455558434827E-2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714.05</v>
      </c>
      <c r="F185" s="37">
        <v>710.6</v>
      </c>
      <c r="G185" s="38">
        <v>705.75</v>
      </c>
      <c r="H185" s="38">
        <v>697.44999999999993</v>
      </c>
      <c r="I185" s="38">
        <v>692.59999999999991</v>
      </c>
      <c r="J185" s="38">
        <v>718.90000000000009</v>
      </c>
      <c r="K185" s="38">
        <v>723.75000000000023</v>
      </c>
      <c r="L185" s="38">
        <v>732.05000000000018</v>
      </c>
      <c r="M185" s="28">
        <v>715.45</v>
      </c>
      <c r="N185" s="28">
        <v>702.3</v>
      </c>
      <c r="O185" s="39">
        <v>9709200</v>
      </c>
      <c r="P185" s="40">
        <v>-5.98912743020363E-3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423.35</v>
      </c>
      <c r="F186" s="37">
        <v>420.68333333333339</v>
      </c>
      <c r="G186" s="38">
        <v>416.56666666666678</v>
      </c>
      <c r="H186" s="38">
        <v>409.78333333333336</v>
      </c>
      <c r="I186" s="38">
        <v>405.66666666666674</v>
      </c>
      <c r="J186" s="38">
        <v>427.46666666666681</v>
      </c>
      <c r="K186" s="38">
        <v>431.58333333333337</v>
      </c>
      <c r="L186" s="38">
        <v>438.36666666666684</v>
      </c>
      <c r="M186" s="28">
        <v>424.8</v>
      </c>
      <c r="N186" s="28">
        <v>413.9</v>
      </c>
      <c r="O186" s="39">
        <v>51223050</v>
      </c>
      <c r="P186" s="40">
        <v>-2.2223431167206157E-2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191.45</v>
      </c>
      <c r="F187" s="37">
        <v>190.93333333333331</v>
      </c>
      <c r="G187" s="38">
        <v>189.46666666666661</v>
      </c>
      <c r="H187" s="38">
        <v>187.48333333333329</v>
      </c>
      <c r="I187" s="38">
        <v>186.01666666666659</v>
      </c>
      <c r="J187" s="38">
        <v>192.91666666666663</v>
      </c>
      <c r="K187" s="38">
        <v>194.38333333333333</v>
      </c>
      <c r="L187" s="38">
        <v>196.36666666666665</v>
      </c>
      <c r="M187" s="28">
        <v>192.4</v>
      </c>
      <c r="N187" s="28">
        <v>188.95</v>
      </c>
      <c r="O187" s="39">
        <v>99846000</v>
      </c>
      <c r="P187" s="40">
        <v>-3.234501347708895E-3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105.2</v>
      </c>
      <c r="F188" s="37">
        <v>105.36666666666667</v>
      </c>
      <c r="G188" s="38">
        <v>104.63333333333335</v>
      </c>
      <c r="H188" s="38">
        <v>104.06666666666668</v>
      </c>
      <c r="I188" s="38">
        <v>103.33333333333336</v>
      </c>
      <c r="J188" s="38">
        <v>105.93333333333335</v>
      </c>
      <c r="K188" s="38">
        <v>106.66666666666667</v>
      </c>
      <c r="L188" s="38">
        <v>107.23333333333335</v>
      </c>
      <c r="M188" s="28">
        <v>106.1</v>
      </c>
      <c r="N188" s="28">
        <v>104.8</v>
      </c>
      <c r="O188" s="39">
        <v>181291000</v>
      </c>
      <c r="P188" s="40">
        <v>-8.9597113650030074E-3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3218.35</v>
      </c>
      <c r="F189" s="37">
        <v>3204.0333333333328</v>
      </c>
      <c r="G189" s="38">
        <v>3182.2666666666655</v>
      </c>
      <c r="H189" s="38">
        <v>3146.1833333333325</v>
      </c>
      <c r="I189" s="38">
        <v>3124.4166666666652</v>
      </c>
      <c r="J189" s="38">
        <v>3240.1166666666659</v>
      </c>
      <c r="K189" s="38">
        <v>3261.8833333333332</v>
      </c>
      <c r="L189" s="38">
        <v>3297.9666666666662</v>
      </c>
      <c r="M189" s="28">
        <v>3225.8</v>
      </c>
      <c r="N189" s="28">
        <v>3167.95</v>
      </c>
      <c r="O189" s="39">
        <v>10077900</v>
      </c>
      <c r="P189" s="40">
        <v>-4.8714009613955105E-2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1108.95</v>
      </c>
      <c r="F190" s="37">
        <v>1106</v>
      </c>
      <c r="G190" s="38">
        <v>1099</v>
      </c>
      <c r="H190" s="38">
        <v>1089.05</v>
      </c>
      <c r="I190" s="38">
        <v>1082.05</v>
      </c>
      <c r="J190" s="38">
        <v>1115.95</v>
      </c>
      <c r="K190" s="38">
        <v>1122.95</v>
      </c>
      <c r="L190" s="38">
        <v>1132.9000000000001</v>
      </c>
      <c r="M190" s="28">
        <v>1113</v>
      </c>
      <c r="N190" s="28">
        <v>1096.05</v>
      </c>
      <c r="O190" s="39">
        <v>10786800</v>
      </c>
      <c r="P190" s="40">
        <v>-5.0036137210207371E-4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2532.5500000000002</v>
      </c>
      <c r="F191" s="37">
        <v>2531.7333333333331</v>
      </c>
      <c r="G191" s="38">
        <v>2517.5166666666664</v>
      </c>
      <c r="H191" s="38">
        <v>2502.4833333333331</v>
      </c>
      <c r="I191" s="38">
        <v>2488.2666666666664</v>
      </c>
      <c r="J191" s="38">
        <v>2546.7666666666664</v>
      </c>
      <c r="K191" s="38">
        <v>2560.9833333333327</v>
      </c>
      <c r="L191" s="38">
        <v>2576.0166666666664</v>
      </c>
      <c r="M191" s="28">
        <v>2545.9499999999998</v>
      </c>
      <c r="N191" s="28">
        <v>2516.6999999999998</v>
      </c>
      <c r="O191" s="39">
        <v>5274375</v>
      </c>
      <c r="P191" s="40">
        <v>1.423994304022784E-3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1548.1</v>
      </c>
      <c r="F192" s="37">
        <v>1550.8666666666668</v>
      </c>
      <c r="G192" s="38">
        <v>1533.5333333333335</v>
      </c>
      <c r="H192" s="38">
        <v>1518.9666666666667</v>
      </c>
      <c r="I192" s="38">
        <v>1501.6333333333334</v>
      </c>
      <c r="J192" s="38">
        <v>1565.4333333333336</v>
      </c>
      <c r="K192" s="38">
        <v>1582.7666666666667</v>
      </c>
      <c r="L192" s="38">
        <v>1597.3333333333337</v>
      </c>
      <c r="M192" s="28">
        <v>1568.2</v>
      </c>
      <c r="N192" s="28">
        <v>1536.3</v>
      </c>
      <c r="O192" s="39">
        <v>1734000</v>
      </c>
      <c r="P192" s="40">
        <v>3.6771300448430494E-2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1380.2</v>
      </c>
      <c r="F193" s="37">
        <v>1369.0500000000002</v>
      </c>
      <c r="G193" s="38">
        <v>1354.7000000000003</v>
      </c>
      <c r="H193" s="38">
        <v>1329.2</v>
      </c>
      <c r="I193" s="38">
        <v>1314.8500000000001</v>
      </c>
      <c r="J193" s="38">
        <v>1394.5500000000004</v>
      </c>
      <c r="K193" s="38">
        <v>1408.9000000000003</v>
      </c>
      <c r="L193" s="38">
        <v>1434.4000000000005</v>
      </c>
      <c r="M193" s="28">
        <v>1383.4</v>
      </c>
      <c r="N193" s="28">
        <v>1343.55</v>
      </c>
      <c r="O193" s="39">
        <v>3508400</v>
      </c>
      <c r="P193" s="40">
        <v>4.2429284525790346E-2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1080.4000000000001</v>
      </c>
      <c r="F194" s="37">
        <v>1081.2833333333335</v>
      </c>
      <c r="G194" s="38">
        <v>1070.616666666667</v>
      </c>
      <c r="H194" s="38">
        <v>1060.8333333333335</v>
      </c>
      <c r="I194" s="38">
        <v>1050.166666666667</v>
      </c>
      <c r="J194" s="38">
        <v>1091.0666666666671</v>
      </c>
      <c r="K194" s="38">
        <v>1101.7333333333336</v>
      </c>
      <c r="L194" s="38">
        <v>1111.5166666666671</v>
      </c>
      <c r="M194" s="28">
        <v>1091.95</v>
      </c>
      <c r="N194" s="28">
        <v>1071.5</v>
      </c>
      <c r="O194" s="39">
        <v>5544700</v>
      </c>
      <c r="P194" s="40">
        <v>7.5044517934367847E-3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1434.95</v>
      </c>
      <c r="F195" s="37">
        <v>1434.8833333333332</v>
      </c>
      <c r="G195" s="38">
        <v>1428.4666666666665</v>
      </c>
      <c r="H195" s="38">
        <v>1421.9833333333333</v>
      </c>
      <c r="I195" s="38">
        <v>1415.5666666666666</v>
      </c>
      <c r="J195" s="38">
        <v>1441.3666666666663</v>
      </c>
      <c r="K195" s="38">
        <v>1447.7833333333333</v>
      </c>
      <c r="L195" s="38">
        <v>1454.2666666666662</v>
      </c>
      <c r="M195" s="28">
        <v>1441.3</v>
      </c>
      <c r="N195" s="28">
        <v>1428.4</v>
      </c>
      <c r="O195" s="39">
        <v>1277600</v>
      </c>
      <c r="P195" s="40">
        <v>4.5499181669394435E-2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7650.7</v>
      </c>
      <c r="F196" s="37">
        <v>7637.4666666666662</v>
      </c>
      <c r="G196" s="38">
        <v>7598.2833333333328</v>
      </c>
      <c r="H196" s="38">
        <v>7545.8666666666668</v>
      </c>
      <c r="I196" s="38">
        <v>7506.6833333333334</v>
      </c>
      <c r="J196" s="38">
        <v>7689.8833333333323</v>
      </c>
      <c r="K196" s="38">
        <v>7729.0666666666648</v>
      </c>
      <c r="L196" s="38">
        <v>7781.4833333333318</v>
      </c>
      <c r="M196" s="28">
        <v>7676.65</v>
      </c>
      <c r="N196" s="28">
        <v>7585.05</v>
      </c>
      <c r="O196" s="39">
        <v>1752400</v>
      </c>
      <c r="P196" s="40">
        <v>1.113611447694882E-2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722.6</v>
      </c>
      <c r="F197" s="37">
        <v>720.88333333333333</v>
      </c>
      <c r="G197" s="38">
        <v>714.4666666666667</v>
      </c>
      <c r="H197" s="38">
        <v>706.33333333333337</v>
      </c>
      <c r="I197" s="38">
        <v>699.91666666666674</v>
      </c>
      <c r="J197" s="38">
        <v>729.01666666666665</v>
      </c>
      <c r="K197" s="38">
        <v>735.43333333333339</v>
      </c>
      <c r="L197" s="38">
        <v>743.56666666666661</v>
      </c>
      <c r="M197" s="28">
        <v>727.3</v>
      </c>
      <c r="N197" s="28">
        <v>712.75</v>
      </c>
      <c r="O197" s="39">
        <v>14190800</v>
      </c>
      <c r="P197" s="40">
        <v>-2.1776144815843713E-2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274.60000000000002</v>
      </c>
      <c r="F198" s="37">
        <v>276.38333333333333</v>
      </c>
      <c r="G198" s="38">
        <v>270.31666666666666</v>
      </c>
      <c r="H198" s="38">
        <v>266.03333333333336</v>
      </c>
      <c r="I198" s="38">
        <v>259.9666666666667</v>
      </c>
      <c r="J198" s="38">
        <v>280.66666666666663</v>
      </c>
      <c r="K198" s="38">
        <v>286.73333333333323</v>
      </c>
      <c r="L198" s="38">
        <v>291.01666666666659</v>
      </c>
      <c r="M198" s="28">
        <v>282.45</v>
      </c>
      <c r="N198" s="28">
        <v>272.10000000000002</v>
      </c>
      <c r="O198" s="39">
        <v>43136000</v>
      </c>
      <c r="P198" s="40">
        <v>7.5335294410928857E-2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823.2</v>
      </c>
      <c r="F199" s="37">
        <v>822.9</v>
      </c>
      <c r="G199" s="38">
        <v>818.3</v>
      </c>
      <c r="H199" s="38">
        <v>813.4</v>
      </c>
      <c r="I199" s="38">
        <v>808.8</v>
      </c>
      <c r="J199" s="38">
        <v>827.8</v>
      </c>
      <c r="K199" s="38">
        <v>832.40000000000009</v>
      </c>
      <c r="L199" s="38">
        <v>837.3</v>
      </c>
      <c r="M199" s="28">
        <v>827.5</v>
      </c>
      <c r="N199" s="28">
        <v>818</v>
      </c>
      <c r="O199" s="39">
        <v>5309400</v>
      </c>
      <c r="P199" s="40">
        <v>4.7218934911242606E-2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1315.55</v>
      </c>
      <c r="F200" s="37">
        <v>1309.3666666666666</v>
      </c>
      <c r="G200" s="38">
        <v>1299.1333333333332</v>
      </c>
      <c r="H200" s="38">
        <v>1282.7166666666667</v>
      </c>
      <c r="I200" s="38">
        <v>1272.4833333333333</v>
      </c>
      <c r="J200" s="38">
        <v>1325.7833333333331</v>
      </c>
      <c r="K200" s="38">
        <v>1336.0166666666662</v>
      </c>
      <c r="L200" s="38">
        <v>1352.4333333333329</v>
      </c>
      <c r="M200" s="28">
        <v>1319.6</v>
      </c>
      <c r="N200" s="28">
        <v>1292.95</v>
      </c>
      <c r="O200" s="39">
        <v>912100</v>
      </c>
      <c r="P200" s="40">
        <v>1.9561815336463225E-2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367.7</v>
      </c>
      <c r="F201" s="37">
        <v>366.3</v>
      </c>
      <c r="G201" s="38">
        <v>364.3</v>
      </c>
      <c r="H201" s="38">
        <v>360.9</v>
      </c>
      <c r="I201" s="38">
        <v>358.9</v>
      </c>
      <c r="J201" s="38">
        <v>369.70000000000005</v>
      </c>
      <c r="K201" s="38">
        <v>371.70000000000005</v>
      </c>
      <c r="L201" s="38">
        <v>375.10000000000008</v>
      </c>
      <c r="M201" s="28">
        <v>368.3</v>
      </c>
      <c r="N201" s="28">
        <v>362.9</v>
      </c>
      <c r="O201" s="39">
        <v>33576000</v>
      </c>
      <c r="P201" s="40">
        <v>-1.1351088732829822E-2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213.8</v>
      </c>
      <c r="F202" s="37">
        <v>215.51666666666668</v>
      </c>
      <c r="G202" s="38">
        <v>211.63333333333335</v>
      </c>
      <c r="H202" s="38">
        <v>209.46666666666667</v>
      </c>
      <c r="I202" s="38">
        <v>205.58333333333334</v>
      </c>
      <c r="J202" s="38">
        <v>217.68333333333337</v>
      </c>
      <c r="K202" s="38">
        <v>221.56666666666669</v>
      </c>
      <c r="L202" s="38">
        <v>223.73333333333338</v>
      </c>
      <c r="M202" s="28">
        <v>219.4</v>
      </c>
      <c r="N202" s="28">
        <v>213.35</v>
      </c>
      <c r="O202" s="39">
        <v>75486000</v>
      </c>
      <c r="P202" s="40">
        <v>1.3044528544971415E-2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493.4</v>
      </c>
      <c r="F203" s="37">
        <v>492.76666666666671</v>
      </c>
      <c r="G203" s="38">
        <v>487.98333333333341</v>
      </c>
      <c r="H203" s="38">
        <v>482.56666666666672</v>
      </c>
      <c r="I203" s="38">
        <v>477.78333333333342</v>
      </c>
      <c r="J203" s="38">
        <v>498.18333333333339</v>
      </c>
      <c r="K203" s="38">
        <v>502.9666666666667</v>
      </c>
      <c r="L203" s="38">
        <v>508.38333333333338</v>
      </c>
      <c r="M203" s="28">
        <v>497.55</v>
      </c>
      <c r="N203" s="28">
        <v>487.35</v>
      </c>
      <c r="O203" s="39">
        <v>7160400</v>
      </c>
      <c r="P203" s="40">
        <v>4.1361256544502616E-2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30"/>
      <c r="D205" s="31"/>
      <c r="E205" s="37"/>
      <c r="F205" s="37"/>
      <c r="G205" s="38"/>
      <c r="H205" s="38"/>
      <c r="I205" s="38"/>
      <c r="J205" s="38"/>
      <c r="K205" s="38"/>
      <c r="L205" s="38"/>
      <c r="M205" s="28"/>
      <c r="N205" s="28"/>
      <c r="O205" s="39"/>
      <c r="P205" s="40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3"/>
      <c r="P206" s="234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45"/>
      <c r="M207" s="41"/>
      <c r="N207" s="41"/>
      <c r="O207" s="233"/>
      <c r="P207" s="234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3" t="s">
        <v>16</v>
      </c>
      <c r="B8" s="385"/>
      <c r="C8" s="389" t="s">
        <v>20</v>
      </c>
      <c r="D8" s="389" t="s">
        <v>21</v>
      </c>
      <c r="E8" s="380" t="s">
        <v>22</v>
      </c>
      <c r="F8" s="381"/>
      <c r="G8" s="382"/>
      <c r="H8" s="380" t="s">
        <v>23</v>
      </c>
      <c r="I8" s="381"/>
      <c r="J8" s="382"/>
      <c r="K8" s="23"/>
      <c r="L8" s="50"/>
      <c r="M8" s="50"/>
      <c r="N8" s="1"/>
      <c r="O8" s="1"/>
    </row>
    <row r="9" spans="1:15" ht="36" customHeight="1">
      <c r="A9" s="387"/>
      <c r="B9" s="388"/>
      <c r="C9" s="388"/>
      <c r="D9" s="38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17359.75</v>
      </c>
      <c r="D10" s="259">
        <v>17315.333333333332</v>
      </c>
      <c r="E10" s="259">
        <v>17249.066666666666</v>
      </c>
      <c r="F10" s="259">
        <v>17138.383333333335</v>
      </c>
      <c r="G10" s="259">
        <v>17072.116666666669</v>
      </c>
      <c r="H10" s="259">
        <v>17426.016666666663</v>
      </c>
      <c r="I10" s="259">
        <v>17492.283333333333</v>
      </c>
      <c r="J10" s="259">
        <v>17602.96666666666</v>
      </c>
      <c r="K10" s="259">
        <v>17381.599999999999</v>
      </c>
      <c r="L10" s="259">
        <v>17204.650000000001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40608.65</v>
      </c>
      <c r="D11" s="259">
        <v>40493.083333333336</v>
      </c>
      <c r="E11" s="259">
        <v>40295.76666666667</v>
      </c>
      <c r="F11" s="259">
        <v>39982.883333333331</v>
      </c>
      <c r="G11" s="259">
        <v>39785.566666666666</v>
      </c>
      <c r="H11" s="259">
        <v>40805.966666666674</v>
      </c>
      <c r="I11" s="259">
        <v>41003.28333333334</v>
      </c>
      <c r="J11" s="259">
        <v>41316.166666666679</v>
      </c>
      <c r="K11" s="259">
        <v>40690.400000000001</v>
      </c>
      <c r="L11" s="259">
        <v>40180.199999999997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2916.95</v>
      </c>
      <c r="D12" s="232">
        <v>2918.2666666666664</v>
      </c>
      <c r="E12" s="232">
        <v>2898.2833333333328</v>
      </c>
      <c r="F12" s="232">
        <v>2879.6166666666663</v>
      </c>
      <c r="G12" s="232">
        <v>2859.6333333333328</v>
      </c>
      <c r="H12" s="232">
        <v>2936.9333333333329</v>
      </c>
      <c r="I12" s="232">
        <v>2956.9166666666665</v>
      </c>
      <c r="J12" s="232">
        <v>2975.583333333333</v>
      </c>
      <c r="K12" s="232">
        <v>2938.25</v>
      </c>
      <c r="L12" s="232">
        <v>2899.6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5090.95</v>
      </c>
      <c r="D13" s="232">
        <v>5083.2333333333336</v>
      </c>
      <c r="E13" s="232">
        <v>5054.2666666666673</v>
      </c>
      <c r="F13" s="232">
        <v>5017.5833333333339</v>
      </c>
      <c r="G13" s="232">
        <v>4988.6166666666677</v>
      </c>
      <c r="H13" s="232">
        <v>5119.916666666667</v>
      </c>
      <c r="I13" s="232">
        <v>5148.8833333333341</v>
      </c>
      <c r="J13" s="232">
        <v>5185.5666666666666</v>
      </c>
      <c r="K13" s="232">
        <v>5112.2</v>
      </c>
      <c r="L13" s="232">
        <v>5046.55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28698.6</v>
      </c>
      <c r="D14" s="232">
        <v>28572.399999999998</v>
      </c>
      <c r="E14" s="232">
        <v>28403.199999999997</v>
      </c>
      <c r="F14" s="232">
        <v>28107.8</v>
      </c>
      <c r="G14" s="232">
        <v>27938.6</v>
      </c>
      <c r="H14" s="232">
        <v>28867.799999999996</v>
      </c>
      <c r="I14" s="232">
        <v>29037</v>
      </c>
      <c r="J14" s="232">
        <v>29332.399999999994</v>
      </c>
      <c r="K14" s="232">
        <v>28741.599999999999</v>
      </c>
      <c r="L14" s="232">
        <v>28277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4474</v>
      </c>
      <c r="D15" s="232">
        <v>4477.8166666666666</v>
      </c>
      <c r="E15" s="232">
        <v>4452.333333333333</v>
      </c>
      <c r="F15" s="232">
        <v>4430.6666666666661</v>
      </c>
      <c r="G15" s="232">
        <v>4405.1833333333325</v>
      </c>
      <c r="H15" s="232">
        <v>4499.4833333333336</v>
      </c>
      <c r="I15" s="232">
        <v>4524.9666666666672</v>
      </c>
      <c r="J15" s="232">
        <v>4546.6333333333341</v>
      </c>
      <c r="K15" s="232">
        <v>4503.3</v>
      </c>
      <c r="L15" s="232">
        <v>4456.1499999999996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8466.7999999999993</v>
      </c>
      <c r="D16" s="232">
        <v>8456.15</v>
      </c>
      <c r="E16" s="232">
        <v>8421.4</v>
      </c>
      <c r="F16" s="232">
        <v>8376</v>
      </c>
      <c r="G16" s="232">
        <v>8341.25</v>
      </c>
      <c r="H16" s="232">
        <v>8501.5499999999993</v>
      </c>
      <c r="I16" s="232">
        <v>8536.2999999999993</v>
      </c>
      <c r="J16" s="232">
        <v>8581.6999999999989</v>
      </c>
      <c r="K16" s="232">
        <v>8490.9</v>
      </c>
      <c r="L16" s="232">
        <v>8410.75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3365.15</v>
      </c>
      <c r="D17" s="232">
        <v>3378.4166666666665</v>
      </c>
      <c r="E17" s="232">
        <v>3336.833333333333</v>
      </c>
      <c r="F17" s="232">
        <v>3308.5166666666664</v>
      </c>
      <c r="G17" s="232">
        <v>3266.9333333333329</v>
      </c>
      <c r="H17" s="232">
        <v>3406.7333333333331</v>
      </c>
      <c r="I17" s="232">
        <v>3448.3166666666662</v>
      </c>
      <c r="J17" s="232">
        <v>3476.6333333333332</v>
      </c>
      <c r="K17" s="231">
        <v>3420</v>
      </c>
      <c r="L17" s="231">
        <v>3350.1</v>
      </c>
      <c r="M17" s="231">
        <v>3.2994400000000002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1667.2</v>
      </c>
      <c r="D18" s="232">
        <v>1656.3999999999999</v>
      </c>
      <c r="E18" s="232">
        <v>1640.7999999999997</v>
      </c>
      <c r="F18" s="232">
        <v>1614.3999999999999</v>
      </c>
      <c r="G18" s="232">
        <v>1598.7999999999997</v>
      </c>
      <c r="H18" s="232">
        <v>1682.7999999999997</v>
      </c>
      <c r="I18" s="232">
        <v>1698.3999999999996</v>
      </c>
      <c r="J18" s="232">
        <v>1724.7999999999997</v>
      </c>
      <c r="K18" s="231">
        <v>1672</v>
      </c>
      <c r="L18" s="231">
        <v>1630</v>
      </c>
      <c r="M18" s="231">
        <v>6.3826400000000003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579.20000000000005</v>
      </c>
      <c r="D19" s="232">
        <v>582.91666666666663</v>
      </c>
      <c r="E19" s="232">
        <v>574.2833333333333</v>
      </c>
      <c r="F19" s="232">
        <v>569.36666666666667</v>
      </c>
      <c r="G19" s="232">
        <v>560.73333333333335</v>
      </c>
      <c r="H19" s="232">
        <v>587.83333333333326</v>
      </c>
      <c r="I19" s="232">
        <v>596.4666666666667</v>
      </c>
      <c r="J19" s="232">
        <v>601.38333333333321</v>
      </c>
      <c r="K19" s="231">
        <v>591.54999999999995</v>
      </c>
      <c r="L19" s="231">
        <v>578</v>
      </c>
      <c r="M19" s="231">
        <v>16.180019999999999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22064.85</v>
      </c>
      <c r="D20" s="232">
        <v>21976.2</v>
      </c>
      <c r="E20" s="232">
        <v>21791.800000000003</v>
      </c>
      <c r="F20" s="232">
        <v>21518.750000000004</v>
      </c>
      <c r="G20" s="232">
        <v>21334.350000000006</v>
      </c>
      <c r="H20" s="232">
        <v>22249.25</v>
      </c>
      <c r="I20" s="232">
        <v>22433.65</v>
      </c>
      <c r="J20" s="232">
        <v>22706.699999999997</v>
      </c>
      <c r="K20" s="231">
        <v>22160.6</v>
      </c>
      <c r="L20" s="231">
        <v>21703.15</v>
      </c>
      <c r="M20" s="231">
        <v>9.4270000000000007E-2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1750.45</v>
      </c>
      <c r="D21" s="232">
        <v>1771.8166666666666</v>
      </c>
      <c r="E21" s="232">
        <v>1718.6333333333332</v>
      </c>
      <c r="F21" s="232">
        <v>1686.8166666666666</v>
      </c>
      <c r="G21" s="232">
        <v>1633.6333333333332</v>
      </c>
      <c r="H21" s="232">
        <v>1803.6333333333332</v>
      </c>
      <c r="I21" s="232">
        <v>1856.8166666666666</v>
      </c>
      <c r="J21" s="232">
        <v>1888.6333333333332</v>
      </c>
      <c r="K21" s="231">
        <v>1825</v>
      </c>
      <c r="L21" s="231">
        <v>1740</v>
      </c>
      <c r="M21" s="231">
        <v>48.932490000000001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881.15</v>
      </c>
      <c r="D22" s="232">
        <v>896.45000000000016</v>
      </c>
      <c r="E22" s="232">
        <v>856.90000000000032</v>
      </c>
      <c r="F22" s="232">
        <v>832.6500000000002</v>
      </c>
      <c r="G22" s="232">
        <v>793.10000000000036</v>
      </c>
      <c r="H22" s="232">
        <v>920.70000000000027</v>
      </c>
      <c r="I22" s="232">
        <v>960.25000000000023</v>
      </c>
      <c r="J22" s="232">
        <v>984.50000000000023</v>
      </c>
      <c r="K22" s="231">
        <v>936</v>
      </c>
      <c r="L22" s="231">
        <v>872.2</v>
      </c>
      <c r="M22" s="231">
        <v>38.332320000000003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631.9</v>
      </c>
      <c r="D23" s="232">
        <v>638.2166666666667</v>
      </c>
      <c r="E23" s="232">
        <v>621.03333333333342</v>
      </c>
      <c r="F23" s="232">
        <v>610.16666666666674</v>
      </c>
      <c r="G23" s="232">
        <v>592.98333333333346</v>
      </c>
      <c r="H23" s="232">
        <v>649.08333333333337</v>
      </c>
      <c r="I23" s="232">
        <v>666.26666666666677</v>
      </c>
      <c r="J23" s="232">
        <v>677.13333333333333</v>
      </c>
      <c r="K23" s="231">
        <v>655.4</v>
      </c>
      <c r="L23" s="231">
        <v>627.35</v>
      </c>
      <c r="M23" s="231">
        <v>94.6691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867.75</v>
      </c>
      <c r="D24" s="232">
        <v>878.76666666666677</v>
      </c>
      <c r="E24" s="232">
        <v>847.53333333333353</v>
      </c>
      <c r="F24" s="232">
        <v>827.31666666666672</v>
      </c>
      <c r="G24" s="232">
        <v>796.08333333333348</v>
      </c>
      <c r="H24" s="232">
        <v>898.98333333333358</v>
      </c>
      <c r="I24" s="232">
        <v>930.21666666666692</v>
      </c>
      <c r="J24" s="232">
        <v>950.43333333333362</v>
      </c>
      <c r="K24" s="231">
        <v>910</v>
      </c>
      <c r="L24" s="231">
        <v>858.55</v>
      </c>
      <c r="M24" s="231">
        <v>11.968450000000001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993.05</v>
      </c>
      <c r="D25" s="232">
        <v>1003.75</v>
      </c>
      <c r="E25" s="232">
        <v>963.5</v>
      </c>
      <c r="F25" s="232">
        <v>933.95</v>
      </c>
      <c r="G25" s="232">
        <v>893.7</v>
      </c>
      <c r="H25" s="232">
        <v>1033.3</v>
      </c>
      <c r="I25" s="232">
        <v>1073.55</v>
      </c>
      <c r="J25" s="232">
        <v>1103.0999999999999</v>
      </c>
      <c r="K25" s="231">
        <v>1044</v>
      </c>
      <c r="L25" s="231">
        <v>974.2</v>
      </c>
      <c r="M25" s="231">
        <v>10.967930000000001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405.85</v>
      </c>
      <c r="D26" s="232">
        <v>403.58333333333331</v>
      </c>
      <c r="E26" s="232">
        <v>401.31666666666661</v>
      </c>
      <c r="F26" s="232">
        <v>396.7833333333333</v>
      </c>
      <c r="G26" s="232">
        <v>394.51666666666659</v>
      </c>
      <c r="H26" s="232">
        <v>408.11666666666662</v>
      </c>
      <c r="I26" s="232">
        <v>410.38333333333338</v>
      </c>
      <c r="J26" s="232">
        <v>414.91666666666663</v>
      </c>
      <c r="K26" s="231">
        <v>405.85</v>
      </c>
      <c r="L26" s="231">
        <v>399.05</v>
      </c>
      <c r="M26" s="231">
        <v>40.819879999999998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153.55000000000001</v>
      </c>
      <c r="D27" s="232">
        <v>153.70000000000002</v>
      </c>
      <c r="E27" s="232">
        <v>152.15000000000003</v>
      </c>
      <c r="F27" s="232">
        <v>150.75000000000003</v>
      </c>
      <c r="G27" s="232">
        <v>149.20000000000005</v>
      </c>
      <c r="H27" s="232">
        <v>155.10000000000002</v>
      </c>
      <c r="I27" s="232">
        <v>156.65000000000003</v>
      </c>
      <c r="J27" s="232">
        <v>158.05000000000001</v>
      </c>
      <c r="K27" s="231">
        <v>155.25</v>
      </c>
      <c r="L27" s="231">
        <v>152.30000000000001</v>
      </c>
      <c r="M27" s="231">
        <v>31.038969999999999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214.35</v>
      </c>
      <c r="D28" s="232">
        <v>213.91666666666666</v>
      </c>
      <c r="E28" s="232">
        <v>211.83333333333331</v>
      </c>
      <c r="F28" s="232">
        <v>209.31666666666666</v>
      </c>
      <c r="G28" s="232">
        <v>207.23333333333332</v>
      </c>
      <c r="H28" s="232">
        <v>216.43333333333331</v>
      </c>
      <c r="I28" s="232">
        <v>218.51666666666662</v>
      </c>
      <c r="J28" s="232">
        <v>221.0333333333333</v>
      </c>
      <c r="K28" s="231">
        <v>216</v>
      </c>
      <c r="L28" s="231">
        <v>211.4</v>
      </c>
      <c r="M28" s="231">
        <v>12.489739999999999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3396.1</v>
      </c>
      <c r="D29" s="232">
        <v>3368.9166666666665</v>
      </c>
      <c r="E29" s="232">
        <v>3323.4833333333331</v>
      </c>
      <c r="F29" s="232">
        <v>3250.8666666666668</v>
      </c>
      <c r="G29" s="232">
        <v>3205.4333333333334</v>
      </c>
      <c r="H29" s="232">
        <v>3441.5333333333328</v>
      </c>
      <c r="I29" s="232">
        <v>3486.9666666666662</v>
      </c>
      <c r="J29" s="232">
        <v>3559.5833333333326</v>
      </c>
      <c r="K29" s="231">
        <v>3414.35</v>
      </c>
      <c r="L29" s="231">
        <v>3296.3</v>
      </c>
      <c r="M29" s="231">
        <v>2.4823400000000002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365.55</v>
      </c>
      <c r="D30" s="232">
        <v>366.7166666666667</v>
      </c>
      <c r="E30" s="232">
        <v>362.83333333333337</v>
      </c>
      <c r="F30" s="232">
        <v>360.11666666666667</v>
      </c>
      <c r="G30" s="232">
        <v>356.23333333333335</v>
      </c>
      <c r="H30" s="232">
        <v>369.43333333333339</v>
      </c>
      <c r="I30" s="232">
        <v>373.31666666666672</v>
      </c>
      <c r="J30" s="232">
        <v>376.03333333333342</v>
      </c>
      <c r="K30" s="231">
        <v>370.6</v>
      </c>
      <c r="L30" s="231">
        <v>364</v>
      </c>
      <c r="M30" s="231">
        <v>59.452849999999998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4310.8999999999996</v>
      </c>
      <c r="D31" s="232">
        <v>4337.2666666666664</v>
      </c>
      <c r="E31" s="232">
        <v>4273.583333333333</v>
      </c>
      <c r="F31" s="232">
        <v>4236.2666666666664</v>
      </c>
      <c r="G31" s="232">
        <v>4172.583333333333</v>
      </c>
      <c r="H31" s="232">
        <v>4374.583333333333</v>
      </c>
      <c r="I31" s="232">
        <v>4438.2666666666673</v>
      </c>
      <c r="J31" s="232">
        <v>4475.583333333333</v>
      </c>
      <c r="K31" s="231">
        <v>4400.95</v>
      </c>
      <c r="L31" s="231">
        <v>4299.95</v>
      </c>
      <c r="M31" s="231">
        <v>4.6566299999999998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139.19999999999999</v>
      </c>
      <c r="D32" s="232">
        <v>138.66666666666666</v>
      </c>
      <c r="E32" s="232">
        <v>137.5333333333333</v>
      </c>
      <c r="F32" s="232">
        <v>135.86666666666665</v>
      </c>
      <c r="G32" s="232">
        <v>134.73333333333329</v>
      </c>
      <c r="H32" s="232">
        <v>140.33333333333331</v>
      </c>
      <c r="I32" s="232">
        <v>141.4666666666667</v>
      </c>
      <c r="J32" s="232">
        <v>143.13333333333333</v>
      </c>
      <c r="K32" s="231">
        <v>139.80000000000001</v>
      </c>
      <c r="L32" s="231">
        <v>137</v>
      </c>
      <c r="M32" s="231">
        <v>57.030819999999999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2761.65</v>
      </c>
      <c r="D33" s="232">
        <v>2761.3833333333332</v>
      </c>
      <c r="E33" s="232">
        <v>2747.7666666666664</v>
      </c>
      <c r="F33" s="232">
        <v>2733.8833333333332</v>
      </c>
      <c r="G33" s="232">
        <v>2720.2666666666664</v>
      </c>
      <c r="H33" s="232">
        <v>2775.2666666666664</v>
      </c>
      <c r="I33" s="232">
        <v>2788.8833333333332</v>
      </c>
      <c r="J33" s="232">
        <v>2802.7666666666664</v>
      </c>
      <c r="K33" s="231">
        <v>2775</v>
      </c>
      <c r="L33" s="231">
        <v>2747.5</v>
      </c>
      <c r="M33" s="231">
        <v>19.67803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1337</v>
      </c>
      <c r="D34" s="232">
        <v>1344.55</v>
      </c>
      <c r="E34" s="232">
        <v>1324.6999999999998</v>
      </c>
      <c r="F34" s="232">
        <v>1312.3999999999999</v>
      </c>
      <c r="G34" s="232">
        <v>1292.5499999999997</v>
      </c>
      <c r="H34" s="232">
        <v>1356.85</v>
      </c>
      <c r="I34" s="232">
        <v>1376.6999999999998</v>
      </c>
      <c r="J34" s="232">
        <v>1389</v>
      </c>
      <c r="K34" s="231">
        <v>1364.4</v>
      </c>
      <c r="L34" s="231">
        <v>1332.25</v>
      </c>
      <c r="M34" s="231">
        <v>4.0783300000000002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518.1</v>
      </c>
      <c r="D35" s="232">
        <v>516.56666666666672</v>
      </c>
      <c r="E35" s="232">
        <v>512.33333333333348</v>
      </c>
      <c r="F35" s="232">
        <v>506.56666666666678</v>
      </c>
      <c r="G35" s="232">
        <v>502.33333333333354</v>
      </c>
      <c r="H35" s="232">
        <v>522.33333333333348</v>
      </c>
      <c r="I35" s="232">
        <v>526.56666666666683</v>
      </c>
      <c r="J35" s="232">
        <v>532.33333333333337</v>
      </c>
      <c r="K35" s="231">
        <v>520.79999999999995</v>
      </c>
      <c r="L35" s="231">
        <v>510.8</v>
      </c>
      <c r="M35" s="231">
        <v>14.730029999999999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3401.05</v>
      </c>
      <c r="D36" s="232">
        <v>3380.35</v>
      </c>
      <c r="E36" s="232">
        <v>3345.7</v>
      </c>
      <c r="F36" s="232">
        <v>3290.35</v>
      </c>
      <c r="G36" s="232">
        <v>3255.7</v>
      </c>
      <c r="H36" s="232">
        <v>3435.7</v>
      </c>
      <c r="I36" s="232">
        <v>3470.3500000000004</v>
      </c>
      <c r="J36" s="232">
        <v>3525.7</v>
      </c>
      <c r="K36" s="231">
        <v>3415</v>
      </c>
      <c r="L36" s="231">
        <v>3325</v>
      </c>
      <c r="M36" s="231">
        <v>2.86361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858.5</v>
      </c>
      <c r="D37" s="232">
        <v>855.63333333333333</v>
      </c>
      <c r="E37" s="232">
        <v>850.36666666666667</v>
      </c>
      <c r="F37" s="232">
        <v>842.23333333333335</v>
      </c>
      <c r="G37" s="232">
        <v>836.9666666666667</v>
      </c>
      <c r="H37" s="232">
        <v>863.76666666666665</v>
      </c>
      <c r="I37" s="232">
        <v>869.0333333333333</v>
      </c>
      <c r="J37" s="232">
        <v>877.16666666666663</v>
      </c>
      <c r="K37" s="231">
        <v>860.9</v>
      </c>
      <c r="L37" s="231">
        <v>847.5</v>
      </c>
      <c r="M37" s="231">
        <v>129.46752000000001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3884.75</v>
      </c>
      <c r="D38" s="232">
        <v>3884.2000000000003</v>
      </c>
      <c r="E38" s="232">
        <v>3860.5500000000006</v>
      </c>
      <c r="F38" s="232">
        <v>3836.3500000000004</v>
      </c>
      <c r="G38" s="232">
        <v>3812.7000000000007</v>
      </c>
      <c r="H38" s="232">
        <v>3908.4000000000005</v>
      </c>
      <c r="I38" s="232">
        <v>3932.05</v>
      </c>
      <c r="J38" s="232">
        <v>3956.2500000000005</v>
      </c>
      <c r="K38" s="231">
        <v>3907.85</v>
      </c>
      <c r="L38" s="231">
        <v>3860</v>
      </c>
      <c r="M38" s="231">
        <v>2.4843299999999999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5616.75</v>
      </c>
      <c r="D39" s="232">
        <v>5632.3166666666666</v>
      </c>
      <c r="E39" s="232">
        <v>5570.6333333333332</v>
      </c>
      <c r="F39" s="232">
        <v>5524.5166666666664</v>
      </c>
      <c r="G39" s="232">
        <v>5462.833333333333</v>
      </c>
      <c r="H39" s="232">
        <v>5678.4333333333334</v>
      </c>
      <c r="I39" s="232">
        <v>5740.1166666666659</v>
      </c>
      <c r="J39" s="232">
        <v>5786.2333333333336</v>
      </c>
      <c r="K39" s="231">
        <v>5694</v>
      </c>
      <c r="L39" s="231">
        <v>5586.2</v>
      </c>
      <c r="M39" s="231">
        <v>12.678280000000001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1266.5</v>
      </c>
      <c r="D40" s="232">
        <v>1262.1666666666667</v>
      </c>
      <c r="E40" s="232">
        <v>1254.3333333333335</v>
      </c>
      <c r="F40" s="232">
        <v>1242.1666666666667</v>
      </c>
      <c r="G40" s="232">
        <v>1234.3333333333335</v>
      </c>
      <c r="H40" s="232">
        <v>1274.3333333333335</v>
      </c>
      <c r="I40" s="232">
        <v>1282.166666666667</v>
      </c>
      <c r="J40" s="232">
        <v>1294.3333333333335</v>
      </c>
      <c r="K40" s="231">
        <v>1270</v>
      </c>
      <c r="L40" s="231">
        <v>1250</v>
      </c>
      <c r="M40" s="231">
        <v>18.30686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5920.1</v>
      </c>
      <c r="D41" s="232">
        <v>5913.416666666667</v>
      </c>
      <c r="E41" s="232">
        <v>5846.8333333333339</v>
      </c>
      <c r="F41" s="232">
        <v>5773.5666666666666</v>
      </c>
      <c r="G41" s="232">
        <v>5706.9833333333336</v>
      </c>
      <c r="H41" s="232">
        <v>5986.6833333333343</v>
      </c>
      <c r="I41" s="232">
        <v>6053.2666666666682</v>
      </c>
      <c r="J41" s="232">
        <v>6126.5333333333347</v>
      </c>
      <c r="K41" s="231">
        <v>5980</v>
      </c>
      <c r="L41" s="231">
        <v>5840.15</v>
      </c>
      <c r="M41" s="231">
        <v>0.31478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1951.45</v>
      </c>
      <c r="D42" s="232">
        <v>1963.8666666666668</v>
      </c>
      <c r="E42" s="232">
        <v>1936.7833333333335</v>
      </c>
      <c r="F42" s="232">
        <v>1922.1166666666668</v>
      </c>
      <c r="G42" s="232">
        <v>1895.0333333333335</v>
      </c>
      <c r="H42" s="232">
        <v>1978.5333333333335</v>
      </c>
      <c r="I42" s="232">
        <v>2005.6166666666666</v>
      </c>
      <c r="J42" s="232">
        <v>2020.2833333333335</v>
      </c>
      <c r="K42" s="231">
        <v>1990.95</v>
      </c>
      <c r="L42" s="231">
        <v>1949.2</v>
      </c>
      <c r="M42" s="231">
        <v>2.6768200000000002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195.75</v>
      </c>
      <c r="D43" s="232">
        <v>194.85</v>
      </c>
      <c r="E43" s="232">
        <v>191.89999999999998</v>
      </c>
      <c r="F43" s="232">
        <v>188.04999999999998</v>
      </c>
      <c r="G43" s="232">
        <v>185.09999999999997</v>
      </c>
      <c r="H43" s="232">
        <v>198.7</v>
      </c>
      <c r="I43" s="232">
        <v>201.64999999999998</v>
      </c>
      <c r="J43" s="232">
        <v>205.5</v>
      </c>
      <c r="K43" s="231">
        <v>197.8</v>
      </c>
      <c r="L43" s="231">
        <v>191</v>
      </c>
      <c r="M43" s="231">
        <v>154.49907999999999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168.85</v>
      </c>
      <c r="D44" s="232">
        <v>168.18333333333331</v>
      </c>
      <c r="E44" s="232">
        <v>166.56666666666661</v>
      </c>
      <c r="F44" s="232">
        <v>164.2833333333333</v>
      </c>
      <c r="G44" s="232">
        <v>162.6666666666666</v>
      </c>
      <c r="H44" s="232">
        <v>170.46666666666661</v>
      </c>
      <c r="I44" s="232">
        <v>172.08333333333334</v>
      </c>
      <c r="J44" s="232">
        <v>174.36666666666662</v>
      </c>
      <c r="K44" s="231">
        <v>169.8</v>
      </c>
      <c r="L44" s="231">
        <v>165.9</v>
      </c>
      <c r="M44" s="231">
        <v>282.40602999999999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74.650000000000006</v>
      </c>
      <c r="D45" s="232">
        <v>75.55</v>
      </c>
      <c r="E45" s="232">
        <v>73.199999999999989</v>
      </c>
      <c r="F45" s="232">
        <v>71.749999999999986</v>
      </c>
      <c r="G45" s="232">
        <v>69.399999999999977</v>
      </c>
      <c r="H45" s="232">
        <v>77</v>
      </c>
      <c r="I45" s="232">
        <v>79.349999999999994</v>
      </c>
      <c r="J45" s="232">
        <v>80.800000000000011</v>
      </c>
      <c r="K45" s="231">
        <v>77.900000000000006</v>
      </c>
      <c r="L45" s="231">
        <v>74.099999999999994</v>
      </c>
      <c r="M45" s="231">
        <v>124.44105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1418.35</v>
      </c>
      <c r="D46" s="232">
        <v>1419.9166666666667</v>
      </c>
      <c r="E46" s="232">
        <v>1406.8333333333335</v>
      </c>
      <c r="F46" s="232">
        <v>1395.3166666666668</v>
      </c>
      <c r="G46" s="232">
        <v>1382.2333333333336</v>
      </c>
      <c r="H46" s="232">
        <v>1431.4333333333334</v>
      </c>
      <c r="I46" s="232">
        <v>1444.5166666666669</v>
      </c>
      <c r="J46" s="232">
        <v>1456.0333333333333</v>
      </c>
      <c r="K46" s="231">
        <v>1433</v>
      </c>
      <c r="L46" s="231">
        <v>1408.4</v>
      </c>
      <c r="M46" s="231">
        <v>2.2003300000000001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581.70000000000005</v>
      </c>
      <c r="D47" s="232">
        <v>578.61666666666667</v>
      </c>
      <c r="E47" s="232">
        <v>573.88333333333333</v>
      </c>
      <c r="F47" s="232">
        <v>566.06666666666661</v>
      </c>
      <c r="G47" s="232">
        <v>561.33333333333326</v>
      </c>
      <c r="H47" s="232">
        <v>586.43333333333339</v>
      </c>
      <c r="I47" s="232">
        <v>591.16666666666674</v>
      </c>
      <c r="J47" s="232">
        <v>598.98333333333346</v>
      </c>
      <c r="K47" s="231">
        <v>583.35</v>
      </c>
      <c r="L47" s="231">
        <v>570.79999999999995</v>
      </c>
      <c r="M47" s="231">
        <v>4.5499200000000002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97.55</v>
      </c>
      <c r="D48" s="232">
        <v>96.75</v>
      </c>
      <c r="E48" s="232">
        <v>95.05</v>
      </c>
      <c r="F48" s="232">
        <v>92.55</v>
      </c>
      <c r="G48" s="232">
        <v>90.85</v>
      </c>
      <c r="H48" s="232">
        <v>99.25</v>
      </c>
      <c r="I48" s="232">
        <v>100.94999999999999</v>
      </c>
      <c r="J48" s="232">
        <v>103.45</v>
      </c>
      <c r="K48" s="231">
        <v>98.45</v>
      </c>
      <c r="L48" s="231">
        <v>94.25</v>
      </c>
      <c r="M48" s="231">
        <v>644.55093999999997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770.45</v>
      </c>
      <c r="D49" s="232">
        <v>766.81666666666661</v>
      </c>
      <c r="E49" s="232">
        <v>761.63333333333321</v>
      </c>
      <c r="F49" s="232">
        <v>752.81666666666661</v>
      </c>
      <c r="G49" s="232">
        <v>747.63333333333321</v>
      </c>
      <c r="H49" s="232">
        <v>775.63333333333321</v>
      </c>
      <c r="I49" s="232">
        <v>780.81666666666661</v>
      </c>
      <c r="J49" s="232">
        <v>789.63333333333321</v>
      </c>
      <c r="K49" s="231">
        <v>772</v>
      </c>
      <c r="L49" s="231">
        <v>758</v>
      </c>
      <c r="M49" s="231">
        <v>6.1353099999999996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70.05</v>
      </c>
      <c r="D50" s="232">
        <v>70.75</v>
      </c>
      <c r="E50" s="232">
        <v>69.099999999999994</v>
      </c>
      <c r="F50" s="232">
        <v>68.149999999999991</v>
      </c>
      <c r="G50" s="232">
        <v>66.499999999999986</v>
      </c>
      <c r="H50" s="232">
        <v>71.7</v>
      </c>
      <c r="I50" s="232">
        <v>73.350000000000009</v>
      </c>
      <c r="J50" s="232">
        <v>74.300000000000011</v>
      </c>
      <c r="K50" s="231">
        <v>72.400000000000006</v>
      </c>
      <c r="L50" s="231">
        <v>69.8</v>
      </c>
      <c r="M50" s="231">
        <v>174.29246000000001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344.3</v>
      </c>
      <c r="D51" s="232">
        <v>343.88333333333338</v>
      </c>
      <c r="E51" s="232">
        <v>341.36666666666679</v>
      </c>
      <c r="F51" s="232">
        <v>338.43333333333339</v>
      </c>
      <c r="G51" s="232">
        <v>335.9166666666668</v>
      </c>
      <c r="H51" s="232">
        <v>346.81666666666678</v>
      </c>
      <c r="I51" s="232">
        <v>349.33333333333331</v>
      </c>
      <c r="J51" s="232">
        <v>352.26666666666677</v>
      </c>
      <c r="K51" s="231">
        <v>346.4</v>
      </c>
      <c r="L51" s="231">
        <v>340.95</v>
      </c>
      <c r="M51" s="231">
        <v>50.687550000000002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749</v>
      </c>
      <c r="D52" s="232">
        <v>748.01666666666677</v>
      </c>
      <c r="E52" s="232">
        <v>743.03333333333353</v>
      </c>
      <c r="F52" s="232">
        <v>737.06666666666672</v>
      </c>
      <c r="G52" s="232">
        <v>732.08333333333348</v>
      </c>
      <c r="H52" s="232">
        <v>753.98333333333358</v>
      </c>
      <c r="I52" s="232">
        <v>758.96666666666692</v>
      </c>
      <c r="J52" s="232">
        <v>764.93333333333362</v>
      </c>
      <c r="K52" s="231">
        <v>753</v>
      </c>
      <c r="L52" s="231">
        <v>742.05</v>
      </c>
      <c r="M52" s="231">
        <v>57.965319999999998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206.35</v>
      </c>
      <c r="D53" s="232">
        <v>205.61666666666665</v>
      </c>
      <c r="E53" s="232">
        <v>203.0333333333333</v>
      </c>
      <c r="F53" s="232">
        <v>199.71666666666667</v>
      </c>
      <c r="G53" s="232">
        <v>197.13333333333333</v>
      </c>
      <c r="H53" s="232">
        <v>208.93333333333328</v>
      </c>
      <c r="I53" s="232">
        <v>211.51666666666659</v>
      </c>
      <c r="J53" s="232">
        <v>214.83333333333326</v>
      </c>
      <c r="K53" s="231">
        <v>208.2</v>
      </c>
      <c r="L53" s="231">
        <v>202.3</v>
      </c>
      <c r="M53" s="231">
        <v>38.845939999999999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19369.900000000001</v>
      </c>
      <c r="D54" s="232">
        <v>19258.300000000003</v>
      </c>
      <c r="E54" s="232">
        <v>19011.650000000005</v>
      </c>
      <c r="F54" s="232">
        <v>18653.400000000001</v>
      </c>
      <c r="G54" s="232">
        <v>18406.750000000004</v>
      </c>
      <c r="H54" s="232">
        <v>19616.550000000007</v>
      </c>
      <c r="I54" s="232">
        <v>19863.2</v>
      </c>
      <c r="J54" s="232">
        <v>20221.450000000008</v>
      </c>
      <c r="K54" s="231">
        <v>19504.95</v>
      </c>
      <c r="L54" s="231">
        <v>18900.05</v>
      </c>
      <c r="M54" s="231">
        <v>0.46121000000000001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4322.1499999999996</v>
      </c>
      <c r="D55" s="232">
        <v>4304.333333333333</v>
      </c>
      <c r="E55" s="232">
        <v>4274.8666666666659</v>
      </c>
      <c r="F55" s="232">
        <v>4227.583333333333</v>
      </c>
      <c r="G55" s="232">
        <v>4198.1166666666659</v>
      </c>
      <c r="H55" s="232">
        <v>4351.6166666666659</v>
      </c>
      <c r="I55" s="232">
        <v>4381.083333333333</v>
      </c>
      <c r="J55" s="232">
        <v>4428.3666666666659</v>
      </c>
      <c r="K55" s="231">
        <v>4333.8</v>
      </c>
      <c r="L55" s="231">
        <v>4257.05</v>
      </c>
      <c r="M55" s="231">
        <v>2.4499499999999999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284.45</v>
      </c>
      <c r="D56" s="232">
        <v>284.13333333333333</v>
      </c>
      <c r="E56" s="232">
        <v>282.41666666666663</v>
      </c>
      <c r="F56" s="232">
        <v>280.38333333333333</v>
      </c>
      <c r="G56" s="232">
        <v>278.66666666666663</v>
      </c>
      <c r="H56" s="232">
        <v>286.16666666666663</v>
      </c>
      <c r="I56" s="232">
        <v>287.88333333333333</v>
      </c>
      <c r="J56" s="232">
        <v>289.91666666666663</v>
      </c>
      <c r="K56" s="231">
        <v>285.85000000000002</v>
      </c>
      <c r="L56" s="231">
        <v>282.10000000000002</v>
      </c>
      <c r="M56" s="231">
        <v>69.38673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761.3</v>
      </c>
      <c r="D57" s="232">
        <v>757.9666666666667</v>
      </c>
      <c r="E57" s="232">
        <v>751.83333333333337</v>
      </c>
      <c r="F57" s="232">
        <v>742.36666666666667</v>
      </c>
      <c r="G57" s="232">
        <v>736.23333333333335</v>
      </c>
      <c r="H57" s="232">
        <v>767.43333333333339</v>
      </c>
      <c r="I57" s="232">
        <v>773.56666666666661</v>
      </c>
      <c r="J57" s="232">
        <v>783.03333333333342</v>
      </c>
      <c r="K57" s="231">
        <v>764.1</v>
      </c>
      <c r="L57" s="231">
        <v>748.5</v>
      </c>
      <c r="M57" s="231">
        <v>12.55439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900.5</v>
      </c>
      <c r="D58" s="232">
        <v>896.63333333333333</v>
      </c>
      <c r="E58" s="232">
        <v>890.56666666666661</v>
      </c>
      <c r="F58" s="232">
        <v>880.63333333333333</v>
      </c>
      <c r="G58" s="232">
        <v>874.56666666666661</v>
      </c>
      <c r="H58" s="232">
        <v>906.56666666666661</v>
      </c>
      <c r="I58" s="232">
        <v>912.63333333333344</v>
      </c>
      <c r="J58" s="232">
        <v>922.56666666666661</v>
      </c>
      <c r="K58" s="231">
        <v>902.7</v>
      </c>
      <c r="L58" s="231">
        <v>886.7</v>
      </c>
      <c r="M58" s="231">
        <v>23.20879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1267.9000000000001</v>
      </c>
      <c r="D59" s="232">
        <v>1257.4833333333333</v>
      </c>
      <c r="E59" s="232">
        <v>1237.5166666666667</v>
      </c>
      <c r="F59" s="232">
        <v>1207.1333333333332</v>
      </c>
      <c r="G59" s="232">
        <v>1187.1666666666665</v>
      </c>
      <c r="H59" s="232">
        <v>1287.8666666666668</v>
      </c>
      <c r="I59" s="232">
        <v>1307.8333333333335</v>
      </c>
      <c r="J59" s="232">
        <v>1338.2166666666669</v>
      </c>
      <c r="K59" s="231">
        <v>1277.45</v>
      </c>
      <c r="L59" s="231">
        <v>1227.0999999999999</v>
      </c>
      <c r="M59" s="231">
        <v>1.73115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213.65</v>
      </c>
      <c r="D60" s="232">
        <v>213.03333333333333</v>
      </c>
      <c r="E60" s="232">
        <v>211.76666666666665</v>
      </c>
      <c r="F60" s="232">
        <v>209.88333333333333</v>
      </c>
      <c r="G60" s="232">
        <v>208.61666666666665</v>
      </c>
      <c r="H60" s="232">
        <v>214.91666666666666</v>
      </c>
      <c r="I60" s="232">
        <v>216.18333333333337</v>
      </c>
      <c r="J60" s="232">
        <v>218.06666666666666</v>
      </c>
      <c r="K60" s="231">
        <v>214.3</v>
      </c>
      <c r="L60" s="231">
        <v>211.15</v>
      </c>
      <c r="M60" s="231">
        <v>51.390180000000001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3814.1</v>
      </c>
      <c r="D61" s="232">
        <v>3772.85</v>
      </c>
      <c r="E61" s="232">
        <v>3721.2999999999997</v>
      </c>
      <c r="F61" s="232">
        <v>3628.5</v>
      </c>
      <c r="G61" s="232">
        <v>3576.95</v>
      </c>
      <c r="H61" s="232">
        <v>3865.6499999999996</v>
      </c>
      <c r="I61" s="232">
        <v>3917.2</v>
      </c>
      <c r="J61" s="232">
        <v>4009.9999999999995</v>
      </c>
      <c r="K61" s="231">
        <v>3824.4</v>
      </c>
      <c r="L61" s="231">
        <v>3680.05</v>
      </c>
      <c r="M61" s="231">
        <v>2.7648799999999998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1507.35</v>
      </c>
      <c r="D62" s="232">
        <v>1503.4666666666665</v>
      </c>
      <c r="E62" s="232">
        <v>1496.9833333333329</v>
      </c>
      <c r="F62" s="232">
        <v>1486.6166666666663</v>
      </c>
      <c r="G62" s="232">
        <v>1480.1333333333328</v>
      </c>
      <c r="H62" s="232">
        <v>1513.833333333333</v>
      </c>
      <c r="I62" s="232">
        <v>1520.3166666666666</v>
      </c>
      <c r="J62" s="232">
        <v>1530.6833333333332</v>
      </c>
      <c r="K62" s="231">
        <v>1509.95</v>
      </c>
      <c r="L62" s="231">
        <v>1493.1</v>
      </c>
      <c r="M62" s="231">
        <v>1.81517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580.25</v>
      </c>
      <c r="D63" s="232">
        <v>578.19999999999993</v>
      </c>
      <c r="E63" s="232">
        <v>572.39999999999986</v>
      </c>
      <c r="F63" s="232">
        <v>564.54999999999995</v>
      </c>
      <c r="G63" s="232">
        <v>558.74999999999989</v>
      </c>
      <c r="H63" s="232">
        <v>586.04999999999984</v>
      </c>
      <c r="I63" s="232">
        <v>591.8499999999998</v>
      </c>
      <c r="J63" s="232">
        <v>599.69999999999982</v>
      </c>
      <c r="K63" s="231">
        <v>584</v>
      </c>
      <c r="L63" s="231">
        <v>570.35</v>
      </c>
      <c r="M63" s="231">
        <v>5.8269599999999997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879.25</v>
      </c>
      <c r="D64" s="232">
        <v>874.04999999999984</v>
      </c>
      <c r="E64" s="232">
        <v>866.24999999999966</v>
      </c>
      <c r="F64" s="232">
        <v>853.24999999999977</v>
      </c>
      <c r="G64" s="232">
        <v>845.44999999999959</v>
      </c>
      <c r="H64" s="232">
        <v>887.04999999999973</v>
      </c>
      <c r="I64" s="232">
        <v>894.84999999999991</v>
      </c>
      <c r="J64" s="232">
        <v>907.8499999999998</v>
      </c>
      <c r="K64" s="231">
        <v>881.85</v>
      </c>
      <c r="L64" s="231">
        <v>861.05</v>
      </c>
      <c r="M64" s="231">
        <v>1.7738400000000001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293</v>
      </c>
      <c r="D65" s="232">
        <v>292.0333333333333</v>
      </c>
      <c r="E65" s="232">
        <v>288.91666666666663</v>
      </c>
      <c r="F65" s="232">
        <v>284.83333333333331</v>
      </c>
      <c r="G65" s="232">
        <v>281.71666666666664</v>
      </c>
      <c r="H65" s="232">
        <v>296.11666666666662</v>
      </c>
      <c r="I65" s="232">
        <v>299.23333333333329</v>
      </c>
      <c r="J65" s="232">
        <v>303.31666666666661</v>
      </c>
      <c r="K65" s="231">
        <v>295.14999999999998</v>
      </c>
      <c r="L65" s="231">
        <v>287.95</v>
      </c>
      <c r="M65" s="231">
        <v>15.587590000000001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1629.6</v>
      </c>
      <c r="D66" s="232">
        <v>1637.8833333333332</v>
      </c>
      <c r="E66" s="232">
        <v>1617.9666666666665</v>
      </c>
      <c r="F66" s="232">
        <v>1606.3333333333333</v>
      </c>
      <c r="G66" s="232">
        <v>1586.4166666666665</v>
      </c>
      <c r="H66" s="232">
        <v>1649.5166666666664</v>
      </c>
      <c r="I66" s="232">
        <v>1669.4333333333334</v>
      </c>
      <c r="J66" s="232">
        <v>1681.0666666666664</v>
      </c>
      <c r="K66" s="231">
        <v>1657.8</v>
      </c>
      <c r="L66" s="231">
        <v>1626.25</v>
      </c>
      <c r="M66" s="231">
        <v>5.5903600000000004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356.7</v>
      </c>
      <c r="D67" s="232">
        <v>357.2166666666667</v>
      </c>
      <c r="E67" s="232">
        <v>353.68333333333339</v>
      </c>
      <c r="F67" s="232">
        <v>350.66666666666669</v>
      </c>
      <c r="G67" s="232">
        <v>347.13333333333338</v>
      </c>
      <c r="H67" s="232">
        <v>360.23333333333341</v>
      </c>
      <c r="I67" s="232">
        <v>363.76666666666671</v>
      </c>
      <c r="J67" s="232">
        <v>366.78333333333342</v>
      </c>
      <c r="K67" s="231">
        <v>360.75</v>
      </c>
      <c r="L67" s="231">
        <v>354.2</v>
      </c>
      <c r="M67" s="231">
        <v>41.675040000000003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544.9</v>
      </c>
      <c r="D68" s="232">
        <v>543.28333333333342</v>
      </c>
      <c r="E68" s="232">
        <v>538.56666666666683</v>
      </c>
      <c r="F68" s="232">
        <v>532.23333333333346</v>
      </c>
      <c r="G68" s="232">
        <v>527.51666666666688</v>
      </c>
      <c r="H68" s="232">
        <v>549.61666666666679</v>
      </c>
      <c r="I68" s="232">
        <v>554.33333333333326</v>
      </c>
      <c r="J68" s="232">
        <v>560.66666666666674</v>
      </c>
      <c r="K68" s="231">
        <v>548</v>
      </c>
      <c r="L68" s="231">
        <v>536.95000000000005</v>
      </c>
      <c r="M68" s="231">
        <v>13.611280000000001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1968.25</v>
      </c>
      <c r="D69" s="232">
        <v>1959.1666666666667</v>
      </c>
      <c r="E69" s="232">
        <v>1939.3333333333335</v>
      </c>
      <c r="F69" s="232">
        <v>1910.4166666666667</v>
      </c>
      <c r="G69" s="232">
        <v>1890.5833333333335</v>
      </c>
      <c r="H69" s="232">
        <v>1988.0833333333335</v>
      </c>
      <c r="I69" s="232">
        <v>2007.916666666667</v>
      </c>
      <c r="J69" s="232">
        <v>2036.8333333333335</v>
      </c>
      <c r="K69" s="231">
        <v>1979</v>
      </c>
      <c r="L69" s="231">
        <v>1930.25</v>
      </c>
      <c r="M69" s="231">
        <v>3.8752399999999998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1842.6</v>
      </c>
      <c r="D70" s="232">
        <v>1832.7</v>
      </c>
      <c r="E70" s="232">
        <v>1810.4</v>
      </c>
      <c r="F70" s="232">
        <v>1778.2</v>
      </c>
      <c r="G70" s="232">
        <v>1755.9</v>
      </c>
      <c r="H70" s="232">
        <v>1864.9</v>
      </c>
      <c r="I70" s="232">
        <v>1887.1999999999998</v>
      </c>
      <c r="J70" s="232">
        <v>1919.4</v>
      </c>
      <c r="K70" s="231">
        <v>1855</v>
      </c>
      <c r="L70" s="231">
        <v>1800.5</v>
      </c>
      <c r="M70" s="231">
        <v>5.3725100000000001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331.65</v>
      </c>
      <c r="D71" s="232">
        <v>332.71666666666664</v>
      </c>
      <c r="E71" s="232">
        <v>322.0333333333333</v>
      </c>
      <c r="F71" s="232">
        <v>312.41666666666669</v>
      </c>
      <c r="G71" s="232">
        <v>301.73333333333335</v>
      </c>
      <c r="H71" s="232">
        <v>342.33333333333326</v>
      </c>
      <c r="I71" s="232">
        <v>353.01666666666654</v>
      </c>
      <c r="J71" s="232">
        <v>362.63333333333321</v>
      </c>
      <c r="K71" s="231">
        <v>343.4</v>
      </c>
      <c r="L71" s="231">
        <v>323.10000000000002</v>
      </c>
      <c r="M71" s="231">
        <v>12.031140000000001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2823.35</v>
      </c>
      <c r="D72" s="232">
        <v>2824.8000000000006</v>
      </c>
      <c r="E72" s="232">
        <v>2809.3500000000013</v>
      </c>
      <c r="F72" s="232">
        <v>2795.3500000000008</v>
      </c>
      <c r="G72" s="232">
        <v>2779.9000000000015</v>
      </c>
      <c r="H72" s="232">
        <v>2838.8000000000011</v>
      </c>
      <c r="I72" s="232">
        <v>2854.2500000000009</v>
      </c>
      <c r="J72" s="232">
        <v>2868.2500000000009</v>
      </c>
      <c r="K72" s="231">
        <v>2840.25</v>
      </c>
      <c r="L72" s="231">
        <v>2810.8</v>
      </c>
      <c r="M72" s="231">
        <v>3.6273200000000001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2861.3</v>
      </c>
      <c r="D73" s="232">
        <v>2843.25</v>
      </c>
      <c r="E73" s="232">
        <v>2812.55</v>
      </c>
      <c r="F73" s="232">
        <v>2763.8</v>
      </c>
      <c r="G73" s="232">
        <v>2733.1000000000004</v>
      </c>
      <c r="H73" s="232">
        <v>2892</v>
      </c>
      <c r="I73" s="232">
        <v>2922.7</v>
      </c>
      <c r="J73" s="232">
        <v>2971.45</v>
      </c>
      <c r="K73" s="231">
        <v>2873.95</v>
      </c>
      <c r="L73" s="231">
        <v>2794.5</v>
      </c>
      <c r="M73" s="231">
        <v>1.9944900000000001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1828.1</v>
      </c>
      <c r="D74" s="232">
        <v>1818.05</v>
      </c>
      <c r="E74" s="232">
        <v>1801.1</v>
      </c>
      <c r="F74" s="232">
        <v>1774.1</v>
      </c>
      <c r="G74" s="232">
        <v>1757.1499999999999</v>
      </c>
      <c r="H74" s="232">
        <v>1845.05</v>
      </c>
      <c r="I74" s="232">
        <v>1862.0000000000002</v>
      </c>
      <c r="J74" s="232">
        <v>1889</v>
      </c>
      <c r="K74" s="231">
        <v>1835</v>
      </c>
      <c r="L74" s="231">
        <v>1791.05</v>
      </c>
      <c r="M74" s="231">
        <v>1.93567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4622.75</v>
      </c>
      <c r="D75" s="232">
        <v>4615.7</v>
      </c>
      <c r="E75" s="232">
        <v>4574.8999999999996</v>
      </c>
      <c r="F75" s="232">
        <v>4527.05</v>
      </c>
      <c r="G75" s="232">
        <v>4486.25</v>
      </c>
      <c r="H75" s="232">
        <v>4663.5499999999993</v>
      </c>
      <c r="I75" s="232">
        <v>4704.3500000000004</v>
      </c>
      <c r="J75" s="232">
        <v>4752.1999999999989</v>
      </c>
      <c r="K75" s="231">
        <v>4656.5</v>
      </c>
      <c r="L75" s="231">
        <v>4567.8500000000004</v>
      </c>
      <c r="M75" s="231">
        <v>4.5649699999999998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2948.85</v>
      </c>
      <c r="D76" s="232">
        <v>2944.4</v>
      </c>
      <c r="E76" s="232">
        <v>2925.4500000000003</v>
      </c>
      <c r="F76" s="232">
        <v>2902.05</v>
      </c>
      <c r="G76" s="232">
        <v>2883.1000000000004</v>
      </c>
      <c r="H76" s="232">
        <v>2967.8</v>
      </c>
      <c r="I76" s="232">
        <v>2986.75</v>
      </c>
      <c r="J76" s="232">
        <v>3010.15</v>
      </c>
      <c r="K76" s="231">
        <v>2963.35</v>
      </c>
      <c r="L76" s="231">
        <v>2921</v>
      </c>
      <c r="M76" s="231">
        <v>5.4611000000000001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358.55</v>
      </c>
      <c r="D77" s="232">
        <v>359.38333333333338</v>
      </c>
      <c r="E77" s="232">
        <v>354.21666666666675</v>
      </c>
      <c r="F77" s="232">
        <v>349.88333333333338</v>
      </c>
      <c r="G77" s="232">
        <v>344.71666666666675</v>
      </c>
      <c r="H77" s="232">
        <v>363.71666666666675</v>
      </c>
      <c r="I77" s="232">
        <v>368.88333333333338</v>
      </c>
      <c r="J77" s="232">
        <v>373.21666666666675</v>
      </c>
      <c r="K77" s="231">
        <v>364.55</v>
      </c>
      <c r="L77" s="231">
        <v>355.05</v>
      </c>
      <c r="M77" s="231">
        <v>4.0624900000000004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1891.05</v>
      </c>
      <c r="D78" s="232">
        <v>1895.6499999999999</v>
      </c>
      <c r="E78" s="232">
        <v>1876.3999999999996</v>
      </c>
      <c r="F78" s="232">
        <v>1861.7499999999998</v>
      </c>
      <c r="G78" s="232">
        <v>1842.4999999999995</v>
      </c>
      <c r="H78" s="232">
        <v>1910.2999999999997</v>
      </c>
      <c r="I78" s="232">
        <v>1929.5500000000002</v>
      </c>
      <c r="J78" s="232">
        <v>1944.1999999999998</v>
      </c>
      <c r="K78" s="231">
        <v>1914.9</v>
      </c>
      <c r="L78" s="231">
        <v>1881</v>
      </c>
      <c r="M78" s="231">
        <v>1.5973599999999999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124.25</v>
      </c>
      <c r="D79" s="232">
        <v>124.91666666666667</v>
      </c>
      <c r="E79" s="232">
        <v>122.33333333333334</v>
      </c>
      <c r="F79" s="232">
        <v>120.41666666666667</v>
      </c>
      <c r="G79" s="232">
        <v>117.83333333333334</v>
      </c>
      <c r="H79" s="232">
        <v>126.83333333333334</v>
      </c>
      <c r="I79" s="232">
        <v>129.41666666666669</v>
      </c>
      <c r="J79" s="232">
        <v>131.33333333333334</v>
      </c>
      <c r="K79" s="231">
        <v>127.5</v>
      </c>
      <c r="L79" s="231">
        <v>123</v>
      </c>
      <c r="M79" s="231">
        <v>138.31711999999999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132.30000000000001</v>
      </c>
      <c r="D80" s="232">
        <v>131.65</v>
      </c>
      <c r="E80" s="232">
        <v>130.05000000000001</v>
      </c>
      <c r="F80" s="232">
        <v>127.80000000000001</v>
      </c>
      <c r="G80" s="232">
        <v>126.20000000000002</v>
      </c>
      <c r="H80" s="232">
        <v>133.9</v>
      </c>
      <c r="I80" s="232">
        <v>135.49999999999997</v>
      </c>
      <c r="J80" s="232">
        <v>137.75</v>
      </c>
      <c r="K80" s="231">
        <v>133.25</v>
      </c>
      <c r="L80" s="231">
        <v>129.4</v>
      </c>
      <c r="M80" s="231">
        <v>103.40913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259.89999999999998</v>
      </c>
      <c r="D81" s="232">
        <v>261.71666666666664</v>
      </c>
      <c r="E81" s="232">
        <v>256.48333333333329</v>
      </c>
      <c r="F81" s="232">
        <v>253.06666666666666</v>
      </c>
      <c r="G81" s="232">
        <v>247.83333333333331</v>
      </c>
      <c r="H81" s="232">
        <v>265.13333333333327</v>
      </c>
      <c r="I81" s="232">
        <v>270.36666666666662</v>
      </c>
      <c r="J81" s="232">
        <v>273.78333333333325</v>
      </c>
      <c r="K81" s="231">
        <v>266.95</v>
      </c>
      <c r="L81" s="231">
        <v>258.3</v>
      </c>
      <c r="M81" s="231">
        <v>8.2721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105.15</v>
      </c>
      <c r="D82" s="232">
        <v>105.66666666666667</v>
      </c>
      <c r="E82" s="232">
        <v>104.33333333333334</v>
      </c>
      <c r="F82" s="232">
        <v>103.51666666666667</v>
      </c>
      <c r="G82" s="232">
        <v>102.18333333333334</v>
      </c>
      <c r="H82" s="232">
        <v>106.48333333333335</v>
      </c>
      <c r="I82" s="232">
        <v>107.81666666666669</v>
      </c>
      <c r="J82" s="232">
        <v>108.63333333333335</v>
      </c>
      <c r="K82" s="231">
        <v>107</v>
      </c>
      <c r="L82" s="231">
        <v>104.85</v>
      </c>
      <c r="M82" s="231">
        <v>156.41499999999999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1268.25</v>
      </c>
      <c r="D83" s="232">
        <v>1269.2</v>
      </c>
      <c r="E83" s="232">
        <v>1249.0500000000002</v>
      </c>
      <c r="F83" s="232">
        <v>1229.8500000000001</v>
      </c>
      <c r="G83" s="232">
        <v>1209.7000000000003</v>
      </c>
      <c r="H83" s="232">
        <v>1288.4000000000001</v>
      </c>
      <c r="I83" s="232">
        <v>1308.5500000000002</v>
      </c>
      <c r="J83" s="232">
        <v>1327.75</v>
      </c>
      <c r="K83" s="231">
        <v>1289.3499999999999</v>
      </c>
      <c r="L83" s="231">
        <v>1250</v>
      </c>
      <c r="M83" s="231">
        <v>4.1570400000000003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968.15</v>
      </c>
      <c r="D84" s="232">
        <v>966.1</v>
      </c>
      <c r="E84" s="232">
        <v>959.2</v>
      </c>
      <c r="F84" s="232">
        <v>950.25</v>
      </c>
      <c r="G84" s="232">
        <v>943.35</v>
      </c>
      <c r="H84" s="232">
        <v>975.05000000000007</v>
      </c>
      <c r="I84" s="232">
        <v>981.94999999999993</v>
      </c>
      <c r="J84" s="232">
        <v>990.90000000000009</v>
      </c>
      <c r="K84" s="231">
        <v>973</v>
      </c>
      <c r="L84" s="231">
        <v>957.15</v>
      </c>
      <c r="M84" s="231">
        <v>10.2317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1031.05</v>
      </c>
      <c r="D85" s="232">
        <v>1037.6500000000001</v>
      </c>
      <c r="E85" s="232">
        <v>1018.3000000000002</v>
      </c>
      <c r="F85" s="232">
        <v>1005.5500000000002</v>
      </c>
      <c r="G85" s="232">
        <v>986.20000000000027</v>
      </c>
      <c r="H85" s="232">
        <v>1050.4000000000001</v>
      </c>
      <c r="I85" s="232">
        <v>1069.75</v>
      </c>
      <c r="J85" s="232">
        <v>1082.5</v>
      </c>
      <c r="K85" s="231">
        <v>1057</v>
      </c>
      <c r="L85" s="231">
        <v>1024.9000000000001</v>
      </c>
      <c r="M85" s="231">
        <v>7.4218900000000003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1632.7</v>
      </c>
      <c r="D86" s="232">
        <v>1637.6500000000003</v>
      </c>
      <c r="E86" s="232">
        <v>1623.6500000000005</v>
      </c>
      <c r="F86" s="232">
        <v>1614.6000000000001</v>
      </c>
      <c r="G86" s="232">
        <v>1600.6000000000004</v>
      </c>
      <c r="H86" s="232">
        <v>1646.7000000000007</v>
      </c>
      <c r="I86" s="232">
        <v>1660.7000000000003</v>
      </c>
      <c r="J86" s="232">
        <v>1669.7500000000009</v>
      </c>
      <c r="K86" s="231">
        <v>1651.65</v>
      </c>
      <c r="L86" s="231">
        <v>1628.6</v>
      </c>
      <c r="M86" s="231">
        <v>7.8002700000000003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459.6</v>
      </c>
      <c r="D87" s="232">
        <v>461.43333333333334</v>
      </c>
      <c r="E87" s="232">
        <v>449.91666666666669</v>
      </c>
      <c r="F87" s="232">
        <v>440.23333333333335</v>
      </c>
      <c r="G87" s="232">
        <v>428.7166666666667</v>
      </c>
      <c r="H87" s="232">
        <v>471.11666666666667</v>
      </c>
      <c r="I87" s="232">
        <v>482.63333333333333</v>
      </c>
      <c r="J87" s="232">
        <v>492.31666666666666</v>
      </c>
      <c r="K87" s="231">
        <v>472.95</v>
      </c>
      <c r="L87" s="231">
        <v>451.75</v>
      </c>
      <c r="M87" s="231">
        <v>9.7007999999999992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265</v>
      </c>
      <c r="D88" s="232">
        <v>265.56666666666666</v>
      </c>
      <c r="E88" s="232">
        <v>261.7833333333333</v>
      </c>
      <c r="F88" s="232">
        <v>258.56666666666666</v>
      </c>
      <c r="G88" s="232">
        <v>254.7833333333333</v>
      </c>
      <c r="H88" s="232">
        <v>268.7833333333333</v>
      </c>
      <c r="I88" s="232">
        <v>272.56666666666672</v>
      </c>
      <c r="J88" s="232">
        <v>275.7833333333333</v>
      </c>
      <c r="K88" s="231">
        <v>269.35000000000002</v>
      </c>
      <c r="L88" s="231">
        <v>262.35000000000002</v>
      </c>
      <c r="M88" s="231">
        <v>5.4466200000000002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1085.25</v>
      </c>
      <c r="D89" s="232">
        <v>1083.8500000000001</v>
      </c>
      <c r="E89" s="232">
        <v>1070.8000000000002</v>
      </c>
      <c r="F89" s="232">
        <v>1056.3500000000001</v>
      </c>
      <c r="G89" s="232">
        <v>1043.3000000000002</v>
      </c>
      <c r="H89" s="232">
        <v>1098.3000000000002</v>
      </c>
      <c r="I89" s="232">
        <v>1111.3499999999999</v>
      </c>
      <c r="J89" s="232">
        <v>1125.8000000000002</v>
      </c>
      <c r="K89" s="231">
        <v>1096.9000000000001</v>
      </c>
      <c r="L89" s="231">
        <v>1069.4000000000001</v>
      </c>
      <c r="M89" s="231">
        <v>31.316140000000001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1707.85</v>
      </c>
      <c r="D90" s="232">
        <v>1696.4166666666667</v>
      </c>
      <c r="E90" s="232">
        <v>1682.5333333333335</v>
      </c>
      <c r="F90" s="232">
        <v>1657.2166666666667</v>
      </c>
      <c r="G90" s="232">
        <v>1643.3333333333335</v>
      </c>
      <c r="H90" s="232">
        <v>1721.7333333333336</v>
      </c>
      <c r="I90" s="232">
        <v>1735.6166666666668</v>
      </c>
      <c r="J90" s="232">
        <v>1760.9333333333336</v>
      </c>
      <c r="K90" s="231">
        <v>1710.3</v>
      </c>
      <c r="L90" s="231">
        <v>1671.1</v>
      </c>
      <c r="M90" s="231">
        <v>4.5144900000000003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1609.55</v>
      </c>
      <c r="D91" s="232">
        <v>1604.9666666666665</v>
      </c>
      <c r="E91" s="232">
        <v>1596.9833333333329</v>
      </c>
      <c r="F91" s="232">
        <v>1584.4166666666665</v>
      </c>
      <c r="G91" s="232">
        <v>1576.4333333333329</v>
      </c>
      <c r="H91" s="232">
        <v>1617.5333333333328</v>
      </c>
      <c r="I91" s="232">
        <v>1625.5166666666664</v>
      </c>
      <c r="J91" s="232">
        <v>1638.0833333333328</v>
      </c>
      <c r="K91" s="231">
        <v>1612.95</v>
      </c>
      <c r="L91" s="231">
        <v>1592.4</v>
      </c>
      <c r="M91" s="231">
        <v>173.55614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499.2</v>
      </c>
      <c r="D92" s="232">
        <v>498.4666666666667</v>
      </c>
      <c r="E92" s="232">
        <v>495.73333333333341</v>
      </c>
      <c r="F92" s="232">
        <v>492.26666666666671</v>
      </c>
      <c r="G92" s="232">
        <v>489.53333333333342</v>
      </c>
      <c r="H92" s="232">
        <v>501.93333333333339</v>
      </c>
      <c r="I92" s="232">
        <v>504.66666666666674</v>
      </c>
      <c r="J92" s="232">
        <v>508.13333333333338</v>
      </c>
      <c r="K92" s="231">
        <v>501.2</v>
      </c>
      <c r="L92" s="231">
        <v>495</v>
      </c>
      <c r="M92" s="231">
        <v>34.593420000000002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1188.5</v>
      </c>
      <c r="D93" s="232">
        <v>1186.8999999999999</v>
      </c>
      <c r="E93" s="232">
        <v>1179.3999999999996</v>
      </c>
      <c r="F93" s="232">
        <v>1170.2999999999997</v>
      </c>
      <c r="G93" s="232">
        <v>1162.7999999999995</v>
      </c>
      <c r="H93" s="232">
        <v>1195.9999999999998</v>
      </c>
      <c r="I93" s="232">
        <v>1203.5000000000002</v>
      </c>
      <c r="J93" s="232">
        <v>1212.5999999999999</v>
      </c>
      <c r="K93" s="231">
        <v>1194.4000000000001</v>
      </c>
      <c r="L93" s="231">
        <v>1177.8</v>
      </c>
      <c r="M93" s="231">
        <v>4.9271200000000004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2347.35</v>
      </c>
      <c r="D94" s="232">
        <v>2339.6666666666665</v>
      </c>
      <c r="E94" s="232">
        <v>2322.4333333333329</v>
      </c>
      <c r="F94" s="232">
        <v>2297.5166666666664</v>
      </c>
      <c r="G94" s="232">
        <v>2280.2833333333328</v>
      </c>
      <c r="H94" s="232">
        <v>2364.583333333333</v>
      </c>
      <c r="I94" s="232">
        <v>2381.8166666666666</v>
      </c>
      <c r="J94" s="232">
        <v>2406.7333333333331</v>
      </c>
      <c r="K94" s="231">
        <v>2356.9</v>
      </c>
      <c r="L94" s="231">
        <v>2314.75</v>
      </c>
      <c r="M94" s="231">
        <v>3.0291899999999998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405.35</v>
      </c>
      <c r="D95" s="232">
        <v>405.58333333333331</v>
      </c>
      <c r="E95" s="232">
        <v>400.86666666666662</v>
      </c>
      <c r="F95" s="232">
        <v>396.38333333333333</v>
      </c>
      <c r="G95" s="232">
        <v>391.66666666666663</v>
      </c>
      <c r="H95" s="232">
        <v>410.06666666666661</v>
      </c>
      <c r="I95" s="232">
        <v>414.7833333333333</v>
      </c>
      <c r="J95" s="232">
        <v>419.26666666666659</v>
      </c>
      <c r="K95" s="231">
        <v>410.3</v>
      </c>
      <c r="L95" s="231">
        <v>401.1</v>
      </c>
      <c r="M95" s="231">
        <v>74.686340000000001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2731.1</v>
      </c>
      <c r="D96" s="232">
        <v>2764.5833333333335</v>
      </c>
      <c r="E96" s="232">
        <v>2683.166666666667</v>
      </c>
      <c r="F96" s="232">
        <v>2635.2333333333336</v>
      </c>
      <c r="G96" s="232">
        <v>2553.8166666666671</v>
      </c>
      <c r="H96" s="232">
        <v>2812.5166666666669</v>
      </c>
      <c r="I96" s="232">
        <v>2893.9333333333338</v>
      </c>
      <c r="J96" s="232">
        <v>2941.8666666666668</v>
      </c>
      <c r="K96" s="231">
        <v>2846</v>
      </c>
      <c r="L96" s="231">
        <v>2716.65</v>
      </c>
      <c r="M96" s="231">
        <v>31.208770000000001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236.8</v>
      </c>
      <c r="D97" s="232">
        <v>236.78333333333333</v>
      </c>
      <c r="E97" s="232">
        <v>234.66666666666666</v>
      </c>
      <c r="F97" s="232">
        <v>232.53333333333333</v>
      </c>
      <c r="G97" s="232">
        <v>230.41666666666666</v>
      </c>
      <c r="H97" s="232">
        <v>238.91666666666666</v>
      </c>
      <c r="I97" s="232">
        <v>241.03333333333333</v>
      </c>
      <c r="J97" s="232">
        <v>243.16666666666666</v>
      </c>
      <c r="K97" s="231">
        <v>238.9</v>
      </c>
      <c r="L97" s="231">
        <v>234.65</v>
      </c>
      <c r="M97" s="231">
        <v>14.255179999999999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2560.35</v>
      </c>
      <c r="D98" s="232">
        <v>2548.4499999999998</v>
      </c>
      <c r="E98" s="232">
        <v>2528.4499999999998</v>
      </c>
      <c r="F98" s="232">
        <v>2496.5500000000002</v>
      </c>
      <c r="G98" s="232">
        <v>2476.5500000000002</v>
      </c>
      <c r="H98" s="232">
        <v>2580.3499999999995</v>
      </c>
      <c r="I98" s="232">
        <v>2600.3499999999995</v>
      </c>
      <c r="J98" s="232">
        <v>2632.2499999999991</v>
      </c>
      <c r="K98" s="231">
        <v>2568.4499999999998</v>
      </c>
      <c r="L98" s="231">
        <v>2516.5500000000002</v>
      </c>
      <c r="M98" s="231">
        <v>21.461670000000002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293.35000000000002</v>
      </c>
      <c r="D99" s="232">
        <v>294.55</v>
      </c>
      <c r="E99" s="232">
        <v>291.10000000000002</v>
      </c>
      <c r="F99" s="232">
        <v>288.85000000000002</v>
      </c>
      <c r="G99" s="232">
        <v>285.40000000000003</v>
      </c>
      <c r="H99" s="232">
        <v>296.8</v>
      </c>
      <c r="I99" s="232">
        <v>300.24999999999994</v>
      </c>
      <c r="J99" s="232">
        <v>302.5</v>
      </c>
      <c r="K99" s="231">
        <v>298</v>
      </c>
      <c r="L99" s="231">
        <v>292.3</v>
      </c>
      <c r="M99" s="231">
        <v>18.912099999999999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36385.199999999997</v>
      </c>
      <c r="D100" s="232">
        <v>36078.783333333333</v>
      </c>
      <c r="E100" s="232">
        <v>35478.966666666667</v>
      </c>
      <c r="F100" s="232">
        <v>34572.733333333337</v>
      </c>
      <c r="G100" s="232">
        <v>33972.916666666672</v>
      </c>
      <c r="H100" s="232">
        <v>36985.016666666663</v>
      </c>
      <c r="I100" s="232">
        <v>37584.833333333328</v>
      </c>
      <c r="J100" s="232">
        <v>38491.066666666658</v>
      </c>
      <c r="K100" s="231">
        <v>36678.6</v>
      </c>
      <c r="L100" s="231">
        <v>35172.550000000003</v>
      </c>
      <c r="M100" s="231">
        <v>6.9239999999999996E-2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2625.5</v>
      </c>
      <c r="D101" s="232">
        <v>2616.5166666666669</v>
      </c>
      <c r="E101" s="232">
        <v>2601.0333333333338</v>
      </c>
      <c r="F101" s="232">
        <v>2576.5666666666671</v>
      </c>
      <c r="G101" s="232">
        <v>2561.0833333333339</v>
      </c>
      <c r="H101" s="232">
        <v>2640.9833333333336</v>
      </c>
      <c r="I101" s="232">
        <v>2656.4666666666662</v>
      </c>
      <c r="J101" s="232">
        <v>2680.9333333333334</v>
      </c>
      <c r="K101" s="231">
        <v>2632</v>
      </c>
      <c r="L101" s="231">
        <v>2592.0500000000002</v>
      </c>
      <c r="M101" s="231">
        <v>49.53387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877.25</v>
      </c>
      <c r="D102" s="232">
        <v>872.25</v>
      </c>
      <c r="E102" s="232">
        <v>863.5</v>
      </c>
      <c r="F102" s="232">
        <v>849.75</v>
      </c>
      <c r="G102" s="232">
        <v>841</v>
      </c>
      <c r="H102" s="232">
        <v>886</v>
      </c>
      <c r="I102" s="232">
        <v>894.75</v>
      </c>
      <c r="J102" s="232">
        <v>908.5</v>
      </c>
      <c r="K102" s="231">
        <v>881</v>
      </c>
      <c r="L102" s="231">
        <v>858.5</v>
      </c>
      <c r="M102" s="231">
        <v>257.39021000000002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1069.5</v>
      </c>
      <c r="D103" s="232">
        <v>1075.1833333333334</v>
      </c>
      <c r="E103" s="232">
        <v>1062.3666666666668</v>
      </c>
      <c r="F103" s="232">
        <v>1055.2333333333333</v>
      </c>
      <c r="G103" s="232">
        <v>1042.4166666666667</v>
      </c>
      <c r="H103" s="232">
        <v>1082.3166666666668</v>
      </c>
      <c r="I103" s="232">
        <v>1095.1333333333334</v>
      </c>
      <c r="J103" s="232">
        <v>1102.2666666666669</v>
      </c>
      <c r="K103" s="231">
        <v>1088</v>
      </c>
      <c r="L103" s="231">
        <v>1068.05</v>
      </c>
      <c r="M103" s="231">
        <v>7.9359400000000004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435.7</v>
      </c>
      <c r="D104" s="232">
        <v>433.93333333333334</v>
      </c>
      <c r="E104" s="232">
        <v>428.66666666666669</v>
      </c>
      <c r="F104" s="232">
        <v>421.63333333333333</v>
      </c>
      <c r="G104" s="232">
        <v>416.36666666666667</v>
      </c>
      <c r="H104" s="232">
        <v>440.9666666666667</v>
      </c>
      <c r="I104" s="232">
        <v>446.23333333333335</v>
      </c>
      <c r="J104" s="232">
        <v>453.26666666666671</v>
      </c>
      <c r="K104" s="231">
        <v>439.2</v>
      </c>
      <c r="L104" s="231">
        <v>426.9</v>
      </c>
      <c r="M104" s="231">
        <v>24.023479999999999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428.05</v>
      </c>
      <c r="D105" s="232">
        <v>427.68333333333334</v>
      </c>
      <c r="E105" s="232">
        <v>423.86666666666667</v>
      </c>
      <c r="F105" s="232">
        <v>419.68333333333334</v>
      </c>
      <c r="G105" s="232">
        <v>415.86666666666667</v>
      </c>
      <c r="H105" s="232">
        <v>431.86666666666667</v>
      </c>
      <c r="I105" s="232">
        <v>435.68333333333339</v>
      </c>
      <c r="J105" s="232">
        <v>439.86666666666667</v>
      </c>
      <c r="K105" s="231">
        <v>431.5</v>
      </c>
      <c r="L105" s="231">
        <v>423.5</v>
      </c>
      <c r="M105" s="231">
        <v>3.3105899999999999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55.05</v>
      </c>
      <c r="D106" s="232">
        <v>55.15</v>
      </c>
      <c r="E106" s="232">
        <v>54.699999999999996</v>
      </c>
      <c r="F106" s="232">
        <v>54.349999999999994</v>
      </c>
      <c r="G106" s="232">
        <v>53.899999999999991</v>
      </c>
      <c r="H106" s="232">
        <v>55.5</v>
      </c>
      <c r="I106" s="232">
        <v>55.95</v>
      </c>
      <c r="J106" s="232">
        <v>56.300000000000004</v>
      </c>
      <c r="K106" s="231">
        <v>55.6</v>
      </c>
      <c r="L106" s="231">
        <v>54.8</v>
      </c>
      <c r="M106" s="231">
        <v>198.57237000000001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383.5</v>
      </c>
      <c r="D107" s="232">
        <v>382.66666666666669</v>
      </c>
      <c r="E107" s="232">
        <v>380.83333333333337</v>
      </c>
      <c r="F107" s="232">
        <v>378.16666666666669</v>
      </c>
      <c r="G107" s="232">
        <v>376.33333333333337</v>
      </c>
      <c r="H107" s="232">
        <v>385.33333333333337</v>
      </c>
      <c r="I107" s="232">
        <v>387.16666666666674</v>
      </c>
      <c r="J107" s="232">
        <v>389.83333333333337</v>
      </c>
      <c r="K107" s="231">
        <v>384.5</v>
      </c>
      <c r="L107" s="231">
        <v>380</v>
      </c>
      <c r="M107" s="231">
        <v>95.111890000000002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5019.75</v>
      </c>
      <c r="D108" s="232">
        <v>5035.8166666666666</v>
      </c>
      <c r="E108" s="232">
        <v>4973.9333333333334</v>
      </c>
      <c r="F108" s="232">
        <v>4928.1166666666668</v>
      </c>
      <c r="G108" s="232">
        <v>4866.2333333333336</v>
      </c>
      <c r="H108" s="232">
        <v>5081.6333333333332</v>
      </c>
      <c r="I108" s="232">
        <v>5143.5166666666664</v>
      </c>
      <c r="J108" s="232">
        <v>5189.333333333333</v>
      </c>
      <c r="K108" s="231">
        <v>5097.7</v>
      </c>
      <c r="L108" s="231">
        <v>4990</v>
      </c>
      <c r="M108" s="231">
        <v>0.85899000000000003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288.55</v>
      </c>
      <c r="D109" s="232">
        <v>289.16666666666669</v>
      </c>
      <c r="E109" s="232">
        <v>285.33333333333337</v>
      </c>
      <c r="F109" s="232">
        <v>282.11666666666667</v>
      </c>
      <c r="G109" s="232">
        <v>278.28333333333336</v>
      </c>
      <c r="H109" s="232">
        <v>292.38333333333338</v>
      </c>
      <c r="I109" s="232">
        <v>296.21666666666675</v>
      </c>
      <c r="J109" s="232">
        <v>299.43333333333339</v>
      </c>
      <c r="K109" s="231">
        <v>293</v>
      </c>
      <c r="L109" s="231">
        <v>285.95</v>
      </c>
      <c r="M109" s="231">
        <v>16.968920000000001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127.95</v>
      </c>
      <c r="D110" s="232">
        <v>129.04999999999998</v>
      </c>
      <c r="E110" s="232">
        <v>126.34999999999997</v>
      </c>
      <c r="F110" s="232">
        <v>124.74999999999999</v>
      </c>
      <c r="G110" s="232">
        <v>122.04999999999997</v>
      </c>
      <c r="H110" s="232">
        <v>130.64999999999998</v>
      </c>
      <c r="I110" s="232">
        <v>133.34999999999997</v>
      </c>
      <c r="J110" s="232">
        <v>134.94999999999996</v>
      </c>
      <c r="K110" s="231">
        <v>131.75</v>
      </c>
      <c r="L110" s="231">
        <v>127.45</v>
      </c>
      <c r="M110" s="231">
        <v>104.29836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324.35000000000002</v>
      </c>
      <c r="D111" s="232">
        <v>323.33333333333337</v>
      </c>
      <c r="E111" s="232">
        <v>319.86666666666673</v>
      </c>
      <c r="F111" s="232">
        <v>315.38333333333338</v>
      </c>
      <c r="G111" s="232">
        <v>311.91666666666674</v>
      </c>
      <c r="H111" s="232">
        <v>327.81666666666672</v>
      </c>
      <c r="I111" s="232">
        <v>331.28333333333342</v>
      </c>
      <c r="J111" s="232">
        <v>335.76666666666671</v>
      </c>
      <c r="K111" s="231">
        <v>326.8</v>
      </c>
      <c r="L111" s="231">
        <v>318.85000000000002</v>
      </c>
      <c r="M111" s="231">
        <v>39.281619999999997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77.900000000000006</v>
      </c>
      <c r="D112" s="232">
        <v>77.816666666666663</v>
      </c>
      <c r="E112" s="232">
        <v>77.283333333333331</v>
      </c>
      <c r="F112" s="232">
        <v>76.666666666666671</v>
      </c>
      <c r="G112" s="232">
        <v>76.13333333333334</v>
      </c>
      <c r="H112" s="232">
        <v>78.433333333333323</v>
      </c>
      <c r="I112" s="232">
        <v>78.966666666666654</v>
      </c>
      <c r="J112" s="232">
        <v>79.583333333333314</v>
      </c>
      <c r="K112" s="231">
        <v>78.349999999999994</v>
      </c>
      <c r="L112" s="231">
        <v>77.2</v>
      </c>
      <c r="M112" s="231">
        <v>97.485050000000001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572.79999999999995</v>
      </c>
      <c r="D113" s="232">
        <v>571.93333333333328</v>
      </c>
      <c r="E113" s="232">
        <v>568.36666666666656</v>
      </c>
      <c r="F113" s="232">
        <v>563.93333333333328</v>
      </c>
      <c r="G113" s="232">
        <v>560.36666666666656</v>
      </c>
      <c r="H113" s="232">
        <v>576.36666666666656</v>
      </c>
      <c r="I113" s="232">
        <v>579.93333333333339</v>
      </c>
      <c r="J113" s="232">
        <v>584.36666666666656</v>
      </c>
      <c r="K113" s="231">
        <v>575.5</v>
      </c>
      <c r="L113" s="231">
        <v>567.5</v>
      </c>
      <c r="M113" s="231">
        <v>12.37105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428.7</v>
      </c>
      <c r="D114" s="232">
        <v>431.09999999999997</v>
      </c>
      <c r="E114" s="232">
        <v>423.24999999999994</v>
      </c>
      <c r="F114" s="232">
        <v>417.79999999999995</v>
      </c>
      <c r="G114" s="232">
        <v>409.94999999999993</v>
      </c>
      <c r="H114" s="232">
        <v>436.54999999999995</v>
      </c>
      <c r="I114" s="232">
        <v>444.4</v>
      </c>
      <c r="J114" s="232">
        <v>449.84999999999997</v>
      </c>
      <c r="K114" s="231">
        <v>438.95</v>
      </c>
      <c r="L114" s="231">
        <v>425.65</v>
      </c>
      <c r="M114" s="231">
        <v>15.85651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143</v>
      </c>
      <c r="D115" s="232">
        <v>143.4</v>
      </c>
      <c r="E115" s="232">
        <v>141.85000000000002</v>
      </c>
      <c r="F115" s="232">
        <v>140.70000000000002</v>
      </c>
      <c r="G115" s="232">
        <v>139.15000000000003</v>
      </c>
      <c r="H115" s="232">
        <v>144.55000000000001</v>
      </c>
      <c r="I115" s="232">
        <v>146.10000000000002</v>
      </c>
      <c r="J115" s="232">
        <v>147.25</v>
      </c>
      <c r="K115" s="231">
        <v>144.94999999999999</v>
      </c>
      <c r="L115" s="231">
        <v>142.25</v>
      </c>
      <c r="M115" s="231">
        <v>29.916219999999999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1067.95</v>
      </c>
      <c r="D116" s="232">
        <v>1068.1166666666666</v>
      </c>
      <c r="E116" s="232">
        <v>1060.2333333333331</v>
      </c>
      <c r="F116" s="232">
        <v>1052.5166666666667</v>
      </c>
      <c r="G116" s="232">
        <v>1044.6333333333332</v>
      </c>
      <c r="H116" s="232">
        <v>1075.833333333333</v>
      </c>
      <c r="I116" s="232">
        <v>1083.7166666666667</v>
      </c>
      <c r="J116" s="232">
        <v>1091.4333333333329</v>
      </c>
      <c r="K116" s="231">
        <v>1076</v>
      </c>
      <c r="L116" s="231">
        <v>1060.4000000000001</v>
      </c>
      <c r="M116" s="231">
        <v>30.971129999999999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3723.55</v>
      </c>
      <c r="D117" s="232">
        <v>3739.85</v>
      </c>
      <c r="E117" s="232">
        <v>3589.7</v>
      </c>
      <c r="F117" s="232">
        <v>3455.85</v>
      </c>
      <c r="G117" s="232">
        <v>3305.7</v>
      </c>
      <c r="H117" s="232">
        <v>3873.7</v>
      </c>
      <c r="I117" s="232">
        <v>4023.8500000000004</v>
      </c>
      <c r="J117" s="232">
        <v>4157.7</v>
      </c>
      <c r="K117" s="231">
        <v>3890</v>
      </c>
      <c r="L117" s="231">
        <v>3606</v>
      </c>
      <c r="M117" s="231">
        <v>3.3069600000000001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1427.95</v>
      </c>
      <c r="D118" s="232">
        <v>1417.2666666666667</v>
      </c>
      <c r="E118" s="232">
        <v>1404.5833333333333</v>
      </c>
      <c r="F118" s="232">
        <v>1381.2166666666667</v>
      </c>
      <c r="G118" s="232">
        <v>1368.5333333333333</v>
      </c>
      <c r="H118" s="232">
        <v>1440.6333333333332</v>
      </c>
      <c r="I118" s="232">
        <v>1453.3166666666666</v>
      </c>
      <c r="J118" s="232">
        <v>1476.6833333333332</v>
      </c>
      <c r="K118" s="231">
        <v>1429.95</v>
      </c>
      <c r="L118" s="231">
        <v>1393.9</v>
      </c>
      <c r="M118" s="231">
        <v>87.119749999999996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1910.65</v>
      </c>
      <c r="D119" s="232">
        <v>1886.6166666666668</v>
      </c>
      <c r="E119" s="232">
        <v>1857.0333333333335</v>
      </c>
      <c r="F119" s="232">
        <v>1803.4166666666667</v>
      </c>
      <c r="G119" s="232">
        <v>1773.8333333333335</v>
      </c>
      <c r="H119" s="232">
        <v>1940.2333333333336</v>
      </c>
      <c r="I119" s="232">
        <v>1969.8166666666666</v>
      </c>
      <c r="J119" s="232">
        <v>2023.4333333333336</v>
      </c>
      <c r="K119" s="231">
        <v>1916.2</v>
      </c>
      <c r="L119" s="231">
        <v>1833</v>
      </c>
      <c r="M119" s="231">
        <v>14.985010000000001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810.35</v>
      </c>
      <c r="D120" s="232">
        <v>803.44999999999993</v>
      </c>
      <c r="E120" s="232">
        <v>789.89999999999986</v>
      </c>
      <c r="F120" s="232">
        <v>769.44999999999993</v>
      </c>
      <c r="G120" s="232">
        <v>755.89999999999986</v>
      </c>
      <c r="H120" s="232">
        <v>823.89999999999986</v>
      </c>
      <c r="I120" s="232">
        <v>837.44999999999982</v>
      </c>
      <c r="J120" s="232">
        <v>857.89999999999986</v>
      </c>
      <c r="K120" s="231">
        <v>817</v>
      </c>
      <c r="L120" s="231">
        <v>783</v>
      </c>
      <c r="M120" s="231">
        <v>4.0778100000000004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240.85</v>
      </c>
      <c r="D121" s="232">
        <v>243.11666666666667</v>
      </c>
      <c r="E121" s="232">
        <v>235.83333333333334</v>
      </c>
      <c r="F121" s="232">
        <v>230.81666666666666</v>
      </c>
      <c r="G121" s="232">
        <v>223.53333333333333</v>
      </c>
      <c r="H121" s="232">
        <v>248.13333333333335</v>
      </c>
      <c r="I121" s="232">
        <v>255.41666666666666</v>
      </c>
      <c r="J121" s="232">
        <v>260.43333333333339</v>
      </c>
      <c r="K121" s="231">
        <v>250.4</v>
      </c>
      <c r="L121" s="231">
        <v>238.1</v>
      </c>
      <c r="M121" s="231">
        <v>24.747720000000001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688.1</v>
      </c>
      <c r="D122" s="232">
        <v>685.79999999999984</v>
      </c>
      <c r="E122" s="232">
        <v>679.09999999999968</v>
      </c>
      <c r="F122" s="232">
        <v>670.0999999999998</v>
      </c>
      <c r="G122" s="232">
        <v>663.39999999999964</v>
      </c>
      <c r="H122" s="232">
        <v>694.79999999999973</v>
      </c>
      <c r="I122" s="232">
        <v>701.49999999999977</v>
      </c>
      <c r="J122" s="232">
        <v>710.49999999999977</v>
      </c>
      <c r="K122" s="231">
        <v>692.5</v>
      </c>
      <c r="L122" s="231">
        <v>676.8</v>
      </c>
      <c r="M122" s="231">
        <v>14.47293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546.20000000000005</v>
      </c>
      <c r="D123" s="232">
        <v>548.51666666666665</v>
      </c>
      <c r="E123" s="232">
        <v>542.23333333333335</v>
      </c>
      <c r="F123" s="232">
        <v>538.26666666666665</v>
      </c>
      <c r="G123" s="232">
        <v>531.98333333333335</v>
      </c>
      <c r="H123" s="232">
        <v>552.48333333333335</v>
      </c>
      <c r="I123" s="232">
        <v>558.76666666666665</v>
      </c>
      <c r="J123" s="232">
        <v>562.73333333333335</v>
      </c>
      <c r="K123" s="231">
        <v>554.79999999999995</v>
      </c>
      <c r="L123" s="231">
        <v>544.54999999999995</v>
      </c>
      <c r="M123" s="231">
        <v>27.45899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440.1</v>
      </c>
      <c r="D124" s="232">
        <v>440.68333333333334</v>
      </c>
      <c r="E124" s="232">
        <v>431.36666666666667</v>
      </c>
      <c r="F124" s="232">
        <v>422.63333333333333</v>
      </c>
      <c r="G124" s="232">
        <v>413.31666666666666</v>
      </c>
      <c r="H124" s="232">
        <v>449.41666666666669</v>
      </c>
      <c r="I124" s="232">
        <v>458.73333333333341</v>
      </c>
      <c r="J124" s="232">
        <v>467.4666666666667</v>
      </c>
      <c r="K124" s="231">
        <v>450</v>
      </c>
      <c r="L124" s="231">
        <v>431.95</v>
      </c>
      <c r="M124" s="231">
        <v>30.84694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1732.85</v>
      </c>
      <c r="D125" s="232">
        <v>1731.5</v>
      </c>
      <c r="E125" s="232">
        <v>1722.35</v>
      </c>
      <c r="F125" s="232">
        <v>1711.85</v>
      </c>
      <c r="G125" s="232">
        <v>1702.6999999999998</v>
      </c>
      <c r="H125" s="232">
        <v>1742</v>
      </c>
      <c r="I125" s="232">
        <v>1751.15</v>
      </c>
      <c r="J125" s="232">
        <v>1761.65</v>
      </c>
      <c r="K125" s="231">
        <v>1740.65</v>
      </c>
      <c r="L125" s="231">
        <v>1721</v>
      </c>
      <c r="M125" s="231">
        <v>35.657550000000001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82.05</v>
      </c>
      <c r="D126" s="232">
        <v>81.949999999999989</v>
      </c>
      <c r="E126" s="232">
        <v>81.049999999999983</v>
      </c>
      <c r="F126" s="232">
        <v>80.05</v>
      </c>
      <c r="G126" s="232">
        <v>79.149999999999991</v>
      </c>
      <c r="H126" s="232">
        <v>82.949999999999974</v>
      </c>
      <c r="I126" s="232">
        <v>83.84999999999998</v>
      </c>
      <c r="J126" s="232">
        <v>84.849999999999966</v>
      </c>
      <c r="K126" s="231">
        <v>82.85</v>
      </c>
      <c r="L126" s="231">
        <v>80.95</v>
      </c>
      <c r="M126" s="231">
        <v>37.58549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3378.55</v>
      </c>
      <c r="D127" s="232">
        <v>3373.5833333333335</v>
      </c>
      <c r="E127" s="232">
        <v>3347.6166666666668</v>
      </c>
      <c r="F127" s="232">
        <v>3316.6833333333334</v>
      </c>
      <c r="G127" s="232">
        <v>3290.7166666666667</v>
      </c>
      <c r="H127" s="232">
        <v>3404.5166666666669</v>
      </c>
      <c r="I127" s="232">
        <v>3430.4833333333331</v>
      </c>
      <c r="J127" s="232">
        <v>3461.416666666667</v>
      </c>
      <c r="K127" s="231">
        <v>3399.55</v>
      </c>
      <c r="L127" s="231">
        <v>3342.65</v>
      </c>
      <c r="M127" s="231">
        <v>2.2068699999999999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328.75</v>
      </c>
      <c r="D128" s="232">
        <v>327.93333333333334</v>
      </c>
      <c r="E128" s="232">
        <v>324.31666666666666</v>
      </c>
      <c r="F128" s="232">
        <v>319.88333333333333</v>
      </c>
      <c r="G128" s="232">
        <v>316.26666666666665</v>
      </c>
      <c r="H128" s="232">
        <v>332.36666666666667</v>
      </c>
      <c r="I128" s="232">
        <v>335.98333333333335</v>
      </c>
      <c r="J128" s="232">
        <v>340.41666666666669</v>
      </c>
      <c r="K128" s="231">
        <v>331.55</v>
      </c>
      <c r="L128" s="231">
        <v>323.5</v>
      </c>
      <c r="M128" s="231">
        <v>17.791119999999999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4759.6499999999996</v>
      </c>
      <c r="D129" s="232">
        <v>4723.1166666666659</v>
      </c>
      <c r="E129" s="232">
        <v>4668.5333333333319</v>
      </c>
      <c r="F129" s="232">
        <v>4577.4166666666661</v>
      </c>
      <c r="G129" s="232">
        <v>4522.8333333333321</v>
      </c>
      <c r="H129" s="232">
        <v>4814.2333333333318</v>
      </c>
      <c r="I129" s="232">
        <v>4868.8166666666657</v>
      </c>
      <c r="J129" s="232">
        <v>4959.9333333333316</v>
      </c>
      <c r="K129" s="231">
        <v>4777.7</v>
      </c>
      <c r="L129" s="231">
        <v>4632</v>
      </c>
      <c r="M129" s="231">
        <v>3.2833700000000001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2164.1999999999998</v>
      </c>
      <c r="D130" s="232">
        <v>2163.9</v>
      </c>
      <c r="E130" s="232">
        <v>2150.8500000000004</v>
      </c>
      <c r="F130" s="232">
        <v>2137.5000000000005</v>
      </c>
      <c r="G130" s="232">
        <v>2124.4500000000007</v>
      </c>
      <c r="H130" s="232">
        <v>2177.25</v>
      </c>
      <c r="I130" s="232">
        <v>2190.3000000000002</v>
      </c>
      <c r="J130" s="232">
        <v>2203.6499999999996</v>
      </c>
      <c r="K130" s="231">
        <v>2176.9499999999998</v>
      </c>
      <c r="L130" s="231">
        <v>2150.5500000000002</v>
      </c>
      <c r="M130" s="231">
        <v>14.89542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292.95</v>
      </c>
      <c r="D131" s="232">
        <v>295.18333333333334</v>
      </c>
      <c r="E131" s="232">
        <v>288.76666666666665</v>
      </c>
      <c r="F131" s="232">
        <v>284.58333333333331</v>
      </c>
      <c r="G131" s="232">
        <v>278.16666666666663</v>
      </c>
      <c r="H131" s="232">
        <v>299.36666666666667</v>
      </c>
      <c r="I131" s="232">
        <v>305.7833333333333</v>
      </c>
      <c r="J131" s="232">
        <v>309.9666666666667</v>
      </c>
      <c r="K131" s="231">
        <v>301.60000000000002</v>
      </c>
      <c r="L131" s="231">
        <v>291</v>
      </c>
      <c r="M131" s="231">
        <v>30.89556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534.35</v>
      </c>
      <c r="D132" s="232">
        <v>537.4666666666667</v>
      </c>
      <c r="E132" s="232">
        <v>527.98333333333335</v>
      </c>
      <c r="F132" s="232">
        <v>521.61666666666667</v>
      </c>
      <c r="G132" s="232">
        <v>512.13333333333333</v>
      </c>
      <c r="H132" s="232">
        <v>543.83333333333337</v>
      </c>
      <c r="I132" s="232">
        <v>553.31666666666672</v>
      </c>
      <c r="J132" s="232">
        <v>559.68333333333339</v>
      </c>
      <c r="K132" s="231">
        <v>546.95000000000005</v>
      </c>
      <c r="L132" s="231">
        <v>531.1</v>
      </c>
      <c r="M132" s="231">
        <v>20.309249999999999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4029.85</v>
      </c>
      <c r="D133" s="232">
        <v>4024.9499999999994</v>
      </c>
      <c r="E133" s="232">
        <v>3925.9499999999989</v>
      </c>
      <c r="F133" s="232">
        <v>3822.0499999999997</v>
      </c>
      <c r="G133" s="232">
        <v>3723.0499999999993</v>
      </c>
      <c r="H133" s="232">
        <v>4128.8499999999985</v>
      </c>
      <c r="I133" s="232">
        <v>4227.8499999999995</v>
      </c>
      <c r="J133" s="232">
        <v>4331.7499999999982</v>
      </c>
      <c r="K133" s="231">
        <v>4123.95</v>
      </c>
      <c r="L133" s="231">
        <v>3921.05</v>
      </c>
      <c r="M133" s="231">
        <v>0.93223999999999996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648.4</v>
      </c>
      <c r="D134" s="232">
        <v>642.44999999999993</v>
      </c>
      <c r="E134" s="232">
        <v>633.94999999999982</v>
      </c>
      <c r="F134" s="232">
        <v>619.49999999999989</v>
      </c>
      <c r="G134" s="232">
        <v>610.99999999999977</v>
      </c>
      <c r="H134" s="232">
        <v>656.89999999999986</v>
      </c>
      <c r="I134" s="232">
        <v>665.40000000000009</v>
      </c>
      <c r="J134" s="232">
        <v>679.84999999999991</v>
      </c>
      <c r="K134" s="231">
        <v>650.95000000000005</v>
      </c>
      <c r="L134" s="231">
        <v>628</v>
      </c>
      <c r="M134" s="231">
        <v>19.911629999999999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84047.2</v>
      </c>
      <c r="D135" s="232">
        <v>83526.483333333337</v>
      </c>
      <c r="E135" s="232">
        <v>82608.966666666674</v>
      </c>
      <c r="F135" s="232">
        <v>81170.733333333337</v>
      </c>
      <c r="G135" s="232">
        <v>80253.216666666674</v>
      </c>
      <c r="H135" s="232">
        <v>84964.716666666674</v>
      </c>
      <c r="I135" s="232">
        <v>85882.233333333337</v>
      </c>
      <c r="J135" s="232">
        <v>87320.466666666674</v>
      </c>
      <c r="K135" s="231">
        <v>84444</v>
      </c>
      <c r="L135" s="231">
        <v>82088.25</v>
      </c>
      <c r="M135" s="231">
        <v>5.8560000000000001E-2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231.65</v>
      </c>
      <c r="D136" s="232">
        <v>230.71666666666667</v>
      </c>
      <c r="E136" s="232">
        <v>228.43333333333334</v>
      </c>
      <c r="F136" s="232">
        <v>225.21666666666667</v>
      </c>
      <c r="G136" s="232">
        <v>222.93333333333334</v>
      </c>
      <c r="H136" s="232">
        <v>233.93333333333334</v>
      </c>
      <c r="I136" s="232">
        <v>236.2166666666667</v>
      </c>
      <c r="J136" s="232">
        <v>239.43333333333334</v>
      </c>
      <c r="K136" s="231">
        <v>233</v>
      </c>
      <c r="L136" s="231">
        <v>227.5</v>
      </c>
      <c r="M136" s="231">
        <v>36.046109999999999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1158.7</v>
      </c>
      <c r="D137" s="232">
        <v>1155.8499999999999</v>
      </c>
      <c r="E137" s="232">
        <v>1148.6999999999998</v>
      </c>
      <c r="F137" s="232">
        <v>1138.6999999999998</v>
      </c>
      <c r="G137" s="232">
        <v>1131.5499999999997</v>
      </c>
      <c r="H137" s="232">
        <v>1165.8499999999999</v>
      </c>
      <c r="I137" s="232">
        <v>1173</v>
      </c>
      <c r="J137" s="232">
        <v>1183</v>
      </c>
      <c r="K137" s="231">
        <v>1163</v>
      </c>
      <c r="L137" s="231">
        <v>1145.8499999999999</v>
      </c>
      <c r="M137" s="231">
        <v>23.430700000000002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479.8</v>
      </c>
      <c r="D138" s="232">
        <v>477.41666666666669</v>
      </c>
      <c r="E138" s="232">
        <v>474.03333333333336</v>
      </c>
      <c r="F138" s="232">
        <v>468.26666666666665</v>
      </c>
      <c r="G138" s="232">
        <v>464.88333333333333</v>
      </c>
      <c r="H138" s="232">
        <v>483.18333333333339</v>
      </c>
      <c r="I138" s="232">
        <v>486.56666666666672</v>
      </c>
      <c r="J138" s="232">
        <v>492.33333333333343</v>
      </c>
      <c r="K138" s="231">
        <v>480.8</v>
      </c>
      <c r="L138" s="231">
        <v>471.65</v>
      </c>
      <c r="M138" s="231">
        <v>16.556470000000001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8292.15</v>
      </c>
      <c r="D139" s="232">
        <v>8306.4</v>
      </c>
      <c r="E139" s="232">
        <v>8242.7999999999993</v>
      </c>
      <c r="F139" s="232">
        <v>8193.4499999999989</v>
      </c>
      <c r="G139" s="232">
        <v>8129.8499999999985</v>
      </c>
      <c r="H139" s="232">
        <v>8355.75</v>
      </c>
      <c r="I139" s="232">
        <v>8419.3500000000022</v>
      </c>
      <c r="J139" s="232">
        <v>8468.7000000000007</v>
      </c>
      <c r="K139" s="231">
        <v>8370</v>
      </c>
      <c r="L139" s="231">
        <v>8257.0499999999993</v>
      </c>
      <c r="M139" s="231">
        <v>4.7875699999999997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635</v>
      </c>
      <c r="D140" s="232">
        <v>632.26666666666665</v>
      </c>
      <c r="E140" s="232">
        <v>627.73333333333335</v>
      </c>
      <c r="F140" s="232">
        <v>620.4666666666667</v>
      </c>
      <c r="G140" s="232">
        <v>615.93333333333339</v>
      </c>
      <c r="H140" s="232">
        <v>639.5333333333333</v>
      </c>
      <c r="I140" s="232">
        <v>644.06666666666661</v>
      </c>
      <c r="J140" s="232">
        <v>651.33333333333326</v>
      </c>
      <c r="K140" s="231">
        <v>636.79999999999995</v>
      </c>
      <c r="L140" s="231">
        <v>625</v>
      </c>
      <c r="M140" s="231">
        <v>3.1893600000000002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441.1</v>
      </c>
      <c r="D141" s="232">
        <v>442.81666666666666</v>
      </c>
      <c r="E141" s="232">
        <v>434.2833333333333</v>
      </c>
      <c r="F141" s="232">
        <v>427.46666666666664</v>
      </c>
      <c r="G141" s="232">
        <v>418.93333333333328</v>
      </c>
      <c r="H141" s="232">
        <v>449.63333333333333</v>
      </c>
      <c r="I141" s="232">
        <v>458.16666666666674</v>
      </c>
      <c r="J141" s="232">
        <v>464.98333333333335</v>
      </c>
      <c r="K141" s="231">
        <v>451.35</v>
      </c>
      <c r="L141" s="231">
        <v>436</v>
      </c>
      <c r="M141" s="231">
        <v>15.29683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48.25</v>
      </c>
      <c r="D142" s="232">
        <v>48.116666666666674</v>
      </c>
      <c r="E142" s="232">
        <v>47.33333333333335</v>
      </c>
      <c r="F142" s="232">
        <v>46.416666666666679</v>
      </c>
      <c r="G142" s="232">
        <v>45.633333333333354</v>
      </c>
      <c r="H142" s="232">
        <v>49.033333333333346</v>
      </c>
      <c r="I142" s="232">
        <v>49.816666666666677</v>
      </c>
      <c r="J142" s="232">
        <v>50.733333333333341</v>
      </c>
      <c r="K142" s="231">
        <v>48.9</v>
      </c>
      <c r="L142" s="231">
        <v>47.2</v>
      </c>
      <c r="M142" s="231">
        <v>50.199010000000001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1795.75</v>
      </c>
      <c r="D143" s="232">
        <v>1777.05</v>
      </c>
      <c r="E143" s="232">
        <v>1751.6499999999999</v>
      </c>
      <c r="F143" s="232">
        <v>1707.55</v>
      </c>
      <c r="G143" s="232">
        <v>1682.1499999999999</v>
      </c>
      <c r="H143" s="232">
        <v>1821.1499999999999</v>
      </c>
      <c r="I143" s="232">
        <v>1846.55</v>
      </c>
      <c r="J143" s="232">
        <v>1890.6499999999999</v>
      </c>
      <c r="K143" s="231">
        <v>1802.45</v>
      </c>
      <c r="L143" s="231">
        <v>1732.95</v>
      </c>
      <c r="M143" s="231">
        <v>7.4805799999999998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979.95</v>
      </c>
      <c r="D144" s="232">
        <v>976.43333333333339</v>
      </c>
      <c r="E144" s="232">
        <v>968.76666666666677</v>
      </c>
      <c r="F144" s="232">
        <v>957.58333333333337</v>
      </c>
      <c r="G144" s="232">
        <v>949.91666666666674</v>
      </c>
      <c r="H144" s="232">
        <v>987.61666666666679</v>
      </c>
      <c r="I144" s="232">
        <v>995.2833333333333</v>
      </c>
      <c r="J144" s="232">
        <v>1006.4666666666668</v>
      </c>
      <c r="K144" s="231">
        <v>984.1</v>
      </c>
      <c r="L144" s="231">
        <v>965.25</v>
      </c>
      <c r="M144" s="231">
        <v>5.4423500000000002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175.1</v>
      </c>
      <c r="D145" s="232">
        <v>175.65</v>
      </c>
      <c r="E145" s="232">
        <v>174.05</v>
      </c>
      <c r="F145" s="232">
        <v>173</v>
      </c>
      <c r="G145" s="232">
        <v>171.4</v>
      </c>
      <c r="H145" s="232">
        <v>176.70000000000002</v>
      </c>
      <c r="I145" s="232">
        <v>178.29999999999998</v>
      </c>
      <c r="J145" s="232">
        <v>179.35000000000002</v>
      </c>
      <c r="K145" s="231">
        <v>177.25</v>
      </c>
      <c r="L145" s="231">
        <v>174.6</v>
      </c>
      <c r="M145" s="231">
        <v>81.25121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78.400000000000006</v>
      </c>
      <c r="D146" s="232">
        <v>78.316666666666663</v>
      </c>
      <c r="E146" s="232">
        <v>77.333333333333329</v>
      </c>
      <c r="F146" s="232">
        <v>76.266666666666666</v>
      </c>
      <c r="G146" s="232">
        <v>75.283333333333331</v>
      </c>
      <c r="H146" s="232">
        <v>79.383333333333326</v>
      </c>
      <c r="I146" s="232">
        <v>80.366666666666674</v>
      </c>
      <c r="J146" s="232">
        <v>81.433333333333323</v>
      </c>
      <c r="K146" s="231">
        <v>79.3</v>
      </c>
      <c r="L146" s="231">
        <v>77.25</v>
      </c>
      <c r="M146" s="231">
        <v>112.83087999999999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4270.6000000000004</v>
      </c>
      <c r="D147" s="232">
        <v>4251.583333333333</v>
      </c>
      <c r="E147" s="232">
        <v>4227.1666666666661</v>
      </c>
      <c r="F147" s="232">
        <v>4183.7333333333327</v>
      </c>
      <c r="G147" s="232">
        <v>4159.3166666666657</v>
      </c>
      <c r="H147" s="232">
        <v>4295.0166666666664</v>
      </c>
      <c r="I147" s="232">
        <v>4319.4333333333325</v>
      </c>
      <c r="J147" s="232">
        <v>4362.8666666666668</v>
      </c>
      <c r="K147" s="231">
        <v>4276</v>
      </c>
      <c r="L147" s="231">
        <v>4208.1499999999996</v>
      </c>
      <c r="M147" s="231">
        <v>1.0407599999999999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19704.5</v>
      </c>
      <c r="D148" s="232">
        <v>19537.133333333335</v>
      </c>
      <c r="E148" s="232">
        <v>19322.366666666669</v>
      </c>
      <c r="F148" s="232">
        <v>18940.233333333334</v>
      </c>
      <c r="G148" s="232">
        <v>18725.466666666667</v>
      </c>
      <c r="H148" s="232">
        <v>19919.26666666667</v>
      </c>
      <c r="I148" s="232">
        <v>20134.03333333334</v>
      </c>
      <c r="J148" s="232">
        <v>20516.166666666672</v>
      </c>
      <c r="K148" s="231">
        <v>19751.900000000001</v>
      </c>
      <c r="L148" s="231">
        <v>19155</v>
      </c>
      <c r="M148" s="231">
        <v>1.48444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210.05</v>
      </c>
      <c r="D149" s="232">
        <v>208.58333333333334</v>
      </c>
      <c r="E149" s="232">
        <v>205.66666666666669</v>
      </c>
      <c r="F149" s="232">
        <v>201.28333333333333</v>
      </c>
      <c r="G149" s="232">
        <v>198.36666666666667</v>
      </c>
      <c r="H149" s="232">
        <v>212.9666666666667</v>
      </c>
      <c r="I149" s="232">
        <v>215.88333333333338</v>
      </c>
      <c r="J149" s="232">
        <v>220.26666666666671</v>
      </c>
      <c r="K149" s="231">
        <v>211.5</v>
      </c>
      <c r="L149" s="231">
        <v>204.2</v>
      </c>
      <c r="M149" s="231">
        <v>9.4353099999999994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842.6</v>
      </c>
      <c r="D150" s="232">
        <v>841.38333333333333</v>
      </c>
      <c r="E150" s="232">
        <v>833.2166666666667</v>
      </c>
      <c r="F150" s="232">
        <v>823.83333333333337</v>
      </c>
      <c r="G150" s="232">
        <v>815.66666666666674</v>
      </c>
      <c r="H150" s="232">
        <v>850.76666666666665</v>
      </c>
      <c r="I150" s="232">
        <v>858.93333333333339</v>
      </c>
      <c r="J150" s="232">
        <v>868.31666666666661</v>
      </c>
      <c r="K150" s="231">
        <v>849.55</v>
      </c>
      <c r="L150" s="231">
        <v>832</v>
      </c>
      <c r="M150" s="231">
        <v>4.3757700000000002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151.05000000000001</v>
      </c>
      <c r="D151" s="232">
        <v>151.36666666666667</v>
      </c>
      <c r="E151" s="232">
        <v>149.73333333333335</v>
      </c>
      <c r="F151" s="232">
        <v>148.41666666666669</v>
      </c>
      <c r="G151" s="232">
        <v>146.78333333333336</v>
      </c>
      <c r="H151" s="232">
        <v>152.68333333333334</v>
      </c>
      <c r="I151" s="232">
        <v>154.31666666666666</v>
      </c>
      <c r="J151" s="232">
        <v>155.63333333333333</v>
      </c>
      <c r="K151" s="231">
        <v>153</v>
      </c>
      <c r="L151" s="231">
        <v>150.05000000000001</v>
      </c>
      <c r="M151" s="231">
        <v>79.984719999999996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251.65</v>
      </c>
      <c r="D152" s="232">
        <v>254.73333333333335</v>
      </c>
      <c r="E152" s="232">
        <v>246.51666666666671</v>
      </c>
      <c r="F152" s="232">
        <v>241.38333333333335</v>
      </c>
      <c r="G152" s="232">
        <v>233.16666666666671</v>
      </c>
      <c r="H152" s="232">
        <v>259.86666666666667</v>
      </c>
      <c r="I152" s="232">
        <v>268.08333333333337</v>
      </c>
      <c r="J152" s="232">
        <v>273.2166666666667</v>
      </c>
      <c r="K152" s="231">
        <v>262.95</v>
      </c>
      <c r="L152" s="231">
        <v>249.6</v>
      </c>
      <c r="M152" s="231">
        <v>21.22307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636.79999999999995</v>
      </c>
      <c r="D153" s="232">
        <v>639.01666666666654</v>
      </c>
      <c r="E153" s="232">
        <v>622.1333333333331</v>
      </c>
      <c r="F153" s="232">
        <v>607.46666666666658</v>
      </c>
      <c r="G153" s="232">
        <v>590.58333333333314</v>
      </c>
      <c r="H153" s="232">
        <v>653.68333333333305</v>
      </c>
      <c r="I153" s="232">
        <v>670.56666666666649</v>
      </c>
      <c r="J153" s="232">
        <v>685.23333333333301</v>
      </c>
      <c r="K153" s="231">
        <v>655.9</v>
      </c>
      <c r="L153" s="231">
        <v>624.35</v>
      </c>
      <c r="M153" s="231">
        <v>89.866630000000001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3263.75</v>
      </c>
      <c r="D154" s="232">
        <v>3275.2166666666667</v>
      </c>
      <c r="E154" s="232">
        <v>3226.6333333333332</v>
      </c>
      <c r="F154" s="232">
        <v>3189.5166666666664</v>
      </c>
      <c r="G154" s="232">
        <v>3140.9333333333329</v>
      </c>
      <c r="H154" s="232">
        <v>3312.3333333333335</v>
      </c>
      <c r="I154" s="232">
        <v>3360.9166666666665</v>
      </c>
      <c r="J154" s="232">
        <v>3398.0333333333338</v>
      </c>
      <c r="K154" s="231">
        <v>3323.8</v>
      </c>
      <c r="L154" s="231">
        <v>3238.1</v>
      </c>
      <c r="M154" s="231">
        <v>1.0281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638.9</v>
      </c>
      <c r="D155" s="232">
        <v>638.55000000000007</v>
      </c>
      <c r="E155" s="232">
        <v>621.50000000000011</v>
      </c>
      <c r="F155" s="232">
        <v>604.1</v>
      </c>
      <c r="G155" s="232">
        <v>587.05000000000007</v>
      </c>
      <c r="H155" s="232">
        <v>655.95000000000016</v>
      </c>
      <c r="I155" s="232">
        <v>673.00000000000011</v>
      </c>
      <c r="J155" s="232">
        <v>690.4000000000002</v>
      </c>
      <c r="K155" s="231">
        <v>655.6</v>
      </c>
      <c r="L155" s="231">
        <v>621.15</v>
      </c>
      <c r="M155" s="231">
        <v>21.989650000000001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3030.2</v>
      </c>
      <c r="D156" s="232">
        <v>3005.1666666666665</v>
      </c>
      <c r="E156" s="232">
        <v>2974.6833333333329</v>
      </c>
      <c r="F156" s="232">
        <v>2919.1666666666665</v>
      </c>
      <c r="G156" s="232">
        <v>2888.6833333333329</v>
      </c>
      <c r="H156" s="232">
        <v>3060.6833333333329</v>
      </c>
      <c r="I156" s="232">
        <v>3091.1666666666665</v>
      </c>
      <c r="J156" s="232">
        <v>3146.6833333333329</v>
      </c>
      <c r="K156" s="231">
        <v>3035.65</v>
      </c>
      <c r="L156" s="231">
        <v>2949.65</v>
      </c>
      <c r="M156" s="231">
        <v>3.4220299999999999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37903.300000000003</v>
      </c>
      <c r="D157" s="232">
        <v>38093.816666666673</v>
      </c>
      <c r="E157" s="232">
        <v>37587.633333333346</v>
      </c>
      <c r="F157" s="232">
        <v>37271.966666666674</v>
      </c>
      <c r="G157" s="232">
        <v>36765.783333333347</v>
      </c>
      <c r="H157" s="232">
        <v>38409.483333333344</v>
      </c>
      <c r="I157" s="232">
        <v>38915.666666666679</v>
      </c>
      <c r="J157" s="232">
        <v>39231.333333333343</v>
      </c>
      <c r="K157" s="231">
        <v>38600</v>
      </c>
      <c r="L157" s="231">
        <v>37778.15</v>
      </c>
      <c r="M157" s="231">
        <v>0.37024000000000001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969.2</v>
      </c>
      <c r="D158" s="232">
        <v>955.41666666666663</v>
      </c>
      <c r="E158" s="232">
        <v>939.18333333333328</v>
      </c>
      <c r="F158" s="232">
        <v>909.16666666666663</v>
      </c>
      <c r="G158" s="232">
        <v>892.93333333333328</v>
      </c>
      <c r="H158" s="232">
        <v>985.43333333333328</v>
      </c>
      <c r="I158" s="232">
        <v>1001.6666666666666</v>
      </c>
      <c r="J158" s="232">
        <v>1031.6833333333334</v>
      </c>
      <c r="K158" s="231">
        <v>971.65</v>
      </c>
      <c r="L158" s="231">
        <v>925.4</v>
      </c>
      <c r="M158" s="231">
        <v>5.1069500000000003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4609.5</v>
      </c>
      <c r="D159" s="232">
        <v>4597.5</v>
      </c>
      <c r="E159" s="232">
        <v>4545</v>
      </c>
      <c r="F159" s="232">
        <v>4480.5</v>
      </c>
      <c r="G159" s="232">
        <v>4428</v>
      </c>
      <c r="H159" s="232">
        <v>4662</v>
      </c>
      <c r="I159" s="232">
        <v>4714.5</v>
      </c>
      <c r="J159" s="232">
        <v>4779</v>
      </c>
      <c r="K159" s="231">
        <v>4650</v>
      </c>
      <c r="L159" s="231">
        <v>4533</v>
      </c>
      <c r="M159" s="231">
        <v>5.91127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228.85</v>
      </c>
      <c r="D160" s="232">
        <v>228.0333333333333</v>
      </c>
      <c r="E160" s="232">
        <v>225.36666666666662</v>
      </c>
      <c r="F160" s="232">
        <v>221.88333333333333</v>
      </c>
      <c r="G160" s="232">
        <v>219.21666666666664</v>
      </c>
      <c r="H160" s="232">
        <v>231.51666666666659</v>
      </c>
      <c r="I160" s="232">
        <v>234.18333333333328</v>
      </c>
      <c r="J160" s="232">
        <v>237.66666666666657</v>
      </c>
      <c r="K160" s="231">
        <v>230.7</v>
      </c>
      <c r="L160" s="231">
        <v>224.55</v>
      </c>
      <c r="M160" s="231">
        <v>29.252559999999999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2353</v>
      </c>
      <c r="D161" s="232">
        <v>2344.6666666666665</v>
      </c>
      <c r="E161" s="232">
        <v>2321.333333333333</v>
      </c>
      <c r="F161" s="232">
        <v>2289.6666666666665</v>
      </c>
      <c r="G161" s="232">
        <v>2266.333333333333</v>
      </c>
      <c r="H161" s="232">
        <v>2376.333333333333</v>
      </c>
      <c r="I161" s="232">
        <v>2399.6666666666661</v>
      </c>
      <c r="J161" s="232">
        <v>2431.333333333333</v>
      </c>
      <c r="K161" s="231">
        <v>2368</v>
      </c>
      <c r="L161" s="231">
        <v>2313</v>
      </c>
      <c r="M161" s="231">
        <v>5.2110700000000003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2880.05</v>
      </c>
      <c r="D162" s="232">
        <v>2877.65</v>
      </c>
      <c r="E162" s="232">
        <v>2843.4500000000003</v>
      </c>
      <c r="F162" s="232">
        <v>2806.8500000000004</v>
      </c>
      <c r="G162" s="232">
        <v>2772.6500000000005</v>
      </c>
      <c r="H162" s="232">
        <v>2914.25</v>
      </c>
      <c r="I162" s="232">
        <v>2948.45</v>
      </c>
      <c r="J162" s="232">
        <v>2985.0499999999997</v>
      </c>
      <c r="K162" s="231">
        <v>2911.85</v>
      </c>
      <c r="L162" s="231">
        <v>2841.05</v>
      </c>
      <c r="M162" s="231">
        <v>2.0370699999999999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292.5</v>
      </c>
      <c r="D163" s="232">
        <v>291.7</v>
      </c>
      <c r="E163" s="232">
        <v>289.39999999999998</v>
      </c>
      <c r="F163" s="232">
        <v>286.3</v>
      </c>
      <c r="G163" s="232">
        <v>284</v>
      </c>
      <c r="H163" s="232">
        <v>294.79999999999995</v>
      </c>
      <c r="I163" s="232">
        <v>297.10000000000002</v>
      </c>
      <c r="J163" s="232">
        <v>300.19999999999993</v>
      </c>
      <c r="K163" s="231">
        <v>294</v>
      </c>
      <c r="L163" s="231">
        <v>288.60000000000002</v>
      </c>
      <c r="M163" s="231">
        <v>16.681370000000001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151.75</v>
      </c>
      <c r="D164" s="232">
        <v>151.98333333333335</v>
      </c>
      <c r="E164" s="232">
        <v>150.41666666666669</v>
      </c>
      <c r="F164" s="232">
        <v>149.08333333333334</v>
      </c>
      <c r="G164" s="232">
        <v>147.51666666666668</v>
      </c>
      <c r="H164" s="232">
        <v>153.31666666666669</v>
      </c>
      <c r="I164" s="232">
        <v>154.88333333333335</v>
      </c>
      <c r="J164" s="232">
        <v>156.2166666666667</v>
      </c>
      <c r="K164" s="231">
        <v>153.55000000000001</v>
      </c>
      <c r="L164" s="231">
        <v>150.65</v>
      </c>
      <c r="M164" s="231">
        <v>61.819299999999998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225.7</v>
      </c>
      <c r="D165" s="232">
        <v>225.15</v>
      </c>
      <c r="E165" s="232">
        <v>223.55</v>
      </c>
      <c r="F165" s="232">
        <v>221.4</v>
      </c>
      <c r="G165" s="232">
        <v>219.8</v>
      </c>
      <c r="H165" s="232">
        <v>227.3</v>
      </c>
      <c r="I165" s="232">
        <v>228.89999999999998</v>
      </c>
      <c r="J165" s="232">
        <v>231.05</v>
      </c>
      <c r="K165" s="231">
        <v>226.75</v>
      </c>
      <c r="L165" s="231">
        <v>223</v>
      </c>
      <c r="M165" s="231">
        <v>76.515439999999998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403.2</v>
      </c>
      <c r="D166" s="232">
        <v>404.7</v>
      </c>
      <c r="E166" s="232">
        <v>398.65</v>
      </c>
      <c r="F166" s="232">
        <v>394.09999999999997</v>
      </c>
      <c r="G166" s="232">
        <v>388.04999999999995</v>
      </c>
      <c r="H166" s="232">
        <v>409.25</v>
      </c>
      <c r="I166" s="232">
        <v>415.30000000000007</v>
      </c>
      <c r="J166" s="232">
        <v>419.85</v>
      </c>
      <c r="K166" s="231">
        <v>410.75</v>
      </c>
      <c r="L166" s="231">
        <v>400.15</v>
      </c>
      <c r="M166" s="231">
        <v>1.94652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13339.65</v>
      </c>
      <c r="D167" s="232">
        <v>13315.25</v>
      </c>
      <c r="E167" s="232">
        <v>13204.5</v>
      </c>
      <c r="F167" s="232">
        <v>13069.35</v>
      </c>
      <c r="G167" s="232">
        <v>12958.6</v>
      </c>
      <c r="H167" s="232">
        <v>13450.4</v>
      </c>
      <c r="I167" s="232">
        <v>13561.15</v>
      </c>
      <c r="J167" s="232">
        <v>13696.3</v>
      </c>
      <c r="K167" s="231">
        <v>13426</v>
      </c>
      <c r="L167" s="231">
        <v>13180.1</v>
      </c>
      <c r="M167" s="231">
        <v>5.7750000000000003E-2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46.6</v>
      </c>
      <c r="D168" s="232">
        <v>46.716666666666669</v>
      </c>
      <c r="E168" s="232">
        <v>46.38333333333334</v>
      </c>
      <c r="F168" s="232">
        <v>46.166666666666671</v>
      </c>
      <c r="G168" s="232">
        <v>45.833333333333343</v>
      </c>
      <c r="H168" s="232">
        <v>46.933333333333337</v>
      </c>
      <c r="I168" s="232">
        <v>47.266666666666666</v>
      </c>
      <c r="J168" s="232">
        <v>47.483333333333334</v>
      </c>
      <c r="K168" s="231">
        <v>47.05</v>
      </c>
      <c r="L168" s="231">
        <v>46.5</v>
      </c>
      <c r="M168" s="231">
        <v>324.35561000000001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115.45</v>
      </c>
      <c r="D169" s="232">
        <v>115.88333333333334</v>
      </c>
      <c r="E169" s="232">
        <v>114.61666666666667</v>
      </c>
      <c r="F169" s="232">
        <v>113.78333333333333</v>
      </c>
      <c r="G169" s="232">
        <v>112.51666666666667</v>
      </c>
      <c r="H169" s="232">
        <v>116.71666666666668</v>
      </c>
      <c r="I169" s="232">
        <v>117.98333333333336</v>
      </c>
      <c r="J169" s="232">
        <v>118.81666666666669</v>
      </c>
      <c r="K169" s="231">
        <v>117.15</v>
      </c>
      <c r="L169" s="231">
        <v>115.05</v>
      </c>
      <c r="M169" s="231">
        <v>71.577010000000001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2331.0500000000002</v>
      </c>
      <c r="D170" s="232">
        <v>2309.7333333333331</v>
      </c>
      <c r="E170" s="232">
        <v>2276.0166666666664</v>
      </c>
      <c r="F170" s="232">
        <v>2220.9833333333331</v>
      </c>
      <c r="G170" s="232">
        <v>2187.2666666666664</v>
      </c>
      <c r="H170" s="232">
        <v>2364.7666666666664</v>
      </c>
      <c r="I170" s="232">
        <v>2398.4833333333327</v>
      </c>
      <c r="J170" s="232">
        <v>2453.5166666666664</v>
      </c>
      <c r="K170" s="231">
        <v>2343.4499999999998</v>
      </c>
      <c r="L170" s="231">
        <v>2254.6999999999998</v>
      </c>
      <c r="M170" s="231">
        <v>130.01005000000001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740.2</v>
      </c>
      <c r="D171" s="232">
        <v>736.41666666666663</v>
      </c>
      <c r="E171" s="232">
        <v>730.0333333333333</v>
      </c>
      <c r="F171" s="232">
        <v>719.86666666666667</v>
      </c>
      <c r="G171" s="232">
        <v>713.48333333333335</v>
      </c>
      <c r="H171" s="232">
        <v>746.58333333333326</v>
      </c>
      <c r="I171" s="232">
        <v>752.9666666666667</v>
      </c>
      <c r="J171" s="232">
        <v>763.13333333333321</v>
      </c>
      <c r="K171" s="231">
        <v>742.8</v>
      </c>
      <c r="L171" s="231">
        <v>726.25</v>
      </c>
      <c r="M171" s="231">
        <v>8.1509699999999992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1101.0999999999999</v>
      </c>
      <c r="D172" s="232">
        <v>1103.7666666666667</v>
      </c>
      <c r="E172" s="232">
        <v>1094.5833333333333</v>
      </c>
      <c r="F172" s="232">
        <v>1088.0666666666666</v>
      </c>
      <c r="G172" s="232">
        <v>1078.8833333333332</v>
      </c>
      <c r="H172" s="232">
        <v>1110.2833333333333</v>
      </c>
      <c r="I172" s="232">
        <v>1119.4666666666667</v>
      </c>
      <c r="J172" s="232">
        <v>1125.9833333333333</v>
      </c>
      <c r="K172" s="231">
        <v>1112.95</v>
      </c>
      <c r="L172" s="231">
        <v>1097.25</v>
      </c>
      <c r="M172" s="231">
        <v>9.5995799999999996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2411.85</v>
      </c>
      <c r="D173" s="232">
        <v>2414.2999999999997</v>
      </c>
      <c r="E173" s="232">
        <v>2395.1999999999994</v>
      </c>
      <c r="F173" s="232">
        <v>2378.5499999999997</v>
      </c>
      <c r="G173" s="232">
        <v>2359.4499999999994</v>
      </c>
      <c r="H173" s="232">
        <v>2430.9499999999994</v>
      </c>
      <c r="I173" s="232">
        <v>2450.0499999999997</v>
      </c>
      <c r="J173" s="232">
        <v>2466.6999999999994</v>
      </c>
      <c r="K173" s="231">
        <v>2433.4</v>
      </c>
      <c r="L173" s="231">
        <v>2397.65</v>
      </c>
      <c r="M173" s="231">
        <v>5.8593299999999999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67.099999999999994</v>
      </c>
      <c r="D174" s="232">
        <v>66.366666666666674</v>
      </c>
      <c r="E174" s="232">
        <v>65.533333333333346</v>
      </c>
      <c r="F174" s="232">
        <v>63.966666666666669</v>
      </c>
      <c r="G174" s="232">
        <v>63.13333333333334</v>
      </c>
      <c r="H174" s="232">
        <v>67.933333333333351</v>
      </c>
      <c r="I174" s="232">
        <v>68.766666666666666</v>
      </c>
      <c r="J174" s="232">
        <v>70.333333333333357</v>
      </c>
      <c r="K174" s="231">
        <v>67.2</v>
      </c>
      <c r="L174" s="231">
        <v>64.8</v>
      </c>
      <c r="M174" s="231">
        <v>148.38386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26186.95</v>
      </c>
      <c r="D175" s="232">
        <v>26120.766666666663</v>
      </c>
      <c r="E175" s="232">
        <v>25816.533333333326</v>
      </c>
      <c r="F175" s="232">
        <v>25446.116666666661</v>
      </c>
      <c r="G175" s="232">
        <v>25141.883333333324</v>
      </c>
      <c r="H175" s="232">
        <v>26491.183333333327</v>
      </c>
      <c r="I175" s="232">
        <v>26795.416666666664</v>
      </c>
      <c r="J175" s="232">
        <v>27165.833333333328</v>
      </c>
      <c r="K175" s="231">
        <v>26425</v>
      </c>
      <c r="L175" s="231">
        <v>25750.35</v>
      </c>
      <c r="M175" s="231">
        <v>0.42059999999999997</v>
      </c>
      <c r="N175" s="1"/>
      <c r="O175" s="1"/>
    </row>
    <row r="176" spans="1:15" ht="12.75" customHeight="1">
      <c r="A176" s="214">
        <v>167</v>
      </c>
      <c r="B176" t="s">
        <v>866</v>
      </c>
      <c r="C176" s="278">
        <v>1259.4000000000001</v>
      </c>
      <c r="D176" s="279">
        <v>1264.7666666666667</v>
      </c>
      <c r="E176" s="279">
        <v>1247.6333333333332</v>
      </c>
      <c r="F176" s="279">
        <v>1235.8666666666666</v>
      </c>
      <c r="G176" s="279">
        <v>1218.7333333333331</v>
      </c>
      <c r="H176" s="279">
        <v>1276.5333333333333</v>
      </c>
      <c r="I176" s="279">
        <v>1293.666666666667</v>
      </c>
      <c r="J176" s="279">
        <v>1305.4333333333334</v>
      </c>
      <c r="K176" s="278">
        <v>1281.9000000000001</v>
      </c>
      <c r="L176" s="278">
        <v>1253</v>
      </c>
      <c r="M176" s="278">
        <v>8.97987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3327.15</v>
      </c>
      <c r="D177" s="232">
        <v>3330.7166666666667</v>
      </c>
      <c r="E177" s="232">
        <v>3311.4333333333334</v>
      </c>
      <c r="F177" s="232">
        <v>3295.7166666666667</v>
      </c>
      <c r="G177" s="232">
        <v>3276.4333333333334</v>
      </c>
      <c r="H177" s="232">
        <v>3346.4333333333334</v>
      </c>
      <c r="I177" s="232">
        <v>3365.7166666666672</v>
      </c>
      <c r="J177" s="232">
        <v>3381.4333333333334</v>
      </c>
      <c r="K177" s="231">
        <v>3350</v>
      </c>
      <c r="L177" s="231">
        <v>3315</v>
      </c>
      <c r="M177" s="231">
        <v>1.9489399999999999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413.5</v>
      </c>
      <c r="D178" s="232">
        <v>416.66666666666669</v>
      </c>
      <c r="E178" s="232">
        <v>408.83333333333337</v>
      </c>
      <c r="F178" s="232">
        <v>404.16666666666669</v>
      </c>
      <c r="G178" s="232">
        <v>396.33333333333337</v>
      </c>
      <c r="H178" s="232">
        <v>421.33333333333337</v>
      </c>
      <c r="I178" s="232">
        <v>429.16666666666674</v>
      </c>
      <c r="J178" s="232">
        <v>433.83333333333337</v>
      </c>
      <c r="K178" s="231">
        <v>424.5</v>
      </c>
      <c r="L178" s="231">
        <v>412</v>
      </c>
      <c r="M178" s="231">
        <v>13.87772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523.75</v>
      </c>
      <c r="D179" s="232">
        <v>522.66666666666663</v>
      </c>
      <c r="E179" s="232">
        <v>520.43333333333328</v>
      </c>
      <c r="F179" s="232">
        <v>517.11666666666667</v>
      </c>
      <c r="G179" s="232">
        <v>514.88333333333333</v>
      </c>
      <c r="H179" s="232">
        <v>525.98333333333323</v>
      </c>
      <c r="I179" s="232">
        <v>528.21666666666658</v>
      </c>
      <c r="J179" s="232">
        <v>531.53333333333319</v>
      </c>
      <c r="K179" s="231">
        <v>524.9</v>
      </c>
      <c r="L179" s="231">
        <v>519.35</v>
      </c>
      <c r="M179" s="231">
        <v>173.56344999999999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82.7</v>
      </c>
      <c r="D180" s="232">
        <v>81.533333333333331</v>
      </c>
      <c r="E180" s="232">
        <v>78.766666666666666</v>
      </c>
      <c r="F180" s="232">
        <v>74.833333333333329</v>
      </c>
      <c r="G180" s="232">
        <v>72.066666666666663</v>
      </c>
      <c r="H180" s="232">
        <v>85.466666666666669</v>
      </c>
      <c r="I180" s="232">
        <v>88.23333333333332</v>
      </c>
      <c r="J180" s="232">
        <v>92.166666666666671</v>
      </c>
      <c r="K180" s="231">
        <v>84.3</v>
      </c>
      <c r="L180" s="231">
        <v>77.599999999999994</v>
      </c>
      <c r="M180" s="231">
        <v>205.83851999999999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983.1</v>
      </c>
      <c r="D181" s="232">
        <v>986.56666666666672</v>
      </c>
      <c r="E181" s="232">
        <v>977.93333333333339</v>
      </c>
      <c r="F181" s="232">
        <v>972.76666666666665</v>
      </c>
      <c r="G181" s="232">
        <v>964.13333333333333</v>
      </c>
      <c r="H181" s="232">
        <v>991.73333333333346</v>
      </c>
      <c r="I181" s="232">
        <v>1000.3666666666669</v>
      </c>
      <c r="J181" s="232">
        <v>1005.5333333333335</v>
      </c>
      <c r="K181" s="231">
        <v>995.2</v>
      </c>
      <c r="L181" s="231">
        <v>981.4</v>
      </c>
      <c r="M181" s="231">
        <v>18.2271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415.85</v>
      </c>
      <c r="D182" s="232">
        <v>412.86666666666662</v>
      </c>
      <c r="E182" s="232">
        <v>408.13333333333321</v>
      </c>
      <c r="F182" s="232">
        <v>400.41666666666657</v>
      </c>
      <c r="G182" s="232">
        <v>395.68333333333317</v>
      </c>
      <c r="H182" s="232">
        <v>420.58333333333326</v>
      </c>
      <c r="I182" s="232">
        <v>425.31666666666672</v>
      </c>
      <c r="J182" s="232">
        <v>433.0333333333333</v>
      </c>
      <c r="K182" s="231">
        <v>417.6</v>
      </c>
      <c r="L182" s="231">
        <v>405.15</v>
      </c>
      <c r="M182" s="231">
        <v>12.46008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594.5</v>
      </c>
      <c r="D183" s="232">
        <v>591.35</v>
      </c>
      <c r="E183" s="232">
        <v>581.20000000000005</v>
      </c>
      <c r="F183" s="232">
        <v>567.9</v>
      </c>
      <c r="G183" s="232">
        <v>557.75</v>
      </c>
      <c r="H183" s="232">
        <v>604.65000000000009</v>
      </c>
      <c r="I183" s="232">
        <v>614.79999999999995</v>
      </c>
      <c r="J183" s="232">
        <v>628.10000000000014</v>
      </c>
      <c r="K183" s="231">
        <v>601.5</v>
      </c>
      <c r="L183" s="231">
        <v>578.04999999999995</v>
      </c>
      <c r="M183" s="231">
        <v>6.00936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1077.2</v>
      </c>
      <c r="D184" s="232">
        <v>1075.7</v>
      </c>
      <c r="E184" s="232">
        <v>1066.4000000000001</v>
      </c>
      <c r="F184" s="232">
        <v>1055.6000000000001</v>
      </c>
      <c r="G184" s="232">
        <v>1046.3000000000002</v>
      </c>
      <c r="H184" s="232">
        <v>1086.5</v>
      </c>
      <c r="I184" s="232">
        <v>1095.7999999999997</v>
      </c>
      <c r="J184" s="232">
        <v>1106.5999999999999</v>
      </c>
      <c r="K184" s="231">
        <v>1085</v>
      </c>
      <c r="L184" s="231">
        <v>1064.9000000000001</v>
      </c>
      <c r="M184" s="231">
        <v>9.1150199999999995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972.45</v>
      </c>
      <c r="D185" s="232">
        <v>970.51666666666677</v>
      </c>
      <c r="E185" s="232">
        <v>959.98333333333358</v>
      </c>
      <c r="F185" s="232">
        <v>947.51666666666677</v>
      </c>
      <c r="G185" s="232">
        <v>936.98333333333358</v>
      </c>
      <c r="H185" s="232">
        <v>982.98333333333358</v>
      </c>
      <c r="I185" s="232">
        <v>993.51666666666665</v>
      </c>
      <c r="J185" s="232">
        <v>1005.9833333333336</v>
      </c>
      <c r="K185" s="231">
        <v>981.05</v>
      </c>
      <c r="L185" s="231">
        <v>958.05</v>
      </c>
      <c r="M185" s="231">
        <v>6.8915300000000004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1245.5</v>
      </c>
      <c r="D186" s="232">
        <v>1242.1666666666667</v>
      </c>
      <c r="E186" s="232">
        <v>1232.3333333333335</v>
      </c>
      <c r="F186" s="232">
        <v>1219.1666666666667</v>
      </c>
      <c r="G186" s="232">
        <v>1209.3333333333335</v>
      </c>
      <c r="H186" s="232">
        <v>1255.3333333333335</v>
      </c>
      <c r="I186" s="232">
        <v>1265.166666666667</v>
      </c>
      <c r="J186" s="232">
        <v>1278.3333333333335</v>
      </c>
      <c r="K186" s="231">
        <v>1252</v>
      </c>
      <c r="L186" s="231">
        <v>1229</v>
      </c>
      <c r="M186" s="231">
        <v>2.2006999999999999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3205.9</v>
      </c>
      <c r="D187" s="232">
        <v>3190.2999999999997</v>
      </c>
      <c r="E187" s="232">
        <v>3167.5999999999995</v>
      </c>
      <c r="F187" s="232">
        <v>3129.2999999999997</v>
      </c>
      <c r="G187" s="232">
        <v>3106.5999999999995</v>
      </c>
      <c r="H187" s="232">
        <v>3228.5999999999995</v>
      </c>
      <c r="I187" s="232">
        <v>3251.2999999999993</v>
      </c>
      <c r="J187" s="232">
        <v>3289.5999999999995</v>
      </c>
      <c r="K187" s="231">
        <v>3213</v>
      </c>
      <c r="L187" s="231">
        <v>3152</v>
      </c>
      <c r="M187" s="231">
        <v>23.825810000000001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708.85</v>
      </c>
      <c r="D188" s="232">
        <v>706.13333333333321</v>
      </c>
      <c r="E188" s="232">
        <v>701.26666666666642</v>
      </c>
      <c r="F188" s="232">
        <v>693.68333333333317</v>
      </c>
      <c r="G188" s="232">
        <v>688.81666666666638</v>
      </c>
      <c r="H188" s="232">
        <v>713.71666666666647</v>
      </c>
      <c r="I188" s="232">
        <v>718.58333333333326</v>
      </c>
      <c r="J188" s="232">
        <v>726.16666666666652</v>
      </c>
      <c r="K188" s="231">
        <v>711</v>
      </c>
      <c r="L188" s="231">
        <v>698.55</v>
      </c>
      <c r="M188" s="231">
        <v>9.7296200000000006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5959.1</v>
      </c>
      <c r="D189" s="232">
        <v>5981.6833333333334</v>
      </c>
      <c r="E189" s="232">
        <v>5923.416666666667</v>
      </c>
      <c r="F189" s="232">
        <v>5887.7333333333336</v>
      </c>
      <c r="G189" s="232">
        <v>5829.4666666666672</v>
      </c>
      <c r="H189" s="232">
        <v>6017.3666666666668</v>
      </c>
      <c r="I189" s="232">
        <v>6075.6333333333332</v>
      </c>
      <c r="J189" s="232">
        <v>6111.3166666666666</v>
      </c>
      <c r="K189" s="231">
        <v>6039.95</v>
      </c>
      <c r="L189" s="231">
        <v>5946</v>
      </c>
      <c r="M189" s="231">
        <v>1.3485499999999999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420.8</v>
      </c>
      <c r="D190" s="232">
        <v>417.84999999999997</v>
      </c>
      <c r="E190" s="232">
        <v>413.94999999999993</v>
      </c>
      <c r="F190" s="232">
        <v>407.09999999999997</v>
      </c>
      <c r="G190" s="232">
        <v>403.19999999999993</v>
      </c>
      <c r="H190" s="232">
        <v>424.69999999999993</v>
      </c>
      <c r="I190" s="232">
        <v>428.59999999999991</v>
      </c>
      <c r="J190" s="232">
        <v>435.44999999999993</v>
      </c>
      <c r="K190" s="231">
        <v>421.75</v>
      </c>
      <c r="L190" s="231">
        <v>411</v>
      </c>
      <c r="M190" s="231">
        <v>110.37881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190.25</v>
      </c>
      <c r="D191" s="232">
        <v>189.93333333333331</v>
      </c>
      <c r="E191" s="232">
        <v>188.26666666666662</v>
      </c>
      <c r="F191" s="232">
        <v>186.2833333333333</v>
      </c>
      <c r="G191" s="232">
        <v>184.61666666666662</v>
      </c>
      <c r="H191" s="232">
        <v>191.91666666666663</v>
      </c>
      <c r="I191" s="232">
        <v>193.58333333333331</v>
      </c>
      <c r="J191" s="232">
        <v>195.56666666666663</v>
      </c>
      <c r="K191" s="231">
        <v>191.6</v>
      </c>
      <c r="L191" s="231">
        <v>187.95</v>
      </c>
      <c r="M191" s="231">
        <v>135.19886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104.5</v>
      </c>
      <c r="D192" s="232">
        <v>104.7</v>
      </c>
      <c r="E192" s="232">
        <v>103.9</v>
      </c>
      <c r="F192" s="232">
        <v>103.3</v>
      </c>
      <c r="G192" s="232">
        <v>102.5</v>
      </c>
      <c r="H192" s="232">
        <v>105.30000000000001</v>
      </c>
      <c r="I192" s="232">
        <v>106.1</v>
      </c>
      <c r="J192" s="232">
        <v>106.70000000000002</v>
      </c>
      <c r="K192" s="231">
        <v>105.5</v>
      </c>
      <c r="L192" s="231">
        <v>104.1</v>
      </c>
      <c r="M192" s="231">
        <v>345.79415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55.45</v>
      </c>
      <c r="D193" s="232">
        <v>55.45000000000001</v>
      </c>
      <c r="E193" s="232">
        <v>55.450000000000017</v>
      </c>
      <c r="F193" s="232">
        <v>55.45000000000001</v>
      </c>
      <c r="G193" s="232">
        <v>55.450000000000017</v>
      </c>
      <c r="H193" s="232">
        <v>55.450000000000017</v>
      </c>
      <c r="I193" s="232">
        <v>55.45</v>
      </c>
      <c r="J193" s="232">
        <v>55.450000000000017</v>
      </c>
      <c r="K193" s="231">
        <v>55.45</v>
      </c>
      <c r="L193" s="231">
        <v>55.45</v>
      </c>
      <c r="M193" s="231">
        <v>6.9169700000000001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1101.8499999999999</v>
      </c>
      <c r="D194" s="232">
        <v>1099.7666666666667</v>
      </c>
      <c r="E194" s="232">
        <v>1093.5333333333333</v>
      </c>
      <c r="F194" s="232">
        <v>1085.2166666666667</v>
      </c>
      <c r="G194" s="232">
        <v>1078.9833333333333</v>
      </c>
      <c r="H194" s="232">
        <v>1108.0833333333333</v>
      </c>
      <c r="I194" s="232">
        <v>1114.3166666666664</v>
      </c>
      <c r="J194" s="232">
        <v>1122.6333333333332</v>
      </c>
      <c r="K194" s="231">
        <v>1106</v>
      </c>
      <c r="L194" s="231">
        <v>1091.45</v>
      </c>
      <c r="M194" s="231">
        <v>22.810849999999999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756.65</v>
      </c>
      <c r="D195" s="232">
        <v>753.01666666666677</v>
      </c>
      <c r="E195" s="232">
        <v>746.63333333333355</v>
      </c>
      <c r="F195" s="232">
        <v>736.61666666666679</v>
      </c>
      <c r="G195" s="232">
        <v>730.23333333333358</v>
      </c>
      <c r="H195" s="232">
        <v>763.03333333333353</v>
      </c>
      <c r="I195" s="232">
        <v>769.41666666666674</v>
      </c>
      <c r="J195" s="232">
        <v>779.43333333333351</v>
      </c>
      <c r="K195" s="231">
        <v>759.4</v>
      </c>
      <c r="L195" s="231">
        <v>743</v>
      </c>
      <c r="M195" s="231">
        <v>3.7001300000000001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2514.9</v>
      </c>
      <c r="D196" s="232">
        <v>2517.2166666666667</v>
      </c>
      <c r="E196" s="232">
        <v>2497.6833333333334</v>
      </c>
      <c r="F196" s="232">
        <v>2480.4666666666667</v>
      </c>
      <c r="G196" s="232">
        <v>2460.9333333333334</v>
      </c>
      <c r="H196" s="232">
        <v>2534.4333333333334</v>
      </c>
      <c r="I196" s="232">
        <v>2553.9666666666672</v>
      </c>
      <c r="J196" s="232">
        <v>2571.1833333333334</v>
      </c>
      <c r="K196" s="231">
        <v>2536.75</v>
      </c>
      <c r="L196" s="231">
        <v>2500</v>
      </c>
      <c r="M196" s="231">
        <v>8.4845600000000001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1537.15</v>
      </c>
      <c r="D197" s="232">
        <v>1539.4833333333336</v>
      </c>
      <c r="E197" s="232">
        <v>1521.0666666666671</v>
      </c>
      <c r="F197" s="232">
        <v>1504.9833333333336</v>
      </c>
      <c r="G197" s="232">
        <v>1486.5666666666671</v>
      </c>
      <c r="H197" s="232">
        <v>1555.5666666666671</v>
      </c>
      <c r="I197" s="232">
        <v>1573.9833333333336</v>
      </c>
      <c r="J197" s="232">
        <v>1590.0666666666671</v>
      </c>
      <c r="K197" s="231">
        <v>1557.9</v>
      </c>
      <c r="L197" s="231">
        <v>1523.4</v>
      </c>
      <c r="M197" s="231">
        <v>1.90791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510.4</v>
      </c>
      <c r="D198" s="232">
        <v>515.73333333333323</v>
      </c>
      <c r="E198" s="232">
        <v>501.16666666666652</v>
      </c>
      <c r="F198" s="232">
        <v>491.93333333333328</v>
      </c>
      <c r="G198" s="232">
        <v>477.36666666666656</v>
      </c>
      <c r="H198" s="232">
        <v>524.96666666666647</v>
      </c>
      <c r="I198" s="232">
        <v>539.5333333333333</v>
      </c>
      <c r="J198" s="232">
        <v>548.76666666666642</v>
      </c>
      <c r="K198" s="231">
        <v>530.29999999999995</v>
      </c>
      <c r="L198" s="231">
        <v>506.5</v>
      </c>
      <c r="M198" s="231">
        <v>7.5386100000000003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1374.95</v>
      </c>
      <c r="D199" s="232">
        <v>1366.6499999999999</v>
      </c>
      <c r="E199" s="232">
        <v>1344.2999999999997</v>
      </c>
      <c r="F199" s="232">
        <v>1313.6499999999999</v>
      </c>
      <c r="G199" s="232">
        <v>1291.2999999999997</v>
      </c>
      <c r="H199" s="232">
        <v>1397.2999999999997</v>
      </c>
      <c r="I199" s="232">
        <v>1419.6499999999996</v>
      </c>
      <c r="J199" s="232">
        <v>1450.2999999999997</v>
      </c>
      <c r="K199" s="231">
        <v>1389</v>
      </c>
      <c r="L199" s="231">
        <v>1336</v>
      </c>
      <c r="M199" s="231">
        <v>6.7573400000000001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27.95</v>
      </c>
      <c r="D200" s="232">
        <v>27.5</v>
      </c>
      <c r="E200" s="232">
        <v>26.8</v>
      </c>
      <c r="F200" s="232">
        <v>25.650000000000002</v>
      </c>
      <c r="G200" s="232">
        <v>24.950000000000003</v>
      </c>
      <c r="H200" s="232">
        <v>28.65</v>
      </c>
      <c r="I200" s="232">
        <v>29.35</v>
      </c>
      <c r="J200" s="232">
        <v>30.499999999999996</v>
      </c>
      <c r="K200" s="231">
        <v>28.2</v>
      </c>
      <c r="L200" s="231">
        <v>26.35</v>
      </c>
      <c r="M200" s="231">
        <v>167.95269999999999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2546.6</v>
      </c>
      <c r="D201" s="232">
        <v>2552.5500000000002</v>
      </c>
      <c r="E201" s="232">
        <v>2520.1000000000004</v>
      </c>
      <c r="F201" s="232">
        <v>2493.6000000000004</v>
      </c>
      <c r="G201" s="232">
        <v>2461.1500000000005</v>
      </c>
      <c r="H201" s="232">
        <v>2579.0500000000002</v>
      </c>
      <c r="I201" s="232">
        <v>2611.5</v>
      </c>
      <c r="J201" s="232">
        <v>2638</v>
      </c>
      <c r="K201" s="231">
        <v>2585</v>
      </c>
      <c r="L201" s="231">
        <v>2526.0500000000002</v>
      </c>
      <c r="M201" s="231">
        <v>4.8970099999999999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717.65</v>
      </c>
      <c r="D202" s="232">
        <v>715.0333333333333</v>
      </c>
      <c r="E202" s="232">
        <v>707.61666666666656</v>
      </c>
      <c r="F202" s="232">
        <v>697.58333333333326</v>
      </c>
      <c r="G202" s="232">
        <v>690.16666666666652</v>
      </c>
      <c r="H202" s="232">
        <v>725.06666666666661</v>
      </c>
      <c r="I202" s="232">
        <v>732.48333333333335</v>
      </c>
      <c r="J202" s="232">
        <v>742.51666666666665</v>
      </c>
      <c r="K202" s="231">
        <v>722.45</v>
      </c>
      <c r="L202" s="231">
        <v>705</v>
      </c>
      <c r="M202" s="231">
        <v>13.83231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7622.15</v>
      </c>
      <c r="D203" s="232">
        <v>7604.5</v>
      </c>
      <c r="E203" s="232">
        <v>7564.7</v>
      </c>
      <c r="F203" s="232">
        <v>7507.25</v>
      </c>
      <c r="G203" s="232">
        <v>7467.45</v>
      </c>
      <c r="H203" s="232">
        <v>7661.95</v>
      </c>
      <c r="I203" s="232">
        <v>7701.7499999999991</v>
      </c>
      <c r="J203" s="232">
        <v>7759.2</v>
      </c>
      <c r="K203" s="231">
        <v>7644.3</v>
      </c>
      <c r="L203" s="231">
        <v>7547.05</v>
      </c>
      <c r="M203" s="231">
        <v>3.7845599999999999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66.55</v>
      </c>
      <c r="D204" s="232">
        <v>66.399999999999991</v>
      </c>
      <c r="E204" s="232">
        <v>65.499999999999986</v>
      </c>
      <c r="F204" s="232">
        <v>64.449999999999989</v>
      </c>
      <c r="G204" s="232">
        <v>63.549999999999983</v>
      </c>
      <c r="H204" s="232">
        <v>67.449999999999989</v>
      </c>
      <c r="I204" s="232">
        <v>68.349999999999994</v>
      </c>
      <c r="J204" s="232">
        <v>69.399999999999991</v>
      </c>
      <c r="K204" s="231">
        <v>67.3</v>
      </c>
      <c r="L204" s="231">
        <v>65.349999999999994</v>
      </c>
      <c r="M204" s="231">
        <v>115.53787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1424.45</v>
      </c>
      <c r="D205" s="232">
        <v>1423.5666666666666</v>
      </c>
      <c r="E205" s="232">
        <v>1415.8833333333332</v>
      </c>
      <c r="F205" s="232">
        <v>1407.3166666666666</v>
      </c>
      <c r="G205" s="232">
        <v>1399.6333333333332</v>
      </c>
      <c r="H205" s="232">
        <v>1432.1333333333332</v>
      </c>
      <c r="I205" s="232">
        <v>1439.8166666666666</v>
      </c>
      <c r="J205" s="232">
        <v>1448.3833333333332</v>
      </c>
      <c r="K205" s="231">
        <v>1431.25</v>
      </c>
      <c r="L205" s="231">
        <v>1415</v>
      </c>
      <c r="M205" s="231">
        <v>2.0302600000000002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756.3</v>
      </c>
      <c r="D206" s="232">
        <v>752.2166666666667</v>
      </c>
      <c r="E206" s="232">
        <v>746.18333333333339</v>
      </c>
      <c r="F206" s="232">
        <v>736.06666666666672</v>
      </c>
      <c r="G206" s="232">
        <v>730.03333333333342</v>
      </c>
      <c r="H206" s="232">
        <v>762.33333333333337</v>
      </c>
      <c r="I206" s="232">
        <v>768.36666666666667</v>
      </c>
      <c r="J206" s="232">
        <v>778.48333333333335</v>
      </c>
      <c r="K206" s="231">
        <v>758.25</v>
      </c>
      <c r="L206" s="231">
        <v>742.1</v>
      </c>
      <c r="M206" s="231">
        <v>9.9682099999999991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1387</v>
      </c>
      <c r="D207" s="232">
        <v>1382.4333333333332</v>
      </c>
      <c r="E207" s="232">
        <v>1369.9166666666663</v>
      </c>
      <c r="F207" s="232">
        <v>1352.833333333333</v>
      </c>
      <c r="G207" s="232">
        <v>1340.3166666666662</v>
      </c>
      <c r="H207" s="232">
        <v>1399.5166666666664</v>
      </c>
      <c r="I207" s="232">
        <v>1412.0333333333333</v>
      </c>
      <c r="J207" s="232">
        <v>1429.1166666666666</v>
      </c>
      <c r="K207" s="231">
        <v>1394.95</v>
      </c>
      <c r="L207" s="231">
        <v>1365.35</v>
      </c>
      <c r="M207" s="231">
        <v>12.651680000000001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274.45</v>
      </c>
      <c r="D208" s="232">
        <v>277.48333333333335</v>
      </c>
      <c r="E208" s="232">
        <v>269.9666666666667</v>
      </c>
      <c r="F208" s="232">
        <v>265.48333333333335</v>
      </c>
      <c r="G208" s="232">
        <v>257.9666666666667</v>
      </c>
      <c r="H208" s="232">
        <v>281.9666666666667</v>
      </c>
      <c r="I208" s="232">
        <v>289.48333333333335</v>
      </c>
      <c r="J208" s="232">
        <v>293.9666666666667</v>
      </c>
      <c r="K208" s="231">
        <v>285</v>
      </c>
      <c r="L208" s="231">
        <v>273</v>
      </c>
      <c r="M208" s="231">
        <v>415.62626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5.8</v>
      </c>
      <c r="D209" s="232">
        <v>5.8166666666666664</v>
      </c>
      <c r="E209" s="232">
        <v>5.6833333333333327</v>
      </c>
      <c r="F209" s="232">
        <v>5.5666666666666664</v>
      </c>
      <c r="G209" s="232">
        <v>5.4333333333333327</v>
      </c>
      <c r="H209" s="232">
        <v>5.9333333333333327</v>
      </c>
      <c r="I209" s="232">
        <v>6.0666666666666655</v>
      </c>
      <c r="J209" s="232">
        <v>6.1833333333333327</v>
      </c>
      <c r="K209" s="231">
        <v>5.95</v>
      </c>
      <c r="L209" s="231">
        <v>5.7</v>
      </c>
      <c r="M209" s="231">
        <v>1144.39391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818.25</v>
      </c>
      <c r="D210" s="232">
        <v>817.4666666666667</v>
      </c>
      <c r="E210" s="232">
        <v>812.93333333333339</v>
      </c>
      <c r="F210" s="232">
        <v>807.61666666666667</v>
      </c>
      <c r="G210" s="232">
        <v>803.08333333333337</v>
      </c>
      <c r="H210" s="232">
        <v>822.78333333333342</v>
      </c>
      <c r="I210" s="232">
        <v>827.31666666666672</v>
      </c>
      <c r="J210" s="232">
        <v>832.63333333333344</v>
      </c>
      <c r="K210" s="231">
        <v>822</v>
      </c>
      <c r="L210" s="231">
        <v>812.15</v>
      </c>
      <c r="M210" s="231">
        <v>8.1654999999999998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1315.05</v>
      </c>
      <c r="D211" s="232">
        <v>1308.2833333333335</v>
      </c>
      <c r="E211" s="232">
        <v>1296.0666666666671</v>
      </c>
      <c r="F211" s="232">
        <v>1277.0833333333335</v>
      </c>
      <c r="G211" s="232">
        <v>1264.866666666667</v>
      </c>
      <c r="H211" s="232">
        <v>1327.2666666666671</v>
      </c>
      <c r="I211" s="232">
        <v>1339.4833333333338</v>
      </c>
      <c r="J211" s="232">
        <v>1358.4666666666672</v>
      </c>
      <c r="K211" s="231">
        <v>1320.5</v>
      </c>
      <c r="L211" s="231">
        <v>1289.3</v>
      </c>
      <c r="M211" s="231">
        <v>0.77590999999999999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365.25</v>
      </c>
      <c r="D212" s="232">
        <v>364.09999999999997</v>
      </c>
      <c r="E212" s="232">
        <v>362.44999999999993</v>
      </c>
      <c r="F212" s="232">
        <v>359.65</v>
      </c>
      <c r="G212" s="232">
        <v>357.99999999999994</v>
      </c>
      <c r="H212" s="232">
        <v>366.89999999999992</v>
      </c>
      <c r="I212" s="232">
        <v>368.5499999999999</v>
      </c>
      <c r="J212" s="232">
        <v>371.34999999999991</v>
      </c>
      <c r="K212" s="231">
        <v>365.75</v>
      </c>
      <c r="L212" s="231">
        <v>361.3</v>
      </c>
      <c r="M212" s="231">
        <v>39.571060000000003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15.05</v>
      </c>
      <c r="D213" s="232">
        <v>15.066666666666668</v>
      </c>
      <c r="E213" s="232">
        <v>14.933333333333337</v>
      </c>
      <c r="F213" s="232">
        <v>14.816666666666668</v>
      </c>
      <c r="G213" s="232">
        <v>14.683333333333337</v>
      </c>
      <c r="H213" s="232">
        <v>15.183333333333337</v>
      </c>
      <c r="I213" s="232">
        <v>15.316666666666666</v>
      </c>
      <c r="J213" s="232">
        <v>15.433333333333337</v>
      </c>
      <c r="K213" s="231">
        <v>15.2</v>
      </c>
      <c r="L213" s="231">
        <v>14.95</v>
      </c>
      <c r="M213" s="231">
        <v>1013.07931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212.25</v>
      </c>
      <c r="D214" s="232">
        <v>213.96666666666667</v>
      </c>
      <c r="E214" s="232">
        <v>209.98333333333335</v>
      </c>
      <c r="F214" s="232">
        <v>207.71666666666667</v>
      </c>
      <c r="G214" s="232">
        <v>203.73333333333335</v>
      </c>
      <c r="H214" s="232">
        <v>216.23333333333335</v>
      </c>
      <c r="I214" s="232">
        <v>220.21666666666664</v>
      </c>
      <c r="J214" s="232">
        <v>222.48333333333335</v>
      </c>
      <c r="K214" s="231">
        <v>217.95</v>
      </c>
      <c r="L214" s="231">
        <v>211.7</v>
      </c>
      <c r="M214" s="231">
        <v>62.502360000000003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51</v>
      </c>
      <c r="D215" s="232">
        <v>51.116666666666667</v>
      </c>
      <c r="E215" s="232">
        <v>50.533333333333331</v>
      </c>
      <c r="F215" s="232">
        <v>50.066666666666663</v>
      </c>
      <c r="G215" s="232">
        <v>49.483333333333327</v>
      </c>
      <c r="H215" s="232">
        <v>51.583333333333336</v>
      </c>
      <c r="I215" s="232">
        <v>52.166666666666664</v>
      </c>
      <c r="J215" s="232">
        <v>52.63333333333334</v>
      </c>
      <c r="K215" s="231">
        <v>51.7</v>
      </c>
      <c r="L215" s="231">
        <v>50.65</v>
      </c>
      <c r="M215" s="231">
        <v>565.66133000000002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491.55</v>
      </c>
      <c r="D216" s="232">
        <v>490.5</v>
      </c>
      <c r="E216" s="232">
        <v>486.1</v>
      </c>
      <c r="F216" s="232">
        <v>480.65000000000003</v>
      </c>
      <c r="G216" s="232">
        <v>476.25000000000006</v>
      </c>
      <c r="H216" s="232">
        <v>495.95</v>
      </c>
      <c r="I216" s="232">
        <v>500.34999999999997</v>
      </c>
      <c r="J216" s="232">
        <v>505.79999999999995</v>
      </c>
      <c r="K216" s="231">
        <v>494.9</v>
      </c>
      <c r="L216" s="231">
        <v>485.05</v>
      </c>
      <c r="M216" s="231">
        <v>11.15333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0"/>
      <c r="B1" s="39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3" t="s">
        <v>16</v>
      </c>
      <c r="B9" s="385" t="s">
        <v>18</v>
      </c>
      <c r="C9" s="389" t="s">
        <v>20</v>
      </c>
      <c r="D9" s="389" t="s">
        <v>21</v>
      </c>
      <c r="E9" s="380" t="s">
        <v>22</v>
      </c>
      <c r="F9" s="381"/>
      <c r="G9" s="382"/>
      <c r="H9" s="380" t="s">
        <v>23</v>
      </c>
      <c r="I9" s="381"/>
      <c r="J9" s="382"/>
      <c r="K9" s="23"/>
      <c r="L9" s="24"/>
      <c r="M9" s="50"/>
      <c r="N9" s="1"/>
      <c r="O9" s="1"/>
    </row>
    <row r="10" spans="1:15" ht="42.75" customHeight="1">
      <c r="A10" s="387"/>
      <c r="B10" s="388"/>
      <c r="C10" s="388"/>
      <c r="D10" s="38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430.7</v>
      </c>
      <c r="D11" s="232">
        <v>423.51666666666665</v>
      </c>
      <c r="E11" s="232">
        <v>412.13333333333333</v>
      </c>
      <c r="F11" s="232">
        <v>393.56666666666666</v>
      </c>
      <c r="G11" s="232">
        <v>382.18333333333334</v>
      </c>
      <c r="H11" s="232">
        <v>442.08333333333331</v>
      </c>
      <c r="I11" s="232">
        <v>453.46666666666664</v>
      </c>
      <c r="J11" s="232">
        <v>472.0333333333333</v>
      </c>
      <c r="K11" s="231">
        <v>434.9</v>
      </c>
      <c r="L11" s="231">
        <v>404.95</v>
      </c>
      <c r="M11" s="231">
        <v>4.5618499999999997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22963.85</v>
      </c>
      <c r="D12" s="232">
        <v>23016.083333333332</v>
      </c>
      <c r="E12" s="232">
        <v>22747.766666666663</v>
      </c>
      <c r="F12" s="232">
        <v>22531.683333333331</v>
      </c>
      <c r="G12" s="232">
        <v>22263.366666666661</v>
      </c>
      <c r="H12" s="232">
        <v>23232.166666666664</v>
      </c>
      <c r="I12" s="232">
        <v>23500.483333333337</v>
      </c>
      <c r="J12" s="232">
        <v>23716.566666666666</v>
      </c>
      <c r="K12" s="231">
        <v>23284.400000000001</v>
      </c>
      <c r="L12" s="231">
        <v>22800</v>
      </c>
      <c r="M12" s="231">
        <v>2.6769999999999999E-2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3365.15</v>
      </c>
      <c r="D13" s="232">
        <v>3378.4166666666665</v>
      </c>
      <c r="E13" s="232">
        <v>3336.833333333333</v>
      </c>
      <c r="F13" s="232">
        <v>3308.5166666666664</v>
      </c>
      <c r="G13" s="232">
        <v>3266.9333333333329</v>
      </c>
      <c r="H13" s="232">
        <v>3406.7333333333331</v>
      </c>
      <c r="I13" s="232">
        <v>3448.3166666666662</v>
      </c>
      <c r="J13" s="232">
        <v>3476.6333333333332</v>
      </c>
      <c r="K13" s="231">
        <v>3420</v>
      </c>
      <c r="L13" s="231">
        <v>3350.1</v>
      </c>
      <c r="M13" s="231">
        <v>3.2994400000000002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1667.2</v>
      </c>
      <c r="D14" s="232">
        <v>1656.3999999999999</v>
      </c>
      <c r="E14" s="232">
        <v>1640.7999999999997</v>
      </c>
      <c r="F14" s="232">
        <v>1614.3999999999999</v>
      </c>
      <c r="G14" s="232">
        <v>1598.7999999999997</v>
      </c>
      <c r="H14" s="232">
        <v>1682.7999999999997</v>
      </c>
      <c r="I14" s="232">
        <v>1698.3999999999996</v>
      </c>
      <c r="J14" s="232">
        <v>1724.7999999999997</v>
      </c>
      <c r="K14" s="231">
        <v>1672</v>
      </c>
      <c r="L14" s="231">
        <v>1630</v>
      </c>
      <c r="M14" s="231">
        <v>6.3826400000000003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2903.1</v>
      </c>
      <c r="D15" s="232">
        <v>2917.0166666666664</v>
      </c>
      <c r="E15" s="232">
        <v>2874.0333333333328</v>
      </c>
      <c r="F15" s="232">
        <v>2844.9666666666662</v>
      </c>
      <c r="G15" s="232">
        <v>2801.9833333333327</v>
      </c>
      <c r="H15" s="232">
        <v>2946.083333333333</v>
      </c>
      <c r="I15" s="232">
        <v>2989.0666666666666</v>
      </c>
      <c r="J15" s="232">
        <v>3018.1333333333332</v>
      </c>
      <c r="K15" s="231">
        <v>2960</v>
      </c>
      <c r="L15" s="231">
        <v>2887.95</v>
      </c>
      <c r="M15" s="231">
        <v>0.61802000000000001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1205.3499999999999</v>
      </c>
      <c r="D16" s="232">
        <v>1208.0333333333333</v>
      </c>
      <c r="E16" s="232">
        <v>1198.3166666666666</v>
      </c>
      <c r="F16" s="232">
        <v>1191.2833333333333</v>
      </c>
      <c r="G16" s="232">
        <v>1181.5666666666666</v>
      </c>
      <c r="H16" s="232">
        <v>1215.0666666666666</v>
      </c>
      <c r="I16" s="232">
        <v>1224.7833333333333</v>
      </c>
      <c r="J16" s="232">
        <v>1231.8166666666666</v>
      </c>
      <c r="K16" s="231">
        <v>1217.75</v>
      </c>
      <c r="L16" s="231">
        <v>1201</v>
      </c>
      <c r="M16" s="231">
        <v>2.99261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579.20000000000005</v>
      </c>
      <c r="D17" s="232">
        <v>582.91666666666663</v>
      </c>
      <c r="E17" s="232">
        <v>574.2833333333333</v>
      </c>
      <c r="F17" s="232">
        <v>569.36666666666667</v>
      </c>
      <c r="G17" s="232">
        <v>560.73333333333335</v>
      </c>
      <c r="H17" s="232">
        <v>587.83333333333326</v>
      </c>
      <c r="I17" s="232">
        <v>596.4666666666667</v>
      </c>
      <c r="J17" s="232">
        <v>601.38333333333321</v>
      </c>
      <c r="K17" s="231">
        <v>591.54999999999995</v>
      </c>
      <c r="L17" s="231">
        <v>578</v>
      </c>
      <c r="M17" s="231">
        <v>16.180019999999999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337.75</v>
      </c>
      <c r="D18" s="232">
        <v>339.41666666666669</v>
      </c>
      <c r="E18" s="232">
        <v>331.38333333333338</v>
      </c>
      <c r="F18" s="232">
        <v>325.01666666666671</v>
      </c>
      <c r="G18" s="232">
        <v>316.98333333333341</v>
      </c>
      <c r="H18" s="232">
        <v>345.78333333333336</v>
      </c>
      <c r="I18" s="232">
        <v>353.81666666666666</v>
      </c>
      <c r="J18" s="232">
        <v>360.18333333333334</v>
      </c>
      <c r="K18" s="231">
        <v>347.45</v>
      </c>
      <c r="L18" s="231">
        <v>333.05</v>
      </c>
      <c r="M18" s="231">
        <v>5.6939200000000003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1610.75</v>
      </c>
      <c r="D19" s="232">
        <v>1618.0833333333333</v>
      </c>
      <c r="E19" s="232">
        <v>1591.1666666666665</v>
      </c>
      <c r="F19" s="232">
        <v>1571.5833333333333</v>
      </c>
      <c r="G19" s="232">
        <v>1544.6666666666665</v>
      </c>
      <c r="H19" s="232">
        <v>1637.6666666666665</v>
      </c>
      <c r="I19" s="232">
        <v>1664.583333333333</v>
      </c>
      <c r="J19" s="232">
        <v>1684.1666666666665</v>
      </c>
      <c r="K19" s="231">
        <v>1645</v>
      </c>
      <c r="L19" s="231">
        <v>1598.5</v>
      </c>
      <c r="M19" s="231">
        <v>2.72641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22064.85</v>
      </c>
      <c r="D20" s="232">
        <v>21976.2</v>
      </c>
      <c r="E20" s="232">
        <v>21791.800000000003</v>
      </c>
      <c r="F20" s="232">
        <v>21518.750000000004</v>
      </c>
      <c r="G20" s="232">
        <v>21334.350000000006</v>
      </c>
      <c r="H20" s="232">
        <v>22249.25</v>
      </c>
      <c r="I20" s="232">
        <v>22433.65</v>
      </c>
      <c r="J20" s="232">
        <v>22706.699999999997</v>
      </c>
      <c r="K20" s="231">
        <v>22160.6</v>
      </c>
      <c r="L20" s="231">
        <v>21703.15</v>
      </c>
      <c r="M20" s="231">
        <v>9.4270000000000007E-2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1750.45</v>
      </c>
      <c r="D21" s="232">
        <v>1771.8166666666666</v>
      </c>
      <c r="E21" s="232">
        <v>1718.6333333333332</v>
      </c>
      <c r="F21" s="232">
        <v>1686.8166666666666</v>
      </c>
      <c r="G21" s="232">
        <v>1633.6333333333332</v>
      </c>
      <c r="H21" s="232">
        <v>1803.6333333333332</v>
      </c>
      <c r="I21" s="232">
        <v>1856.8166666666666</v>
      </c>
      <c r="J21" s="232">
        <v>1888.6333333333332</v>
      </c>
      <c r="K21" s="231">
        <v>1825</v>
      </c>
      <c r="L21" s="231">
        <v>1740</v>
      </c>
      <c r="M21" s="231">
        <v>48.932490000000001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881.15</v>
      </c>
      <c r="D22" s="232">
        <v>896.45000000000016</v>
      </c>
      <c r="E22" s="232">
        <v>856.90000000000032</v>
      </c>
      <c r="F22" s="232">
        <v>832.6500000000002</v>
      </c>
      <c r="G22" s="232">
        <v>793.10000000000036</v>
      </c>
      <c r="H22" s="232">
        <v>920.70000000000027</v>
      </c>
      <c r="I22" s="232">
        <v>960.25000000000023</v>
      </c>
      <c r="J22" s="232">
        <v>984.50000000000023</v>
      </c>
      <c r="K22" s="231">
        <v>936</v>
      </c>
      <c r="L22" s="231">
        <v>872.2</v>
      </c>
      <c r="M22" s="231">
        <v>38.332320000000003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631.9</v>
      </c>
      <c r="D23" s="232">
        <v>638.2166666666667</v>
      </c>
      <c r="E23" s="232">
        <v>621.03333333333342</v>
      </c>
      <c r="F23" s="232">
        <v>610.16666666666674</v>
      </c>
      <c r="G23" s="232">
        <v>592.98333333333346</v>
      </c>
      <c r="H23" s="232">
        <v>649.08333333333337</v>
      </c>
      <c r="I23" s="232">
        <v>666.26666666666677</v>
      </c>
      <c r="J23" s="232">
        <v>677.13333333333333</v>
      </c>
      <c r="K23" s="231">
        <v>655.4</v>
      </c>
      <c r="L23" s="231">
        <v>627.35</v>
      </c>
      <c r="M23" s="231">
        <v>94.6691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867.75</v>
      </c>
      <c r="D24" s="232">
        <v>878.76666666666677</v>
      </c>
      <c r="E24" s="232">
        <v>847.53333333333353</v>
      </c>
      <c r="F24" s="232">
        <v>827.31666666666672</v>
      </c>
      <c r="G24" s="232">
        <v>796.08333333333348</v>
      </c>
      <c r="H24" s="232">
        <v>898.98333333333358</v>
      </c>
      <c r="I24" s="232">
        <v>930.21666666666692</v>
      </c>
      <c r="J24" s="232">
        <v>950.43333333333362</v>
      </c>
      <c r="K24" s="231">
        <v>910</v>
      </c>
      <c r="L24" s="231">
        <v>858.55</v>
      </c>
      <c r="M24" s="231">
        <v>11.968450000000001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993.05</v>
      </c>
      <c r="D25" s="232">
        <v>1003.75</v>
      </c>
      <c r="E25" s="232">
        <v>963.5</v>
      </c>
      <c r="F25" s="232">
        <v>933.95</v>
      </c>
      <c r="G25" s="232">
        <v>893.7</v>
      </c>
      <c r="H25" s="232">
        <v>1033.3</v>
      </c>
      <c r="I25" s="232">
        <v>1073.55</v>
      </c>
      <c r="J25" s="232">
        <v>1103.0999999999999</v>
      </c>
      <c r="K25" s="231">
        <v>1044</v>
      </c>
      <c r="L25" s="231">
        <v>974.2</v>
      </c>
      <c r="M25" s="231">
        <v>10.967930000000001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405.85</v>
      </c>
      <c r="D26" s="232">
        <v>403.58333333333331</v>
      </c>
      <c r="E26" s="232">
        <v>401.31666666666661</v>
      </c>
      <c r="F26" s="232">
        <v>396.7833333333333</v>
      </c>
      <c r="G26" s="232">
        <v>394.51666666666659</v>
      </c>
      <c r="H26" s="232">
        <v>408.11666666666662</v>
      </c>
      <c r="I26" s="232">
        <v>410.38333333333338</v>
      </c>
      <c r="J26" s="232">
        <v>414.91666666666663</v>
      </c>
      <c r="K26" s="231">
        <v>405.85</v>
      </c>
      <c r="L26" s="231">
        <v>399.05</v>
      </c>
      <c r="M26" s="231">
        <v>40.819879999999998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153.55000000000001</v>
      </c>
      <c r="D27" s="232">
        <v>153.70000000000002</v>
      </c>
      <c r="E27" s="232">
        <v>152.15000000000003</v>
      </c>
      <c r="F27" s="232">
        <v>150.75000000000003</v>
      </c>
      <c r="G27" s="232">
        <v>149.20000000000005</v>
      </c>
      <c r="H27" s="232">
        <v>155.10000000000002</v>
      </c>
      <c r="I27" s="232">
        <v>156.65000000000003</v>
      </c>
      <c r="J27" s="232">
        <v>158.05000000000001</v>
      </c>
      <c r="K27" s="231">
        <v>155.25</v>
      </c>
      <c r="L27" s="231">
        <v>152.30000000000001</v>
      </c>
      <c r="M27" s="231">
        <v>31.038969999999999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214.35</v>
      </c>
      <c r="D28" s="232">
        <v>213.91666666666666</v>
      </c>
      <c r="E28" s="232">
        <v>211.83333333333331</v>
      </c>
      <c r="F28" s="232">
        <v>209.31666666666666</v>
      </c>
      <c r="G28" s="232">
        <v>207.23333333333332</v>
      </c>
      <c r="H28" s="232">
        <v>216.43333333333331</v>
      </c>
      <c r="I28" s="232">
        <v>218.51666666666662</v>
      </c>
      <c r="J28" s="232">
        <v>221.0333333333333</v>
      </c>
      <c r="K28" s="231">
        <v>216</v>
      </c>
      <c r="L28" s="231">
        <v>211.4</v>
      </c>
      <c r="M28" s="231">
        <v>12.489739999999999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311.2</v>
      </c>
      <c r="D29" s="232">
        <v>314.33333333333331</v>
      </c>
      <c r="E29" s="232">
        <v>307.36666666666662</v>
      </c>
      <c r="F29" s="232">
        <v>303.5333333333333</v>
      </c>
      <c r="G29" s="232">
        <v>296.56666666666661</v>
      </c>
      <c r="H29" s="232">
        <v>318.16666666666663</v>
      </c>
      <c r="I29" s="232">
        <v>325.13333333333333</v>
      </c>
      <c r="J29" s="232">
        <v>328.96666666666664</v>
      </c>
      <c r="K29" s="231">
        <v>321.3</v>
      </c>
      <c r="L29" s="231">
        <v>310.5</v>
      </c>
      <c r="M29" s="231">
        <v>2.3684099999999999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378.95</v>
      </c>
      <c r="D30" s="232">
        <v>379.93333333333334</v>
      </c>
      <c r="E30" s="232">
        <v>374.01666666666665</v>
      </c>
      <c r="F30" s="232">
        <v>369.08333333333331</v>
      </c>
      <c r="G30" s="232">
        <v>363.16666666666663</v>
      </c>
      <c r="H30" s="232">
        <v>384.86666666666667</v>
      </c>
      <c r="I30" s="232">
        <v>390.7833333333333</v>
      </c>
      <c r="J30" s="232">
        <v>395.7166666666667</v>
      </c>
      <c r="K30" s="231">
        <v>385.85</v>
      </c>
      <c r="L30" s="231">
        <v>375</v>
      </c>
      <c r="M30" s="231">
        <v>3.3281700000000001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936.55</v>
      </c>
      <c r="D31" s="232">
        <v>935.35</v>
      </c>
      <c r="E31" s="232">
        <v>921.7</v>
      </c>
      <c r="F31" s="232">
        <v>906.85</v>
      </c>
      <c r="G31" s="232">
        <v>893.2</v>
      </c>
      <c r="H31" s="232">
        <v>950.2</v>
      </c>
      <c r="I31" s="232">
        <v>963.84999999999991</v>
      </c>
      <c r="J31" s="232">
        <v>978.7</v>
      </c>
      <c r="K31" s="231">
        <v>949</v>
      </c>
      <c r="L31" s="231">
        <v>920.5</v>
      </c>
      <c r="M31" s="231">
        <v>1.1170500000000001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987.1</v>
      </c>
      <c r="D32" s="232">
        <v>979.6</v>
      </c>
      <c r="E32" s="232">
        <v>969.7</v>
      </c>
      <c r="F32" s="232">
        <v>952.30000000000007</v>
      </c>
      <c r="G32" s="232">
        <v>942.40000000000009</v>
      </c>
      <c r="H32" s="232">
        <v>997</v>
      </c>
      <c r="I32" s="232">
        <v>1006.8999999999999</v>
      </c>
      <c r="J32" s="232">
        <v>1024.3</v>
      </c>
      <c r="K32" s="231">
        <v>989.5</v>
      </c>
      <c r="L32" s="231">
        <v>962.2</v>
      </c>
      <c r="M32" s="231">
        <v>3.0504899999999999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1208.8</v>
      </c>
      <c r="D33" s="232">
        <v>1204.6500000000001</v>
      </c>
      <c r="E33" s="232">
        <v>1194.3000000000002</v>
      </c>
      <c r="F33" s="232">
        <v>1179.8000000000002</v>
      </c>
      <c r="G33" s="232">
        <v>1169.4500000000003</v>
      </c>
      <c r="H33" s="232">
        <v>1219.1500000000001</v>
      </c>
      <c r="I33" s="232">
        <v>1229.5</v>
      </c>
      <c r="J33" s="232">
        <v>1244</v>
      </c>
      <c r="K33" s="231">
        <v>1215</v>
      </c>
      <c r="L33" s="231">
        <v>1190.1500000000001</v>
      </c>
      <c r="M33" s="231">
        <v>0.32049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496.35</v>
      </c>
      <c r="D34" s="232">
        <v>492.25</v>
      </c>
      <c r="E34" s="232">
        <v>475.1</v>
      </c>
      <c r="F34" s="232">
        <v>453.85</v>
      </c>
      <c r="G34" s="232">
        <v>436.70000000000005</v>
      </c>
      <c r="H34" s="232">
        <v>513.5</v>
      </c>
      <c r="I34" s="232">
        <v>530.65</v>
      </c>
      <c r="J34" s="232">
        <v>551.9</v>
      </c>
      <c r="K34" s="231">
        <v>509.4</v>
      </c>
      <c r="L34" s="231">
        <v>471</v>
      </c>
      <c r="M34" s="231">
        <v>11.29562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3396.1</v>
      </c>
      <c r="D35" s="232">
        <v>3368.9166666666665</v>
      </c>
      <c r="E35" s="232">
        <v>3323.4833333333331</v>
      </c>
      <c r="F35" s="232">
        <v>3250.8666666666668</v>
      </c>
      <c r="G35" s="232">
        <v>3205.4333333333334</v>
      </c>
      <c r="H35" s="232">
        <v>3441.5333333333328</v>
      </c>
      <c r="I35" s="232">
        <v>3486.9666666666662</v>
      </c>
      <c r="J35" s="232">
        <v>3559.5833333333326</v>
      </c>
      <c r="K35" s="231">
        <v>3414.35</v>
      </c>
      <c r="L35" s="231">
        <v>3296.3</v>
      </c>
      <c r="M35" s="231">
        <v>2.4823400000000002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2155.4</v>
      </c>
      <c r="D36" s="232">
        <v>2169.7166666666667</v>
      </c>
      <c r="E36" s="232">
        <v>2135.6833333333334</v>
      </c>
      <c r="F36" s="232">
        <v>2115.9666666666667</v>
      </c>
      <c r="G36" s="232">
        <v>2081.9333333333334</v>
      </c>
      <c r="H36" s="232">
        <v>2189.4333333333334</v>
      </c>
      <c r="I36" s="232">
        <v>2223.4666666666672</v>
      </c>
      <c r="J36" s="232">
        <v>2243.1833333333334</v>
      </c>
      <c r="K36" s="231">
        <v>2203.75</v>
      </c>
      <c r="L36" s="231">
        <v>2150</v>
      </c>
      <c r="M36" s="231">
        <v>0.40576000000000001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11.6</v>
      </c>
      <c r="D37" s="232">
        <v>11.533333333333331</v>
      </c>
      <c r="E37" s="232">
        <v>11.266666666666662</v>
      </c>
      <c r="F37" s="232">
        <v>10.93333333333333</v>
      </c>
      <c r="G37" s="232">
        <v>10.666666666666661</v>
      </c>
      <c r="H37" s="232">
        <v>11.866666666666664</v>
      </c>
      <c r="I37" s="232">
        <v>12.133333333333333</v>
      </c>
      <c r="J37" s="232">
        <v>12.466666666666665</v>
      </c>
      <c r="K37" s="231">
        <v>11.8</v>
      </c>
      <c r="L37" s="231">
        <v>11.2</v>
      </c>
      <c r="M37" s="231">
        <v>116.9862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579.1</v>
      </c>
      <c r="D38" s="232">
        <v>577.31666666666672</v>
      </c>
      <c r="E38" s="232">
        <v>572.78333333333342</v>
      </c>
      <c r="F38" s="232">
        <v>566.4666666666667</v>
      </c>
      <c r="G38" s="232">
        <v>561.93333333333339</v>
      </c>
      <c r="H38" s="232">
        <v>583.63333333333344</v>
      </c>
      <c r="I38" s="232">
        <v>588.16666666666674</v>
      </c>
      <c r="J38" s="232">
        <v>594.48333333333346</v>
      </c>
      <c r="K38" s="231">
        <v>581.85</v>
      </c>
      <c r="L38" s="231">
        <v>571</v>
      </c>
      <c r="M38" s="231">
        <v>3.2432400000000001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1824.6</v>
      </c>
      <c r="D39" s="232">
        <v>1814.4833333333333</v>
      </c>
      <c r="E39" s="232">
        <v>1791.2166666666667</v>
      </c>
      <c r="F39" s="232">
        <v>1757.8333333333333</v>
      </c>
      <c r="G39" s="232">
        <v>1734.5666666666666</v>
      </c>
      <c r="H39" s="232">
        <v>1847.8666666666668</v>
      </c>
      <c r="I39" s="232">
        <v>1871.1333333333337</v>
      </c>
      <c r="J39" s="232">
        <v>1904.5166666666669</v>
      </c>
      <c r="K39" s="231">
        <v>1837.75</v>
      </c>
      <c r="L39" s="231">
        <v>1781.1</v>
      </c>
      <c r="M39" s="231">
        <v>0.77029000000000003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365.55</v>
      </c>
      <c r="D40" s="232">
        <v>366.7166666666667</v>
      </c>
      <c r="E40" s="232">
        <v>362.83333333333337</v>
      </c>
      <c r="F40" s="232">
        <v>360.11666666666667</v>
      </c>
      <c r="G40" s="232">
        <v>356.23333333333335</v>
      </c>
      <c r="H40" s="232">
        <v>369.43333333333339</v>
      </c>
      <c r="I40" s="232">
        <v>373.31666666666672</v>
      </c>
      <c r="J40" s="232">
        <v>376.03333333333342</v>
      </c>
      <c r="K40" s="231">
        <v>370.6</v>
      </c>
      <c r="L40" s="231">
        <v>364</v>
      </c>
      <c r="M40" s="231">
        <v>59.452849999999998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1162.8499999999999</v>
      </c>
      <c r="D41" s="232">
        <v>1166.3500000000001</v>
      </c>
      <c r="E41" s="232">
        <v>1151.7000000000003</v>
      </c>
      <c r="F41" s="232">
        <v>1140.5500000000002</v>
      </c>
      <c r="G41" s="232">
        <v>1125.9000000000003</v>
      </c>
      <c r="H41" s="232">
        <v>1177.5000000000002</v>
      </c>
      <c r="I41" s="232">
        <v>1192.1500000000003</v>
      </c>
      <c r="J41" s="232">
        <v>1203.3000000000002</v>
      </c>
      <c r="K41" s="231">
        <v>1181</v>
      </c>
      <c r="L41" s="231">
        <v>1155.2</v>
      </c>
      <c r="M41" s="231">
        <v>4.0610499999999998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865.35</v>
      </c>
      <c r="D42" s="232">
        <v>856.26666666666677</v>
      </c>
      <c r="E42" s="232">
        <v>842.53333333333353</v>
      </c>
      <c r="F42" s="232">
        <v>819.71666666666681</v>
      </c>
      <c r="G42" s="232">
        <v>805.98333333333358</v>
      </c>
      <c r="H42" s="232">
        <v>879.08333333333348</v>
      </c>
      <c r="I42" s="232">
        <v>892.81666666666683</v>
      </c>
      <c r="J42" s="232">
        <v>915.63333333333344</v>
      </c>
      <c r="K42" s="231">
        <v>870</v>
      </c>
      <c r="L42" s="231">
        <v>833.45</v>
      </c>
      <c r="M42" s="231">
        <v>2.6441599999999998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4310.8999999999996</v>
      </c>
      <c r="D43" s="232">
        <v>4337.2666666666664</v>
      </c>
      <c r="E43" s="232">
        <v>4273.583333333333</v>
      </c>
      <c r="F43" s="232">
        <v>4236.2666666666664</v>
      </c>
      <c r="G43" s="232">
        <v>4172.583333333333</v>
      </c>
      <c r="H43" s="232">
        <v>4374.583333333333</v>
      </c>
      <c r="I43" s="232">
        <v>4438.2666666666673</v>
      </c>
      <c r="J43" s="232">
        <v>4475.583333333333</v>
      </c>
      <c r="K43" s="231">
        <v>4400.95</v>
      </c>
      <c r="L43" s="231">
        <v>4299.95</v>
      </c>
      <c r="M43" s="231">
        <v>4.6566299999999998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319.89999999999998</v>
      </c>
      <c r="D44" s="232">
        <v>317.63333333333333</v>
      </c>
      <c r="E44" s="232">
        <v>314.26666666666665</v>
      </c>
      <c r="F44" s="232">
        <v>308.63333333333333</v>
      </c>
      <c r="G44" s="232">
        <v>305.26666666666665</v>
      </c>
      <c r="H44" s="232">
        <v>323.26666666666665</v>
      </c>
      <c r="I44" s="232">
        <v>326.63333333333333</v>
      </c>
      <c r="J44" s="232">
        <v>332.26666666666665</v>
      </c>
      <c r="K44" s="231">
        <v>321</v>
      </c>
      <c r="L44" s="231">
        <v>312</v>
      </c>
      <c r="M44" s="231">
        <v>27.015239999999999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242.9</v>
      </c>
      <c r="D45" s="232">
        <v>244.86666666666667</v>
      </c>
      <c r="E45" s="232">
        <v>238.03333333333336</v>
      </c>
      <c r="F45" s="232">
        <v>233.16666666666669</v>
      </c>
      <c r="G45" s="232">
        <v>226.33333333333337</v>
      </c>
      <c r="H45" s="232">
        <v>249.73333333333335</v>
      </c>
      <c r="I45" s="232">
        <v>256.56666666666666</v>
      </c>
      <c r="J45" s="232">
        <v>261.43333333333334</v>
      </c>
      <c r="K45" s="231">
        <v>251.7</v>
      </c>
      <c r="L45" s="231">
        <v>240</v>
      </c>
      <c r="M45" s="231">
        <v>19.51042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452.15</v>
      </c>
      <c r="D46" s="232">
        <v>456.38333333333338</v>
      </c>
      <c r="E46" s="232">
        <v>443.76666666666677</v>
      </c>
      <c r="F46" s="232">
        <v>435.38333333333338</v>
      </c>
      <c r="G46" s="232">
        <v>422.76666666666677</v>
      </c>
      <c r="H46" s="232">
        <v>464.76666666666677</v>
      </c>
      <c r="I46" s="232">
        <v>477.38333333333344</v>
      </c>
      <c r="J46" s="232">
        <v>485.76666666666677</v>
      </c>
      <c r="K46" s="231">
        <v>469</v>
      </c>
      <c r="L46" s="231">
        <v>448</v>
      </c>
      <c r="M46" s="231">
        <v>0.96626000000000001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139.19999999999999</v>
      </c>
      <c r="D47" s="232">
        <v>138.66666666666666</v>
      </c>
      <c r="E47" s="232">
        <v>137.5333333333333</v>
      </c>
      <c r="F47" s="232">
        <v>135.86666666666665</v>
      </c>
      <c r="G47" s="232">
        <v>134.73333333333329</v>
      </c>
      <c r="H47" s="232">
        <v>140.33333333333331</v>
      </c>
      <c r="I47" s="232">
        <v>141.4666666666667</v>
      </c>
      <c r="J47" s="232">
        <v>143.13333333333333</v>
      </c>
      <c r="K47" s="231">
        <v>139.80000000000001</v>
      </c>
      <c r="L47" s="231">
        <v>137</v>
      </c>
      <c r="M47" s="231">
        <v>57.030819999999999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2761.65</v>
      </c>
      <c r="D48" s="232">
        <v>2761.3833333333332</v>
      </c>
      <c r="E48" s="232">
        <v>2747.7666666666664</v>
      </c>
      <c r="F48" s="232">
        <v>2733.8833333333332</v>
      </c>
      <c r="G48" s="232">
        <v>2720.2666666666664</v>
      </c>
      <c r="H48" s="232">
        <v>2775.2666666666664</v>
      </c>
      <c r="I48" s="232">
        <v>2788.8833333333332</v>
      </c>
      <c r="J48" s="232">
        <v>2802.7666666666664</v>
      </c>
      <c r="K48" s="231">
        <v>2775</v>
      </c>
      <c r="L48" s="231">
        <v>2747.5</v>
      </c>
      <c r="M48" s="231">
        <v>19.67803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240.7</v>
      </c>
      <c r="D49" s="232">
        <v>241.5</v>
      </c>
      <c r="E49" s="232">
        <v>237.2</v>
      </c>
      <c r="F49" s="232">
        <v>233.7</v>
      </c>
      <c r="G49" s="232">
        <v>229.39999999999998</v>
      </c>
      <c r="H49" s="232">
        <v>245</v>
      </c>
      <c r="I49" s="232">
        <v>249.3</v>
      </c>
      <c r="J49" s="232">
        <v>252.8</v>
      </c>
      <c r="K49" s="231">
        <v>245.8</v>
      </c>
      <c r="L49" s="231">
        <v>238</v>
      </c>
      <c r="M49" s="231">
        <v>4.4047299999999998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3252.8</v>
      </c>
      <c r="D50" s="232">
        <v>3240.9</v>
      </c>
      <c r="E50" s="232">
        <v>3207.1000000000004</v>
      </c>
      <c r="F50" s="232">
        <v>3161.4</v>
      </c>
      <c r="G50" s="232">
        <v>3127.6000000000004</v>
      </c>
      <c r="H50" s="232">
        <v>3286.6000000000004</v>
      </c>
      <c r="I50" s="232">
        <v>3320.4000000000005</v>
      </c>
      <c r="J50" s="232">
        <v>3366.1000000000004</v>
      </c>
      <c r="K50" s="231">
        <v>3274.7</v>
      </c>
      <c r="L50" s="231">
        <v>3195.2</v>
      </c>
      <c r="M50" s="231">
        <v>8.0329999999999999E-2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1337</v>
      </c>
      <c r="D51" s="232">
        <v>1344.55</v>
      </c>
      <c r="E51" s="232">
        <v>1324.6999999999998</v>
      </c>
      <c r="F51" s="232">
        <v>1312.3999999999999</v>
      </c>
      <c r="G51" s="232">
        <v>1292.5499999999997</v>
      </c>
      <c r="H51" s="232">
        <v>1356.85</v>
      </c>
      <c r="I51" s="232">
        <v>1376.6999999999998</v>
      </c>
      <c r="J51" s="232">
        <v>1389</v>
      </c>
      <c r="K51" s="231">
        <v>1364.4</v>
      </c>
      <c r="L51" s="231">
        <v>1332.25</v>
      </c>
      <c r="M51" s="231">
        <v>4.0783300000000002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6959.05</v>
      </c>
      <c r="D52" s="232">
        <v>6986.3499999999995</v>
      </c>
      <c r="E52" s="232">
        <v>6922.6999999999989</v>
      </c>
      <c r="F52" s="232">
        <v>6886.3499999999995</v>
      </c>
      <c r="G52" s="232">
        <v>6822.6999999999989</v>
      </c>
      <c r="H52" s="232">
        <v>7022.6999999999989</v>
      </c>
      <c r="I52" s="232">
        <v>7086.3499999999985</v>
      </c>
      <c r="J52" s="232">
        <v>7122.6999999999989</v>
      </c>
      <c r="K52" s="231">
        <v>7050</v>
      </c>
      <c r="L52" s="231">
        <v>6950</v>
      </c>
      <c r="M52" s="231">
        <v>0.10706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518.1</v>
      </c>
      <c r="D53" s="232">
        <v>516.56666666666672</v>
      </c>
      <c r="E53" s="232">
        <v>512.33333333333348</v>
      </c>
      <c r="F53" s="232">
        <v>506.56666666666678</v>
      </c>
      <c r="G53" s="232">
        <v>502.33333333333354</v>
      </c>
      <c r="H53" s="232">
        <v>522.33333333333348</v>
      </c>
      <c r="I53" s="232">
        <v>526.56666666666683</v>
      </c>
      <c r="J53" s="232">
        <v>532.33333333333337</v>
      </c>
      <c r="K53" s="231">
        <v>520.79999999999995</v>
      </c>
      <c r="L53" s="231">
        <v>510.8</v>
      </c>
      <c r="M53" s="231">
        <v>14.730029999999999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339.45</v>
      </c>
      <c r="D54" s="232">
        <v>339.76666666666665</v>
      </c>
      <c r="E54" s="232">
        <v>331.88333333333333</v>
      </c>
      <c r="F54" s="232">
        <v>324.31666666666666</v>
      </c>
      <c r="G54" s="232">
        <v>316.43333333333334</v>
      </c>
      <c r="H54" s="232">
        <v>347.33333333333331</v>
      </c>
      <c r="I54" s="232">
        <v>355.21666666666664</v>
      </c>
      <c r="J54" s="232">
        <v>362.7833333333333</v>
      </c>
      <c r="K54" s="231">
        <v>347.65</v>
      </c>
      <c r="L54" s="231">
        <v>332.2</v>
      </c>
      <c r="M54" s="231">
        <v>3.5201899999999999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3401.05</v>
      </c>
      <c r="D55" s="232">
        <v>3380.35</v>
      </c>
      <c r="E55" s="232">
        <v>3345.7</v>
      </c>
      <c r="F55" s="232">
        <v>3290.35</v>
      </c>
      <c r="G55" s="232">
        <v>3255.7</v>
      </c>
      <c r="H55" s="232">
        <v>3435.7</v>
      </c>
      <c r="I55" s="232">
        <v>3470.3500000000004</v>
      </c>
      <c r="J55" s="232">
        <v>3525.7</v>
      </c>
      <c r="K55" s="231">
        <v>3415</v>
      </c>
      <c r="L55" s="231">
        <v>3325</v>
      </c>
      <c r="M55" s="231">
        <v>2.86361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858.5</v>
      </c>
      <c r="D56" s="232">
        <v>855.63333333333333</v>
      </c>
      <c r="E56" s="232">
        <v>850.36666666666667</v>
      </c>
      <c r="F56" s="232">
        <v>842.23333333333335</v>
      </c>
      <c r="G56" s="232">
        <v>836.9666666666667</v>
      </c>
      <c r="H56" s="232">
        <v>863.76666666666665</v>
      </c>
      <c r="I56" s="232">
        <v>869.0333333333333</v>
      </c>
      <c r="J56" s="232">
        <v>877.16666666666663</v>
      </c>
      <c r="K56" s="231">
        <v>860.9</v>
      </c>
      <c r="L56" s="231">
        <v>847.5</v>
      </c>
      <c r="M56" s="231">
        <v>129.46752000000001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2275.6</v>
      </c>
      <c r="D57" s="232">
        <v>2267.5833333333335</v>
      </c>
      <c r="E57" s="232">
        <v>2247.166666666667</v>
      </c>
      <c r="F57" s="232">
        <v>2218.7333333333336</v>
      </c>
      <c r="G57" s="232">
        <v>2198.3166666666671</v>
      </c>
      <c r="H57" s="232">
        <v>2296.0166666666669</v>
      </c>
      <c r="I57" s="232">
        <v>2316.4333333333338</v>
      </c>
      <c r="J57" s="232">
        <v>2344.8666666666668</v>
      </c>
      <c r="K57" s="231">
        <v>2288</v>
      </c>
      <c r="L57" s="231">
        <v>2239.15</v>
      </c>
      <c r="M57" s="231">
        <v>0.16672000000000001</v>
      </c>
      <c r="N57" s="1"/>
      <c r="O57" s="1"/>
    </row>
    <row r="58" spans="1:15" ht="12.75" customHeight="1">
      <c r="A58" s="30">
        <v>48</v>
      </c>
      <c r="B58" s="217" t="s">
        <v>1004</v>
      </c>
      <c r="C58" s="231">
        <v>1257.4000000000001</v>
      </c>
      <c r="D58" s="232">
        <v>1262.3</v>
      </c>
      <c r="E58" s="232">
        <v>1245.1999999999998</v>
      </c>
      <c r="F58" s="232">
        <v>1232.9999999999998</v>
      </c>
      <c r="G58" s="232">
        <v>1215.8999999999996</v>
      </c>
      <c r="H58" s="232">
        <v>1274.5</v>
      </c>
      <c r="I58" s="232">
        <v>1291.5999999999999</v>
      </c>
      <c r="J58" s="232">
        <v>1303.8000000000002</v>
      </c>
      <c r="K58" s="231">
        <v>1279.4000000000001</v>
      </c>
      <c r="L58" s="231">
        <v>1250.0999999999999</v>
      </c>
      <c r="M58" s="231">
        <v>0.67991000000000001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430.95</v>
      </c>
      <c r="D59" s="232">
        <v>429.60000000000008</v>
      </c>
      <c r="E59" s="232">
        <v>420.45000000000016</v>
      </c>
      <c r="F59" s="232">
        <v>409.9500000000001</v>
      </c>
      <c r="G59" s="232">
        <v>400.80000000000018</v>
      </c>
      <c r="H59" s="232">
        <v>440.10000000000014</v>
      </c>
      <c r="I59" s="232">
        <v>449.25000000000011</v>
      </c>
      <c r="J59" s="232">
        <v>459.75000000000011</v>
      </c>
      <c r="K59" s="231">
        <v>438.75</v>
      </c>
      <c r="L59" s="231">
        <v>419.1</v>
      </c>
      <c r="M59" s="231">
        <v>12.576739999999999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3884.75</v>
      </c>
      <c r="D60" s="232">
        <v>3884.2000000000003</v>
      </c>
      <c r="E60" s="232">
        <v>3860.5500000000006</v>
      </c>
      <c r="F60" s="232">
        <v>3836.3500000000004</v>
      </c>
      <c r="G60" s="232">
        <v>3812.7000000000007</v>
      </c>
      <c r="H60" s="232">
        <v>3908.4000000000005</v>
      </c>
      <c r="I60" s="232">
        <v>3932.05</v>
      </c>
      <c r="J60" s="232">
        <v>3956.2500000000005</v>
      </c>
      <c r="K60" s="231">
        <v>3907.85</v>
      </c>
      <c r="L60" s="231">
        <v>3860</v>
      </c>
      <c r="M60" s="231">
        <v>2.4843299999999999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1051.9000000000001</v>
      </c>
      <c r="D61" s="232">
        <v>1067.3999999999999</v>
      </c>
      <c r="E61" s="232">
        <v>1023.2999999999997</v>
      </c>
      <c r="F61" s="232">
        <v>994.69999999999982</v>
      </c>
      <c r="G61" s="232">
        <v>950.59999999999968</v>
      </c>
      <c r="H61" s="232">
        <v>1095.9999999999998</v>
      </c>
      <c r="I61" s="232">
        <v>1140.0999999999997</v>
      </c>
      <c r="J61" s="232">
        <v>1168.6999999999998</v>
      </c>
      <c r="K61" s="231">
        <v>1111.5</v>
      </c>
      <c r="L61" s="231">
        <v>1038.8</v>
      </c>
      <c r="M61" s="231">
        <v>4.8963700000000001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5616.75</v>
      </c>
      <c r="D62" s="232">
        <v>5632.3166666666666</v>
      </c>
      <c r="E62" s="232">
        <v>5570.6333333333332</v>
      </c>
      <c r="F62" s="232">
        <v>5524.5166666666664</v>
      </c>
      <c r="G62" s="232">
        <v>5462.833333333333</v>
      </c>
      <c r="H62" s="232">
        <v>5678.4333333333334</v>
      </c>
      <c r="I62" s="232">
        <v>5740.1166666666659</v>
      </c>
      <c r="J62" s="232">
        <v>5786.2333333333336</v>
      </c>
      <c r="K62" s="231">
        <v>5694</v>
      </c>
      <c r="L62" s="231">
        <v>5586.2</v>
      </c>
      <c r="M62" s="231">
        <v>12.678280000000001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1266.5</v>
      </c>
      <c r="D63" s="232">
        <v>1262.1666666666667</v>
      </c>
      <c r="E63" s="232">
        <v>1254.3333333333335</v>
      </c>
      <c r="F63" s="232">
        <v>1242.1666666666667</v>
      </c>
      <c r="G63" s="232">
        <v>1234.3333333333335</v>
      </c>
      <c r="H63" s="232">
        <v>1274.3333333333335</v>
      </c>
      <c r="I63" s="232">
        <v>1282.166666666667</v>
      </c>
      <c r="J63" s="232">
        <v>1294.3333333333335</v>
      </c>
      <c r="K63" s="231">
        <v>1270</v>
      </c>
      <c r="L63" s="231">
        <v>1250</v>
      </c>
      <c r="M63" s="231">
        <v>18.30686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5920.1</v>
      </c>
      <c r="D64" s="232">
        <v>5913.416666666667</v>
      </c>
      <c r="E64" s="232">
        <v>5846.8333333333339</v>
      </c>
      <c r="F64" s="232">
        <v>5773.5666666666666</v>
      </c>
      <c r="G64" s="232">
        <v>5706.9833333333336</v>
      </c>
      <c r="H64" s="232">
        <v>5986.6833333333343</v>
      </c>
      <c r="I64" s="232">
        <v>6053.2666666666682</v>
      </c>
      <c r="J64" s="232">
        <v>6126.5333333333347</v>
      </c>
      <c r="K64" s="231">
        <v>5980</v>
      </c>
      <c r="L64" s="231">
        <v>5840.15</v>
      </c>
      <c r="M64" s="231">
        <v>0.31478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1943.3</v>
      </c>
      <c r="D65" s="232">
        <v>1957.4166666666667</v>
      </c>
      <c r="E65" s="232">
        <v>1921.8833333333334</v>
      </c>
      <c r="F65" s="232">
        <v>1900.4666666666667</v>
      </c>
      <c r="G65" s="232">
        <v>1864.9333333333334</v>
      </c>
      <c r="H65" s="232">
        <v>1978.8333333333335</v>
      </c>
      <c r="I65" s="232">
        <v>2014.3666666666668</v>
      </c>
      <c r="J65" s="232">
        <v>2035.7833333333335</v>
      </c>
      <c r="K65" s="231">
        <v>1992.95</v>
      </c>
      <c r="L65" s="231">
        <v>1936</v>
      </c>
      <c r="M65" s="231">
        <v>0.51382000000000005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1951.45</v>
      </c>
      <c r="D66" s="232">
        <v>1963.8666666666668</v>
      </c>
      <c r="E66" s="232">
        <v>1936.7833333333335</v>
      </c>
      <c r="F66" s="232">
        <v>1922.1166666666668</v>
      </c>
      <c r="G66" s="232">
        <v>1895.0333333333335</v>
      </c>
      <c r="H66" s="232">
        <v>1978.5333333333335</v>
      </c>
      <c r="I66" s="232">
        <v>2005.6166666666666</v>
      </c>
      <c r="J66" s="232">
        <v>2020.2833333333335</v>
      </c>
      <c r="K66" s="231">
        <v>1990.95</v>
      </c>
      <c r="L66" s="231">
        <v>1949.2</v>
      </c>
      <c r="M66" s="231">
        <v>2.6768200000000002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395.75</v>
      </c>
      <c r="D67" s="232">
        <v>391.31666666666666</v>
      </c>
      <c r="E67" s="232">
        <v>384.43333333333334</v>
      </c>
      <c r="F67" s="232">
        <v>373.11666666666667</v>
      </c>
      <c r="G67" s="232">
        <v>366.23333333333335</v>
      </c>
      <c r="H67" s="232">
        <v>402.63333333333333</v>
      </c>
      <c r="I67" s="232">
        <v>409.51666666666665</v>
      </c>
      <c r="J67" s="232">
        <v>420.83333333333331</v>
      </c>
      <c r="K67" s="231">
        <v>398.2</v>
      </c>
      <c r="L67" s="231">
        <v>380</v>
      </c>
      <c r="M67" s="231">
        <v>37.556130000000003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195.75</v>
      </c>
      <c r="D68" s="232">
        <v>194.85</v>
      </c>
      <c r="E68" s="232">
        <v>191.89999999999998</v>
      </c>
      <c r="F68" s="232">
        <v>188.04999999999998</v>
      </c>
      <c r="G68" s="232">
        <v>185.09999999999997</v>
      </c>
      <c r="H68" s="232">
        <v>198.7</v>
      </c>
      <c r="I68" s="232">
        <v>201.64999999999998</v>
      </c>
      <c r="J68" s="232">
        <v>205.5</v>
      </c>
      <c r="K68" s="231">
        <v>197.8</v>
      </c>
      <c r="L68" s="231">
        <v>191</v>
      </c>
      <c r="M68" s="231">
        <v>154.49907999999999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168.85</v>
      </c>
      <c r="D69" s="232">
        <v>168.18333333333331</v>
      </c>
      <c r="E69" s="232">
        <v>166.56666666666661</v>
      </c>
      <c r="F69" s="232">
        <v>164.2833333333333</v>
      </c>
      <c r="G69" s="232">
        <v>162.6666666666666</v>
      </c>
      <c r="H69" s="232">
        <v>170.46666666666661</v>
      </c>
      <c r="I69" s="232">
        <v>172.08333333333334</v>
      </c>
      <c r="J69" s="232">
        <v>174.36666666666662</v>
      </c>
      <c r="K69" s="231">
        <v>169.8</v>
      </c>
      <c r="L69" s="231">
        <v>165.9</v>
      </c>
      <c r="M69" s="231">
        <v>282.40602999999999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74.650000000000006</v>
      </c>
      <c r="D70" s="232">
        <v>75.55</v>
      </c>
      <c r="E70" s="232">
        <v>73.199999999999989</v>
      </c>
      <c r="F70" s="232">
        <v>71.749999999999986</v>
      </c>
      <c r="G70" s="232">
        <v>69.399999999999977</v>
      </c>
      <c r="H70" s="232">
        <v>77</v>
      </c>
      <c r="I70" s="232">
        <v>79.349999999999994</v>
      </c>
      <c r="J70" s="232">
        <v>80.800000000000011</v>
      </c>
      <c r="K70" s="231">
        <v>77.900000000000006</v>
      </c>
      <c r="L70" s="231">
        <v>74.099999999999994</v>
      </c>
      <c r="M70" s="231">
        <v>124.44105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24.75</v>
      </c>
      <c r="D71" s="232">
        <v>24.833333333333332</v>
      </c>
      <c r="E71" s="232">
        <v>24.416666666666664</v>
      </c>
      <c r="F71" s="232">
        <v>24.083333333333332</v>
      </c>
      <c r="G71" s="232">
        <v>23.666666666666664</v>
      </c>
      <c r="H71" s="232">
        <v>25.166666666666664</v>
      </c>
      <c r="I71" s="232">
        <v>25.583333333333329</v>
      </c>
      <c r="J71" s="232">
        <v>25.916666666666664</v>
      </c>
      <c r="K71" s="231">
        <v>25.25</v>
      </c>
      <c r="L71" s="231">
        <v>24.5</v>
      </c>
      <c r="M71" s="231">
        <v>98.130780000000001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1418.35</v>
      </c>
      <c r="D72" s="232">
        <v>1419.9166666666667</v>
      </c>
      <c r="E72" s="232">
        <v>1406.8333333333335</v>
      </c>
      <c r="F72" s="232">
        <v>1395.3166666666668</v>
      </c>
      <c r="G72" s="232">
        <v>1382.2333333333336</v>
      </c>
      <c r="H72" s="232">
        <v>1431.4333333333334</v>
      </c>
      <c r="I72" s="232">
        <v>1444.5166666666669</v>
      </c>
      <c r="J72" s="232">
        <v>1456.0333333333333</v>
      </c>
      <c r="K72" s="231">
        <v>1433</v>
      </c>
      <c r="L72" s="231">
        <v>1408.4</v>
      </c>
      <c r="M72" s="231">
        <v>2.2003300000000001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4077.65</v>
      </c>
      <c r="D73" s="232">
        <v>4066.0166666666664</v>
      </c>
      <c r="E73" s="232">
        <v>4022.0333333333328</v>
      </c>
      <c r="F73" s="232">
        <v>3966.4166666666665</v>
      </c>
      <c r="G73" s="232">
        <v>3922.4333333333329</v>
      </c>
      <c r="H73" s="232">
        <v>4121.6333333333332</v>
      </c>
      <c r="I73" s="232">
        <v>4165.6166666666668</v>
      </c>
      <c r="J73" s="232">
        <v>4221.2333333333327</v>
      </c>
      <c r="K73" s="231">
        <v>4110</v>
      </c>
      <c r="L73" s="231">
        <v>4010.4</v>
      </c>
      <c r="M73" s="231">
        <v>0.19359000000000001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581.70000000000005</v>
      </c>
      <c r="D74" s="232">
        <v>578.61666666666667</v>
      </c>
      <c r="E74" s="232">
        <v>573.88333333333333</v>
      </c>
      <c r="F74" s="232">
        <v>566.06666666666661</v>
      </c>
      <c r="G74" s="232">
        <v>561.33333333333326</v>
      </c>
      <c r="H74" s="232">
        <v>586.43333333333339</v>
      </c>
      <c r="I74" s="232">
        <v>591.16666666666674</v>
      </c>
      <c r="J74" s="232">
        <v>598.98333333333346</v>
      </c>
      <c r="K74" s="231">
        <v>583.35</v>
      </c>
      <c r="L74" s="231">
        <v>570.79999999999995</v>
      </c>
      <c r="M74" s="231">
        <v>4.5499200000000002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988.7</v>
      </c>
      <c r="D75" s="232">
        <v>993.23333333333323</v>
      </c>
      <c r="E75" s="232">
        <v>973.46666666666647</v>
      </c>
      <c r="F75" s="232">
        <v>958.23333333333323</v>
      </c>
      <c r="G75" s="232">
        <v>938.46666666666647</v>
      </c>
      <c r="H75" s="232">
        <v>1008.4666666666665</v>
      </c>
      <c r="I75" s="232">
        <v>1028.2333333333331</v>
      </c>
      <c r="J75" s="232">
        <v>1043.4666666666665</v>
      </c>
      <c r="K75" s="231">
        <v>1013</v>
      </c>
      <c r="L75" s="231">
        <v>978</v>
      </c>
      <c r="M75" s="231">
        <v>27.45956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97.55</v>
      </c>
      <c r="D76" s="232">
        <v>96.75</v>
      </c>
      <c r="E76" s="232">
        <v>95.05</v>
      </c>
      <c r="F76" s="232">
        <v>92.55</v>
      </c>
      <c r="G76" s="232">
        <v>90.85</v>
      </c>
      <c r="H76" s="232">
        <v>99.25</v>
      </c>
      <c r="I76" s="232">
        <v>100.94999999999999</v>
      </c>
      <c r="J76" s="232">
        <v>103.45</v>
      </c>
      <c r="K76" s="231">
        <v>98.45</v>
      </c>
      <c r="L76" s="231">
        <v>94.25</v>
      </c>
      <c r="M76" s="231">
        <v>644.55093999999997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770.45</v>
      </c>
      <c r="D77" s="232">
        <v>766.81666666666661</v>
      </c>
      <c r="E77" s="232">
        <v>761.63333333333321</v>
      </c>
      <c r="F77" s="232">
        <v>752.81666666666661</v>
      </c>
      <c r="G77" s="232">
        <v>747.63333333333321</v>
      </c>
      <c r="H77" s="232">
        <v>775.63333333333321</v>
      </c>
      <c r="I77" s="232">
        <v>780.81666666666661</v>
      </c>
      <c r="J77" s="232">
        <v>789.63333333333321</v>
      </c>
      <c r="K77" s="231">
        <v>772</v>
      </c>
      <c r="L77" s="231">
        <v>758</v>
      </c>
      <c r="M77" s="231">
        <v>6.1353099999999996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70.05</v>
      </c>
      <c r="D78" s="232">
        <v>70.75</v>
      </c>
      <c r="E78" s="232">
        <v>69.099999999999994</v>
      </c>
      <c r="F78" s="232">
        <v>68.149999999999991</v>
      </c>
      <c r="G78" s="232">
        <v>66.499999999999986</v>
      </c>
      <c r="H78" s="232">
        <v>71.7</v>
      </c>
      <c r="I78" s="232">
        <v>73.350000000000009</v>
      </c>
      <c r="J78" s="232">
        <v>74.300000000000011</v>
      </c>
      <c r="K78" s="231">
        <v>72.400000000000006</v>
      </c>
      <c r="L78" s="231">
        <v>69.8</v>
      </c>
      <c r="M78" s="231">
        <v>174.29246000000001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344.3</v>
      </c>
      <c r="D79" s="232">
        <v>343.88333333333338</v>
      </c>
      <c r="E79" s="232">
        <v>341.36666666666679</v>
      </c>
      <c r="F79" s="232">
        <v>338.43333333333339</v>
      </c>
      <c r="G79" s="232">
        <v>335.9166666666668</v>
      </c>
      <c r="H79" s="232">
        <v>346.81666666666678</v>
      </c>
      <c r="I79" s="232">
        <v>349.33333333333331</v>
      </c>
      <c r="J79" s="232">
        <v>352.26666666666677</v>
      </c>
      <c r="K79" s="231">
        <v>346.4</v>
      </c>
      <c r="L79" s="231">
        <v>340.95</v>
      </c>
      <c r="M79" s="231">
        <v>50.687550000000002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9076.9500000000007</v>
      </c>
      <c r="D80" s="232">
        <v>9041.3000000000011</v>
      </c>
      <c r="E80" s="232">
        <v>8977.6000000000022</v>
      </c>
      <c r="F80" s="232">
        <v>8878.2500000000018</v>
      </c>
      <c r="G80" s="232">
        <v>8814.5500000000029</v>
      </c>
      <c r="H80" s="232">
        <v>9140.6500000000015</v>
      </c>
      <c r="I80" s="232">
        <v>9204.3500000000022</v>
      </c>
      <c r="J80" s="232">
        <v>9303.7000000000007</v>
      </c>
      <c r="K80" s="231">
        <v>9105</v>
      </c>
      <c r="L80" s="231">
        <v>8941.9500000000007</v>
      </c>
      <c r="M80" s="231">
        <v>1.89E-2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749</v>
      </c>
      <c r="D81" s="232">
        <v>748.01666666666677</v>
      </c>
      <c r="E81" s="232">
        <v>743.03333333333353</v>
      </c>
      <c r="F81" s="232">
        <v>737.06666666666672</v>
      </c>
      <c r="G81" s="232">
        <v>732.08333333333348</v>
      </c>
      <c r="H81" s="232">
        <v>753.98333333333358</v>
      </c>
      <c r="I81" s="232">
        <v>758.96666666666692</v>
      </c>
      <c r="J81" s="232">
        <v>764.93333333333362</v>
      </c>
      <c r="K81" s="231">
        <v>753</v>
      </c>
      <c r="L81" s="231">
        <v>742.05</v>
      </c>
      <c r="M81" s="231">
        <v>57.965319999999998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206.35</v>
      </c>
      <c r="D82" s="232">
        <v>205.61666666666665</v>
      </c>
      <c r="E82" s="232">
        <v>203.0333333333333</v>
      </c>
      <c r="F82" s="232">
        <v>199.71666666666667</v>
      </c>
      <c r="G82" s="232">
        <v>197.13333333333333</v>
      </c>
      <c r="H82" s="232">
        <v>208.93333333333328</v>
      </c>
      <c r="I82" s="232">
        <v>211.51666666666659</v>
      </c>
      <c r="J82" s="232">
        <v>214.83333333333326</v>
      </c>
      <c r="K82" s="231">
        <v>208.2</v>
      </c>
      <c r="L82" s="231">
        <v>202.3</v>
      </c>
      <c r="M82" s="231">
        <v>38.845939999999999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890.2</v>
      </c>
      <c r="D83" s="232">
        <v>891.44999999999993</v>
      </c>
      <c r="E83" s="232">
        <v>878.99999999999989</v>
      </c>
      <c r="F83" s="232">
        <v>867.8</v>
      </c>
      <c r="G83" s="232">
        <v>855.34999999999991</v>
      </c>
      <c r="H83" s="232">
        <v>902.64999999999986</v>
      </c>
      <c r="I83" s="232">
        <v>915.09999999999991</v>
      </c>
      <c r="J83" s="232">
        <v>926.29999999999984</v>
      </c>
      <c r="K83" s="231">
        <v>903.9</v>
      </c>
      <c r="L83" s="231">
        <v>880.25</v>
      </c>
      <c r="M83" s="231">
        <v>0.59919999999999995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261.14999999999998</v>
      </c>
      <c r="D84" s="232">
        <v>260.36666666666667</v>
      </c>
      <c r="E84" s="232">
        <v>258.18333333333334</v>
      </c>
      <c r="F84" s="232">
        <v>255.21666666666664</v>
      </c>
      <c r="G84" s="232">
        <v>253.0333333333333</v>
      </c>
      <c r="H84" s="232">
        <v>263.33333333333337</v>
      </c>
      <c r="I84" s="232">
        <v>265.51666666666677</v>
      </c>
      <c r="J84" s="232">
        <v>268.48333333333341</v>
      </c>
      <c r="K84" s="231">
        <v>262.55</v>
      </c>
      <c r="L84" s="231">
        <v>257.39999999999998</v>
      </c>
      <c r="M84" s="231">
        <v>14.369590000000001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6212.95</v>
      </c>
      <c r="D85" s="232">
        <v>6167.6333333333341</v>
      </c>
      <c r="E85" s="232">
        <v>6055.3166666666684</v>
      </c>
      <c r="F85" s="232">
        <v>5897.6833333333343</v>
      </c>
      <c r="G85" s="232">
        <v>5785.3666666666686</v>
      </c>
      <c r="H85" s="232">
        <v>6325.2666666666682</v>
      </c>
      <c r="I85" s="232">
        <v>6437.5833333333339</v>
      </c>
      <c r="J85" s="232">
        <v>6595.2166666666681</v>
      </c>
      <c r="K85" s="231">
        <v>6279.95</v>
      </c>
      <c r="L85" s="231">
        <v>6010</v>
      </c>
      <c r="M85" s="231">
        <v>0.16827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1379.15</v>
      </c>
      <c r="D86" s="232">
        <v>1375.7166666666665</v>
      </c>
      <c r="E86" s="232">
        <v>1361.4333333333329</v>
      </c>
      <c r="F86" s="232">
        <v>1343.7166666666665</v>
      </c>
      <c r="G86" s="232">
        <v>1329.4333333333329</v>
      </c>
      <c r="H86" s="232">
        <v>1393.4333333333329</v>
      </c>
      <c r="I86" s="232">
        <v>1407.7166666666662</v>
      </c>
      <c r="J86" s="232">
        <v>1425.4333333333329</v>
      </c>
      <c r="K86" s="231">
        <v>1390</v>
      </c>
      <c r="L86" s="231">
        <v>1358</v>
      </c>
      <c r="M86" s="231">
        <v>0.72631000000000001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811.35</v>
      </c>
      <c r="D87" s="232">
        <v>812.35</v>
      </c>
      <c r="E87" s="232">
        <v>801.7</v>
      </c>
      <c r="F87" s="232">
        <v>792.05000000000007</v>
      </c>
      <c r="G87" s="232">
        <v>781.40000000000009</v>
      </c>
      <c r="H87" s="232">
        <v>822</v>
      </c>
      <c r="I87" s="232">
        <v>832.64999999999986</v>
      </c>
      <c r="J87" s="232">
        <v>842.3</v>
      </c>
      <c r="K87" s="231">
        <v>823</v>
      </c>
      <c r="L87" s="231">
        <v>802.7</v>
      </c>
      <c r="M87" s="231">
        <v>0.53622000000000003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410.85</v>
      </c>
      <c r="D88" s="232">
        <v>413.15000000000003</v>
      </c>
      <c r="E88" s="232">
        <v>404.70000000000005</v>
      </c>
      <c r="F88" s="232">
        <v>398.55</v>
      </c>
      <c r="G88" s="232">
        <v>390.1</v>
      </c>
      <c r="H88" s="232">
        <v>419.30000000000007</v>
      </c>
      <c r="I88" s="232">
        <v>427.75</v>
      </c>
      <c r="J88" s="232">
        <v>433.90000000000009</v>
      </c>
      <c r="K88" s="231">
        <v>421.6</v>
      </c>
      <c r="L88" s="231">
        <v>407</v>
      </c>
      <c r="M88" s="231">
        <v>3.3100499999999999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19369.900000000001</v>
      </c>
      <c r="D89" s="232">
        <v>19258.300000000003</v>
      </c>
      <c r="E89" s="232">
        <v>19011.650000000005</v>
      </c>
      <c r="F89" s="232">
        <v>18653.400000000001</v>
      </c>
      <c r="G89" s="232">
        <v>18406.750000000004</v>
      </c>
      <c r="H89" s="232">
        <v>19616.550000000007</v>
      </c>
      <c r="I89" s="232">
        <v>19863.2</v>
      </c>
      <c r="J89" s="232">
        <v>20221.450000000008</v>
      </c>
      <c r="K89" s="231">
        <v>19504.95</v>
      </c>
      <c r="L89" s="231">
        <v>18900.05</v>
      </c>
      <c r="M89" s="231">
        <v>0.46121000000000001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474.7</v>
      </c>
      <c r="D90" s="232">
        <v>471.95</v>
      </c>
      <c r="E90" s="232">
        <v>463.9</v>
      </c>
      <c r="F90" s="232">
        <v>453.09999999999997</v>
      </c>
      <c r="G90" s="232">
        <v>445.04999999999995</v>
      </c>
      <c r="H90" s="232">
        <v>482.75</v>
      </c>
      <c r="I90" s="232">
        <v>490.80000000000007</v>
      </c>
      <c r="J90" s="232">
        <v>501.6</v>
      </c>
      <c r="K90" s="231">
        <v>480</v>
      </c>
      <c r="L90" s="231">
        <v>461.15</v>
      </c>
      <c r="M90" s="231">
        <v>0.92844000000000004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14.6</v>
      </c>
      <c r="D91" s="232">
        <v>13.733333333333334</v>
      </c>
      <c r="E91" s="232">
        <v>12.866666666666669</v>
      </c>
      <c r="F91" s="232">
        <v>11.133333333333335</v>
      </c>
      <c r="G91" s="232">
        <v>10.266666666666669</v>
      </c>
      <c r="H91" s="232">
        <v>15.466666666666669</v>
      </c>
      <c r="I91" s="232">
        <v>16.333333333333336</v>
      </c>
      <c r="J91" s="232">
        <v>18.06666666666667</v>
      </c>
      <c r="K91" s="231">
        <v>14.6</v>
      </c>
      <c r="L91" s="231">
        <v>12</v>
      </c>
      <c r="M91" s="231">
        <v>1264.4522099999999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4322.1499999999996</v>
      </c>
      <c r="D92" s="232">
        <v>4304.333333333333</v>
      </c>
      <c r="E92" s="232">
        <v>4274.8666666666659</v>
      </c>
      <c r="F92" s="232">
        <v>4227.583333333333</v>
      </c>
      <c r="G92" s="232">
        <v>4198.1166666666659</v>
      </c>
      <c r="H92" s="232">
        <v>4351.6166666666659</v>
      </c>
      <c r="I92" s="232">
        <v>4381.083333333333</v>
      </c>
      <c r="J92" s="232">
        <v>4428.3666666666659</v>
      </c>
      <c r="K92" s="231">
        <v>4333.8</v>
      </c>
      <c r="L92" s="231">
        <v>4257.05</v>
      </c>
      <c r="M92" s="231">
        <v>2.4499499999999999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992.3</v>
      </c>
      <c r="D93" s="232">
        <v>999.1</v>
      </c>
      <c r="E93" s="232">
        <v>983.2</v>
      </c>
      <c r="F93" s="232">
        <v>974.1</v>
      </c>
      <c r="G93" s="232">
        <v>958.2</v>
      </c>
      <c r="H93" s="232">
        <v>1008.2</v>
      </c>
      <c r="I93" s="232">
        <v>1024.0999999999999</v>
      </c>
      <c r="J93" s="232">
        <v>1033.2</v>
      </c>
      <c r="K93" s="231">
        <v>1015</v>
      </c>
      <c r="L93" s="231">
        <v>990</v>
      </c>
      <c r="M93" s="231">
        <v>0.78888000000000003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567.65</v>
      </c>
      <c r="D94" s="232">
        <v>566.73333333333335</v>
      </c>
      <c r="E94" s="232">
        <v>561.11666666666667</v>
      </c>
      <c r="F94" s="232">
        <v>554.58333333333337</v>
      </c>
      <c r="G94" s="232">
        <v>548.9666666666667</v>
      </c>
      <c r="H94" s="232">
        <v>573.26666666666665</v>
      </c>
      <c r="I94" s="232">
        <v>578.88333333333344</v>
      </c>
      <c r="J94" s="232">
        <v>585.41666666666663</v>
      </c>
      <c r="K94" s="231">
        <v>572.35</v>
      </c>
      <c r="L94" s="231">
        <v>560.20000000000005</v>
      </c>
      <c r="M94" s="231">
        <v>0.87922999999999996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66.650000000000006</v>
      </c>
      <c r="D95" s="232">
        <v>66.650000000000006</v>
      </c>
      <c r="E95" s="232">
        <v>65.900000000000006</v>
      </c>
      <c r="F95" s="232">
        <v>65.150000000000006</v>
      </c>
      <c r="G95" s="232">
        <v>64.400000000000006</v>
      </c>
      <c r="H95" s="232">
        <v>67.400000000000006</v>
      </c>
      <c r="I95" s="232">
        <v>68.150000000000006</v>
      </c>
      <c r="J95" s="232">
        <v>68.900000000000006</v>
      </c>
      <c r="K95" s="231">
        <v>67.400000000000006</v>
      </c>
      <c r="L95" s="231">
        <v>65.900000000000006</v>
      </c>
      <c r="M95" s="231">
        <v>17.214210000000001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300.05</v>
      </c>
      <c r="D96" s="232">
        <v>301.73333333333335</v>
      </c>
      <c r="E96" s="232">
        <v>295.86666666666667</v>
      </c>
      <c r="F96" s="232">
        <v>291.68333333333334</v>
      </c>
      <c r="G96" s="232">
        <v>285.81666666666666</v>
      </c>
      <c r="H96" s="232">
        <v>305.91666666666669</v>
      </c>
      <c r="I96" s="232">
        <v>311.78333333333336</v>
      </c>
      <c r="J96" s="232">
        <v>315.9666666666667</v>
      </c>
      <c r="K96" s="231">
        <v>307.60000000000002</v>
      </c>
      <c r="L96" s="231">
        <v>297.55</v>
      </c>
      <c r="M96" s="231">
        <v>27.61619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3218.6</v>
      </c>
      <c r="D97" s="232">
        <v>3219.3833333333332</v>
      </c>
      <c r="E97" s="232">
        <v>3174.2166666666662</v>
      </c>
      <c r="F97" s="232">
        <v>3129.833333333333</v>
      </c>
      <c r="G97" s="232">
        <v>3084.6666666666661</v>
      </c>
      <c r="H97" s="232">
        <v>3263.7666666666664</v>
      </c>
      <c r="I97" s="232">
        <v>3308.9333333333334</v>
      </c>
      <c r="J97" s="232">
        <v>3353.3166666666666</v>
      </c>
      <c r="K97" s="231">
        <v>3264.55</v>
      </c>
      <c r="L97" s="231">
        <v>3175</v>
      </c>
      <c r="M97" s="231">
        <v>0.42941000000000001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245.1</v>
      </c>
      <c r="D98" s="232">
        <v>247.01666666666665</v>
      </c>
      <c r="E98" s="232">
        <v>239.8833333333333</v>
      </c>
      <c r="F98" s="232">
        <v>234.66666666666666</v>
      </c>
      <c r="G98" s="232">
        <v>227.5333333333333</v>
      </c>
      <c r="H98" s="232">
        <v>252.23333333333329</v>
      </c>
      <c r="I98" s="232">
        <v>259.36666666666662</v>
      </c>
      <c r="J98" s="232">
        <v>264.58333333333326</v>
      </c>
      <c r="K98" s="231">
        <v>254.15</v>
      </c>
      <c r="L98" s="231">
        <v>241.8</v>
      </c>
      <c r="M98" s="231">
        <v>3.8578100000000002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333.3</v>
      </c>
      <c r="D99" s="232">
        <v>333.5</v>
      </c>
      <c r="E99" s="232">
        <v>326.8</v>
      </c>
      <c r="F99" s="232">
        <v>320.3</v>
      </c>
      <c r="G99" s="232">
        <v>313.60000000000002</v>
      </c>
      <c r="H99" s="232">
        <v>340</v>
      </c>
      <c r="I99" s="232">
        <v>346.70000000000005</v>
      </c>
      <c r="J99" s="232">
        <v>353.2</v>
      </c>
      <c r="K99" s="231">
        <v>340.2</v>
      </c>
      <c r="L99" s="231">
        <v>327</v>
      </c>
      <c r="M99" s="231">
        <v>17.280750000000001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529.20000000000005</v>
      </c>
      <c r="D100" s="232">
        <v>526.9</v>
      </c>
      <c r="E100" s="232">
        <v>521.29999999999995</v>
      </c>
      <c r="F100" s="232">
        <v>513.4</v>
      </c>
      <c r="G100" s="232">
        <v>507.79999999999995</v>
      </c>
      <c r="H100" s="232">
        <v>534.79999999999995</v>
      </c>
      <c r="I100" s="232">
        <v>540.40000000000009</v>
      </c>
      <c r="J100" s="232">
        <v>548.29999999999995</v>
      </c>
      <c r="K100" s="231">
        <v>532.5</v>
      </c>
      <c r="L100" s="231">
        <v>519</v>
      </c>
      <c r="M100" s="231">
        <v>4.0438299999999998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284.45</v>
      </c>
      <c r="D101" s="232">
        <v>284.13333333333333</v>
      </c>
      <c r="E101" s="232">
        <v>282.41666666666663</v>
      </c>
      <c r="F101" s="232">
        <v>280.38333333333333</v>
      </c>
      <c r="G101" s="232">
        <v>278.66666666666663</v>
      </c>
      <c r="H101" s="232">
        <v>286.16666666666663</v>
      </c>
      <c r="I101" s="232">
        <v>287.88333333333333</v>
      </c>
      <c r="J101" s="232">
        <v>289.91666666666663</v>
      </c>
      <c r="K101" s="231">
        <v>285.85000000000002</v>
      </c>
      <c r="L101" s="231">
        <v>282.10000000000002</v>
      </c>
      <c r="M101" s="231">
        <v>69.38673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595.95000000000005</v>
      </c>
      <c r="D102" s="232">
        <v>594.43333333333328</v>
      </c>
      <c r="E102" s="232">
        <v>585.06666666666661</v>
      </c>
      <c r="F102" s="232">
        <v>574.18333333333328</v>
      </c>
      <c r="G102" s="232">
        <v>564.81666666666661</v>
      </c>
      <c r="H102" s="232">
        <v>605.31666666666661</v>
      </c>
      <c r="I102" s="232">
        <v>614.68333333333317</v>
      </c>
      <c r="J102" s="232">
        <v>625.56666666666661</v>
      </c>
      <c r="K102" s="231">
        <v>603.79999999999995</v>
      </c>
      <c r="L102" s="231">
        <v>583.54999999999995</v>
      </c>
      <c r="M102" s="231">
        <v>1.6701999999999999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661.15</v>
      </c>
      <c r="D103" s="232">
        <v>660.4</v>
      </c>
      <c r="E103" s="232">
        <v>600.79999999999995</v>
      </c>
      <c r="F103" s="232">
        <v>540.44999999999993</v>
      </c>
      <c r="G103" s="232">
        <v>480.84999999999991</v>
      </c>
      <c r="H103" s="232">
        <v>720.75</v>
      </c>
      <c r="I103" s="232">
        <v>780.35000000000014</v>
      </c>
      <c r="J103" s="232">
        <v>840.7</v>
      </c>
      <c r="K103" s="231">
        <v>720</v>
      </c>
      <c r="L103" s="231">
        <v>600.04999999999995</v>
      </c>
      <c r="M103" s="231">
        <v>7.3287399999999998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985.7</v>
      </c>
      <c r="D104" s="232">
        <v>980.15</v>
      </c>
      <c r="E104" s="232">
        <v>965.55</v>
      </c>
      <c r="F104" s="232">
        <v>945.4</v>
      </c>
      <c r="G104" s="232">
        <v>930.8</v>
      </c>
      <c r="H104" s="232">
        <v>1000.3</v>
      </c>
      <c r="I104" s="232">
        <v>1014.9000000000001</v>
      </c>
      <c r="J104" s="232">
        <v>1035.05</v>
      </c>
      <c r="K104" s="231">
        <v>994.75</v>
      </c>
      <c r="L104" s="231">
        <v>960</v>
      </c>
      <c r="M104" s="231">
        <v>0.46881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110.95</v>
      </c>
      <c r="D105" s="232">
        <v>111.3</v>
      </c>
      <c r="E105" s="232">
        <v>110.14999999999999</v>
      </c>
      <c r="F105" s="232">
        <v>109.35</v>
      </c>
      <c r="G105" s="232">
        <v>108.19999999999999</v>
      </c>
      <c r="H105" s="232">
        <v>112.1</v>
      </c>
      <c r="I105" s="232">
        <v>113.25</v>
      </c>
      <c r="J105" s="232">
        <v>114.05</v>
      </c>
      <c r="K105" s="231">
        <v>112.45</v>
      </c>
      <c r="L105" s="231">
        <v>110.5</v>
      </c>
      <c r="M105" s="231">
        <v>7.7321200000000001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1450.55</v>
      </c>
      <c r="D106" s="232">
        <v>1447.3333333333333</v>
      </c>
      <c r="E106" s="232">
        <v>1437.8666666666666</v>
      </c>
      <c r="F106" s="232">
        <v>1425.1833333333334</v>
      </c>
      <c r="G106" s="232">
        <v>1415.7166666666667</v>
      </c>
      <c r="H106" s="232">
        <v>1460.0166666666664</v>
      </c>
      <c r="I106" s="232">
        <v>1469.4833333333331</v>
      </c>
      <c r="J106" s="232">
        <v>1482.1666666666663</v>
      </c>
      <c r="K106" s="231">
        <v>1456.8</v>
      </c>
      <c r="L106" s="231">
        <v>1434.65</v>
      </c>
      <c r="M106" s="231">
        <v>0.59399999999999997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24.1</v>
      </c>
      <c r="D107" s="232">
        <v>24.233333333333331</v>
      </c>
      <c r="E107" s="232">
        <v>23.766666666666662</v>
      </c>
      <c r="F107" s="232">
        <v>23.43333333333333</v>
      </c>
      <c r="G107" s="232">
        <v>22.966666666666661</v>
      </c>
      <c r="H107" s="232">
        <v>24.566666666666663</v>
      </c>
      <c r="I107" s="232">
        <v>25.033333333333331</v>
      </c>
      <c r="J107" s="232">
        <v>25.366666666666664</v>
      </c>
      <c r="K107" s="231">
        <v>24.7</v>
      </c>
      <c r="L107" s="231">
        <v>23.9</v>
      </c>
      <c r="M107" s="231">
        <v>60.669530000000002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908.75</v>
      </c>
      <c r="D108" s="232">
        <v>911</v>
      </c>
      <c r="E108" s="232">
        <v>894.2</v>
      </c>
      <c r="F108" s="232">
        <v>879.65000000000009</v>
      </c>
      <c r="G108" s="232">
        <v>862.85000000000014</v>
      </c>
      <c r="H108" s="232">
        <v>925.55</v>
      </c>
      <c r="I108" s="232">
        <v>942.34999999999991</v>
      </c>
      <c r="J108" s="232">
        <v>956.89999999999986</v>
      </c>
      <c r="K108" s="231">
        <v>927.8</v>
      </c>
      <c r="L108" s="231">
        <v>896.45</v>
      </c>
      <c r="M108" s="231">
        <v>7.0726599999999999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466.2</v>
      </c>
      <c r="D109" s="232">
        <v>462.40000000000003</v>
      </c>
      <c r="E109" s="232">
        <v>456.80000000000007</v>
      </c>
      <c r="F109" s="232">
        <v>447.40000000000003</v>
      </c>
      <c r="G109" s="232">
        <v>441.80000000000007</v>
      </c>
      <c r="H109" s="232">
        <v>471.80000000000007</v>
      </c>
      <c r="I109" s="232">
        <v>477.40000000000009</v>
      </c>
      <c r="J109" s="232">
        <v>486.80000000000007</v>
      </c>
      <c r="K109" s="231">
        <v>468</v>
      </c>
      <c r="L109" s="231">
        <v>453</v>
      </c>
      <c r="M109" s="231">
        <v>1.1297900000000001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634</v>
      </c>
      <c r="D110" s="232">
        <v>641.05000000000007</v>
      </c>
      <c r="E110" s="232">
        <v>623.20000000000016</v>
      </c>
      <c r="F110" s="232">
        <v>612.40000000000009</v>
      </c>
      <c r="G110" s="232">
        <v>594.55000000000018</v>
      </c>
      <c r="H110" s="232">
        <v>651.85000000000014</v>
      </c>
      <c r="I110" s="232">
        <v>669.7</v>
      </c>
      <c r="J110" s="232">
        <v>680.50000000000011</v>
      </c>
      <c r="K110" s="231">
        <v>658.9</v>
      </c>
      <c r="L110" s="231">
        <v>630.25</v>
      </c>
      <c r="M110" s="231">
        <v>2.8262700000000001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6403.05</v>
      </c>
      <c r="D111" s="232">
        <v>6440.5999999999995</v>
      </c>
      <c r="E111" s="232">
        <v>6317.4999999999991</v>
      </c>
      <c r="F111" s="232">
        <v>6231.95</v>
      </c>
      <c r="G111" s="232">
        <v>6108.8499999999995</v>
      </c>
      <c r="H111" s="232">
        <v>6526.1499999999987</v>
      </c>
      <c r="I111" s="232">
        <v>6649.2499999999991</v>
      </c>
      <c r="J111" s="232">
        <v>6734.7999999999984</v>
      </c>
      <c r="K111" s="231">
        <v>6563.7</v>
      </c>
      <c r="L111" s="231">
        <v>6355.05</v>
      </c>
      <c r="M111" s="231">
        <v>0.17025999999999999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363.15</v>
      </c>
      <c r="D112" s="232">
        <v>362.2166666666667</v>
      </c>
      <c r="E112" s="232">
        <v>358.93333333333339</v>
      </c>
      <c r="F112" s="232">
        <v>354.7166666666667</v>
      </c>
      <c r="G112" s="232">
        <v>351.43333333333339</v>
      </c>
      <c r="H112" s="232">
        <v>366.43333333333339</v>
      </c>
      <c r="I112" s="232">
        <v>369.7166666666667</v>
      </c>
      <c r="J112" s="232">
        <v>373.93333333333339</v>
      </c>
      <c r="K112" s="231">
        <v>365.5</v>
      </c>
      <c r="L112" s="231">
        <v>358</v>
      </c>
      <c r="M112" s="231">
        <v>0.61973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264.10000000000002</v>
      </c>
      <c r="D113" s="232">
        <v>263.59999999999997</v>
      </c>
      <c r="E113" s="232">
        <v>259.79999999999995</v>
      </c>
      <c r="F113" s="232">
        <v>255.5</v>
      </c>
      <c r="G113" s="232">
        <v>251.7</v>
      </c>
      <c r="H113" s="232">
        <v>267.89999999999992</v>
      </c>
      <c r="I113" s="232">
        <v>271.7</v>
      </c>
      <c r="J113" s="232">
        <v>275.99999999999989</v>
      </c>
      <c r="K113" s="231">
        <v>267.39999999999998</v>
      </c>
      <c r="L113" s="231">
        <v>259.3</v>
      </c>
      <c r="M113" s="231">
        <v>20.162600000000001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347.85</v>
      </c>
      <c r="D114" s="232">
        <v>349.61666666666662</v>
      </c>
      <c r="E114" s="232">
        <v>343.38333333333321</v>
      </c>
      <c r="F114" s="232">
        <v>338.91666666666657</v>
      </c>
      <c r="G114" s="232">
        <v>332.68333333333317</v>
      </c>
      <c r="H114" s="232">
        <v>354.08333333333326</v>
      </c>
      <c r="I114" s="232">
        <v>360.31666666666672</v>
      </c>
      <c r="J114" s="232">
        <v>364.7833333333333</v>
      </c>
      <c r="K114" s="231">
        <v>355.85</v>
      </c>
      <c r="L114" s="231">
        <v>345.15</v>
      </c>
      <c r="M114" s="231">
        <v>0.99848000000000003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544.70000000000005</v>
      </c>
      <c r="D115" s="232">
        <v>538.73333333333335</v>
      </c>
      <c r="E115" s="232">
        <v>528.4666666666667</v>
      </c>
      <c r="F115" s="232">
        <v>512.23333333333335</v>
      </c>
      <c r="G115" s="232">
        <v>501.9666666666667</v>
      </c>
      <c r="H115" s="232">
        <v>554.9666666666667</v>
      </c>
      <c r="I115" s="232">
        <v>565.23333333333335</v>
      </c>
      <c r="J115" s="232">
        <v>581.4666666666667</v>
      </c>
      <c r="K115" s="231">
        <v>549</v>
      </c>
      <c r="L115" s="231">
        <v>522.5</v>
      </c>
      <c r="M115" s="231">
        <v>0.21662999999999999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761.3</v>
      </c>
      <c r="D116" s="232">
        <v>757.9666666666667</v>
      </c>
      <c r="E116" s="232">
        <v>751.83333333333337</v>
      </c>
      <c r="F116" s="232">
        <v>742.36666666666667</v>
      </c>
      <c r="G116" s="232">
        <v>736.23333333333335</v>
      </c>
      <c r="H116" s="232">
        <v>767.43333333333339</v>
      </c>
      <c r="I116" s="232">
        <v>773.56666666666661</v>
      </c>
      <c r="J116" s="232">
        <v>783.03333333333342</v>
      </c>
      <c r="K116" s="231">
        <v>764.1</v>
      </c>
      <c r="L116" s="231">
        <v>748.5</v>
      </c>
      <c r="M116" s="231">
        <v>12.55439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900.5</v>
      </c>
      <c r="D117" s="232">
        <v>896.63333333333333</v>
      </c>
      <c r="E117" s="232">
        <v>890.56666666666661</v>
      </c>
      <c r="F117" s="232">
        <v>880.63333333333333</v>
      </c>
      <c r="G117" s="232">
        <v>874.56666666666661</v>
      </c>
      <c r="H117" s="232">
        <v>906.56666666666661</v>
      </c>
      <c r="I117" s="232">
        <v>912.63333333333344</v>
      </c>
      <c r="J117" s="232">
        <v>922.56666666666661</v>
      </c>
      <c r="K117" s="231">
        <v>902.7</v>
      </c>
      <c r="L117" s="231">
        <v>886.7</v>
      </c>
      <c r="M117" s="231">
        <v>23.20879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125.85</v>
      </c>
      <c r="D118" s="232">
        <v>125.59999999999998</v>
      </c>
      <c r="E118" s="232">
        <v>123.34999999999997</v>
      </c>
      <c r="F118" s="232">
        <v>120.84999999999998</v>
      </c>
      <c r="G118" s="232">
        <v>118.59999999999997</v>
      </c>
      <c r="H118" s="232">
        <v>128.09999999999997</v>
      </c>
      <c r="I118" s="232">
        <v>130.35</v>
      </c>
      <c r="J118" s="232">
        <v>132.84999999999997</v>
      </c>
      <c r="K118" s="231">
        <v>127.85</v>
      </c>
      <c r="L118" s="231">
        <v>123.1</v>
      </c>
      <c r="M118" s="231">
        <v>32.203290000000003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1267.9000000000001</v>
      </c>
      <c r="D119" s="232">
        <v>1257.4833333333333</v>
      </c>
      <c r="E119" s="232">
        <v>1237.5166666666667</v>
      </c>
      <c r="F119" s="232">
        <v>1207.1333333333332</v>
      </c>
      <c r="G119" s="232">
        <v>1187.1666666666665</v>
      </c>
      <c r="H119" s="232">
        <v>1287.8666666666668</v>
      </c>
      <c r="I119" s="232">
        <v>1307.8333333333335</v>
      </c>
      <c r="J119" s="232">
        <v>1338.2166666666669</v>
      </c>
      <c r="K119" s="231">
        <v>1277.45</v>
      </c>
      <c r="L119" s="231">
        <v>1227.0999999999999</v>
      </c>
      <c r="M119" s="231">
        <v>1.73115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213.65</v>
      </c>
      <c r="D120" s="232">
        <v>213.03333333333333</v>
      </c>
      <c r="E120" s="232">
        <v>211.76666666666665</v>
      </c>
      <c r="F120" s="232">
        <v>209.88333333333333</v>
      </c>
      <c r="G120" s="232">
        <v>208.61666666666665</v>
      </c>
      <c r="H120" s="232">
        <v>214.91666666666666</v>
      </c>
      <c r="I120" s="232">
        <v>216.18333333333337</v>
      </c>
      <c r="J120" s="232">
        <v>218.06666666666666</v>
      </c>
      <c r="K120" s="231">
        <v>214.3</v>
      </c>
      <c r="L120" s="231">
        <v>211.15</v>
      </c>
      <c r="M120" s="231">
        <v>51.390180000000001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475.75</v>
      </c>
      <c r="D121" s="232">
        <v>481.41666666666669</v>
      </c>
      <c r="E121" s="232">
        <v>466.13333333333338</v>
      </c>
      <c r="F121" s="232">
        <v>456.51666666666671</v>
      </c>
      <c r="G121" s="232">
        <v>441.23333333333341</v>
      </c>
      <c r="H121" s="232">
        <v>491.03333333333336</v>
      </c>
      <c r="I121" s="232">
        <v>506.31666666666666</v>
      </c>
      <c r="J121" s="232">
        <v>515.93333333333339</v>
      </c>
      <c r="K121" s="231">
        <v>496.7</v>
      </c>
      <c r="L121" s="231">
        <v>471.8</v>
      </c>
      <c r="M121" s="231">
        <v>32.304699999999997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3814.1</v>
      </c>
      <c r="D122" s="232">
        <v>3772.85</v>
      </c>
      <c r="E122" s="232">
        <v>3721.2999999999997</v>
      </c>
      <c r="F122" s="232">
        <v>3628.5</v>
      </c>
      <c r="G122" s="232">
        <v>3576.95</v>
      </c>
      <c r="H122" s="232">
        <v>3865.6499999999996</v>
      </c>
      <c r="I122" s="232">
        <v>3917.2</v>
      </c>
      <c r="J122" s="232">
        <v>4009.9999999999995</v>
      </c>
      <c r="K122" s="231">
        <v>3824.4</v>
      </c>
      <c r="L122" s="231">
        <v>3680.05</v>
      </c>
      <c r="M122" s="231">
        <v>2.7648799999999998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1507.35</v>
      </c>
      <c r="D123" s="232">
        <v>1503.4666666666665</v>
      </c>
      <c r="E123" s="232">
        <v>1496.9833333333329</v>
      </c>
      <c r="F123" s="232">
        <v>1486.6166666666663</v>
      </c>
      <c r="G123" s="232">
        <v>1480.1333333333328</v>
      </c>
      <c r="H123" s="232">
        <v>1513.833333333333</v>
      </c>
      <c r="I123" s="232">
        <v>1520.3166666666666</v>
      </c>
      <c r="J123" s="232">
        <v>1530.6833333333332</v>
      </c>
      <c r="K123" s="231">
        <v>1509.95</v>
      </c>
      <c r="L123" s="231">
        <v>1493.1</v>
      </c>
      <c r="M123" s="231">
        <v>1.81517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2030.95</v>
      </c>
      <c r="D124" s="232">
        <v>2050.8000000000002</v>
      </c>
      <c r="E124" s="232">
        <v>2004.2000000000003</v>
      </c>
      <c r="F124" s="232">
        <v>1977.45</v>
      </c>
      <c r="G124" s="232">
        <v>1930.8500000000001</v>
      </c>
      <c r="H124" s="232">
        <v>2077.5500000000002</v>
      </c>
      <c r="I124" s="232">
        <v>2124.1500000000005</v>
      </c>
      <c r="J124" s="232">
        <v>2150.9000000000005</v>
      </c>
      <c r="K124" s="231">
        <v>2097.4</v>
      </c>
      <c r="L124" s="231">
        <v>2024.05</v>
      </c>
      <c r="M124" s="231">
        <v>1.1178900000000001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580.25</v>
      </c>
      <c r="D125" s="232">
        <v>578.19999999999993</v>
      </c>
      <c r="E125" s="232">
        <v>572.39999999999986</v>
      </c>
      <c r="F125" s="232">
        <v>564.54999999999995</v>
      </c>
      <c r="G125" s="232">
        <v>558.74999999999989</v>
      </c>
      <c r="H125" s="232">
        <v>586.04999999999984</v>
      </c>
      <c r="I125" s="232">
        <v>591.8499999999998</v>
      </c>
      <c r="J125" s="232">
        <v>599.69999999999982</v>
      </c>
      <c r="K125" s="231">
        <v>584</v>
      </c>
      <c r="L125" s="231">
        <v>570.35</v>
      </c>
      <c r="M125" s="231">
        <v>5.8269599999999997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879.25</v>
      </c>
      <c r="D126" s="232">
        <v>874.04999999999984</v>
      </c>
      <c r="E126" s="232">
        <v>866.24999999999966</v>
      </c>
      <c r="F126" s="232">
        <v>853.24999999999977</v>
      </c>
      <c r="G126" s="232">
        <v>845.44999999999959</v>
      </c>
      <c r="H126" s="232">
        <v>887.04999999999973</v>
      </c>
      <c r="I126" s="232">
        <v>894.84999999999991</v>
      </c>
      <c r="J126" s="232">
        <v>907.8499999999998</v>
      </c>
      <c r="K126" s="231">
        <v>881.85</v>
      </c>
      <c r="L126" s="231">
        <v>861.05</v>
      </c>
      <c r="M126" s="231">
        <v>1.7738400000000001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915.2</v>
      </c>
      <c r="D127" s="232">
        <v>913.36666666666667</v>
      </c>
      <c r="E127" s="232">
        <v>897.83333333333337</v>
      </c>
      <c r="F127" s="232">
        <v>880.4666666666667</v>
      </c>
      <c r="G127" s="232">
        <v>864.93333333333339</v>
      </c>
      <c r="H127" s="232">
        <v>930.73333333333335</v>
      </c>
      <c r="I127" s="232">
        <v>946.26666666666665</v>
      </c>
      <c r="J127" s="232">
        <v>963.63333333333333</v>
      </c>
      <c r="K127" s="231">
        <v>928.9</v>
      </c>
      <c r="L127" s="231">
        <v>896</v>
      </c>
      <c r="M127" s="231">
        <v>0.88909000000000005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293</v>
      </c>
      <c r="D128" s="232">
        <v>292.0333333333333</v>
      </c>
      <c r="E128" s="232">
        <v>288.91666666666663</v>
      </c>
      <c r="F128" s="232">
        <v>284.83333333333331</v>
      </c>
      <c r="G128" s="232">
        <v>281.71666666666664</v>
      </c>
      <c r="H128" s="232">
        <v>296.11666666666662</v>
      </c>
      <c r="I128" s="232">
        <v>299.23333333333329</v>
      </c>
      <c r="J128" s="232">
        <v>303.31666666666661</v>
      </c>
      <c r="K128" s="231">
        <v>295.14999999999998</v>
      </c>
      <c r="L128" s="231">
        <v>287.95</v>
      </c>
      <c r="M128" s="231">
        <v>15.587590000000001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1629.6</v>
      </c>
      <c r="D129" s="232">
        <v>1637.8833333333332</v>
      </c>
      <c r="E129" s="232">
        <v>1617.9666666666665</v>
      </c>
      <c r="F129" s="232">
        <v>1606.3333333333333</v>
      </c>
      <c r="G129" s="232">
        <v>1586.4166666666665</v>
      </c>
      <c r="H129" s="232">
        <v>1649.5166666666664</v>
      </c>
      <c r="I129" s="232">
        <v>1669.4333333333334</v>
      </c>
      <c r="J129" s="232">
        <v>1681.0666666666664</v>
      </c>
      <c r="K129" s="231">
        <v>1657.8</v>
      </c>
      <c r="L129" s="231">
        <v>1626.25</v>
      </c>
      <c r="M129" s="231">
        <v>5.5903600000000004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995.25</v>
      </c>
      <c r="D130" s="232">
        <v>1007.9166666666666</v>
      </c>
      <c r="E130" s="232">
        <v>973.38333333333321</v>
      </c>
      <c r="F130" s="232">
        <v>951.51666666666654</v>
      </c>
      <c r="G130" s="232">
        <v>916.98333333333312</v>
      </c>
      <c r="H130" s="232">
        <v>1029.7833333333333</v>
      </c>
      <c r="I130" s="232">
        <v>1064.3166666666668</v>
      </c>
      <c r="J130" s="232">
        <v>1086.1833333333334</v>
      </c>
      <c r="K130" s="231">
        <v>1042.45</v>
      </c>
      <c r="L130" s="231">
        <v>986.05</v>
      </c>
      <c r="M130" s="231">
        <v>6.8716699999999999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747.4</v>
      </c>
      <c r="D131" s="232">
        <v>758.33333333333337</v>
      </c>
      <c r="E131" s="232">
        <v>732.06666666666672</v>
      </c>
      <c r="F131" s="232">
        <v>716.73333333333335</v>
      </c>
      <c r="G131" s="232">
        <v>690.4666666666667</v>
      </c>
      <c r="H131" s="232">
        <v>773.66666666666674</v>
      </c>
      <c r="I131" s="232">
        <v>799.93333333333339</v>
      </c>
      <c r="J131" s="232">
        <v>815.26666666666677</v>
      </c>
      <c r="K131" s="231">
        <v>784.6</v>
      </c>
      <c r="L131" s="231">
        <v>743</v>
      </c>
      <c r="M131" s="231">
        <v>0.73795999999999995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356.7</v>
      </c>
      <c r="D132" s="232">
        <v>357.2166666666667</v>
      </c>
      <c r="E132" s="232">
        <v>353.68333333333339</v>
      </c>
      <c r="F132" s="232">
        <v>350.66666666666669</v>
      </c>
      <c r="G132" s="232">
        <v>347.13333333333338</v>
      </c>
      <c r="H132" s="232">
        <v>360.23333333333341</v>
      </c>
      <c r="I132" s="232">
        <v>363.76666666666671</v>
      </c>
      <c r="J132" s="232">
        <v>366.78333333333342</v>
      </c>
      <c r="K132" s="231">
        <v>360.75</v>
      </c>
      <c r="L132" s="231">
        <v>354.2</v>
      </c>
      <c r="M132" s="231">
        <v>41.675040000000003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544.9</v>
      </c>
      <c r="D133" s="232">
        <v>543.28333333333342</v>
      </c>
      <c r="E133" s="232">
        <v>538.56666666666683</v>
      </c>
      <c r="F133" s="232">
        <v>532.23333333333346</v>
      </c>
      <c r="G133" s="232">
        <v>527.51666666666688</v>
      </c>
      <c r="H133" s="232">
        <v>549.61666666666679</v>
      </c>
      <c r="I133" s="232">
        <v>554.33333333333326</v>
      </c>
      <c r="J133" s="232">
        <v>560.66666666666674</v>
      </c>
      <c r="K133" s="231">
        <v>548</v>
      </c>
      <c r="L133" s="231">
        <v>536.95000000000005</v>
      </c>
      <c r="M133" s="231">
        <v>13.611280000000001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1968.25</v>
      </c>
      <c r="D134" s="232">
        <v>1959.1666666666667</v>
      </c>
      <c r="E134" s="232">
        <v>1939.3333333333335</v>
      </c>
      <c r="F134" s="232">
        <v>1910.4166666666667</v>
      </c>
      <c r="G134" s="232">
        <v>1890.5833333333335</v>
      </c>
      <c r="H134" s="232">
        <v>1988.0833333333335</v>
      </c>
      <c r="I134" s="232">
        <v>2007.916666666667</v>
      </c>
      <c r="J134" s="232">
        <v>2036.8333333333335</v>
      </c>
      <c r="K134" s="231">
        <v>1979</v>
      </c>
      <c r="L134" s="231">
        <v>1930.25</v>
      </c>
      <c r="M134" s="231">
        <v>3.8752399999999998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548.70000000000005</v>
      </c>
      <c r="D135" s="232">
        <v>548.2833333333333</v>
      </c>
      <c r="E135" s="232">
        <v>540.16666666666663</v>
      </c>
      <c r="F135" s="232">
        <v>531.63333333333333</v>
      </c>
      <c r="G135" s="232">
        <v>523.51666666666665</v>
      </c>
      <c r="H135" s="232">
        <v>556.81666666666661</v>
      </c>
      <c r="I135" s="232">
        <v>564.93333333333339</v>
      </c>
      <c r="J135" s="232">
        <v>573.46666666666658</v>
      </c>
      <c r="K135" s="231">
        <v>556.4</v>
      </c>
      <c r="L135" s="231">
        <v>539.75</v>
      </c>
      <c r="M135" s="231">
        <v>3.9386999999999999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1842.6</v>
      </c>
      <c r="D136" s="232">
        <v>1832.7</v>
      </c>
      <c r="E136" s="232">
        <v>1810.4</v>
      </c>
      <c r="F136" s="232">
        <v>1778.2</v>
      </c>
      <c r="G136" s="232">
        <v>1755.9</v>
      </c>
      <c r="H136" s="232">
        <v>1864.9</v>
      </c>
      <c r="I136" s="232">
        <v>1887.1999999999998</v>
      </c>
      <c r="J136" s="232">
        <v>1919.4</v>
      </c>
      <c r="K136" s="231">
        <v>1855</v>
      </c>
      <c r="L136" s="231">
        <v>1800.5</v>
      </c>
      <c r="M136" s="231">
        <v>5.3725100000000001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331.65</v>
      </c>
      <c r="D137" s="232">
        <v>332.71666666666664</v>
      </c>
      <c r="E137" s="232">
        <v>322.0333333333333</v>
      </c>
      <c r="F137" s="232">
        <v>312.41666666666669</v>
      </c>
      <c r="G137" s="232">
        <v>301.73333333333335</v>
      </c>
      <c r="H137" s="232">
        <v>342.33333333333326</v>
      </c>
      <c r="I137" s="232">
        <v>353.01666666666654</v>
      </c>
      <c r="J137" s="232">
        <v>362.63333333333321</v>
      </c>
      <c r="K137" s="231">
        <v>343.4</v>
      </c>
      <c r="L137" s="231">
        <v>323.10000000000002</v>
      </c>
      <c r="M137" s="231">
        <v>12.031140000000001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180.7</v>
      </c>
      <c r="D138" s="232">
        <v>180.86666666666665</v>
      </c>
      <c r="E138" s="232">
        <v>178.3833333333333</v>
      </c>
      <c r="F138" s="232">
        <v>176.06666666666666</v>
      </c>
      <c r="G138" s="232">
        <v>173.58333333333331</v>
      </c>
      <c r="H138" s="232">
        <v>183.18333333333328</v>
      </c>
      <c r="I138" s="232">
        <v>185.66666666666663</v>
      </c>
      <c r="J138" s="232">
        <v>187.98333333333326</v>
      </c>
      <c r="K138" s="231">
        <v>183.35</v>
      </c>
      <c r="L138" s="231">
        <v>178.55</v>
      </c>
      <c r="M138" s="231">
        <v>23.532820000000001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144.65</v>
      </c>
      <c r="D139" s="232">
        <v>144.96666666666667</v>
      </c>
      <c r="E139" s="232">
        <v>143.48333333333335</v>
      </c>
      <c r="F139" s="232">
        <v>142.31666666666669</v>
      </c>
      <c r="G139" s="232">
        <v>140.83333333333337</v>
      </c>
      <c r="H139" s="232">
        <v>146.13333333333333</v>
      </c>
      <c r="I139" s="232">
        <v>147.61666666666662</v>
      </c>
      <c r="J139" s="232">
        <v>148.7833333333333</v>
      </c>
      <c r="K139" s="231">
        <v>146.44999999999999</v>
      </c>
      <c r="L139" s="231">
        <v>143.80000000000001</v>
      </c>
      <c r="M139" s="231">
        <v>13.65551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26.55</v>
      </c>
      <c r="D140" s="232">
        <v>26.849999999999998</v>
      </c>
      <c r="E140" s="232">
        <v>25.699999999999996</v>
      </c>
      <c r="F140" s="232">
        <v>24.849999999999998</v>
      </c>
      <c r="G140" s="232">
        <v>23.699999999999996</v>
      </c>
      <c r="H140" s="232">
        <v>27.699999999999996</v>
      </c>
      <c r="I140" s="232">
        <v>28.849999999999994</v>
      </c>
      <c r="J140" s="232">
        <v>29.699999999999996</v>
      </c>
      <c r="K140" s="231">
        <v>28</v>
      </c>
      <c r="L140" s="231">
        <v>26</v>
      </c>
      <c r="M140" s="231">
        <v>61.136890000000001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168.9</v>
      </c>
      <c r="D141" s="232">
        <v>170.25</v>
      </c>
      <c r="E141" s="232">
        <v>166.5</v>
      </c>
      <c r="F141" s="232">
        <v>164.1</v>
      </c>
      <c r="G141" s="232">
        <v>160.35</v>
      </c>
      <c r="H141" s="232">
        <v>172.65</v>
      </c>
      <c r="I141" s="232">
        <v>176.4</v>
      </c>
      <c r="J141" s="232">
        <v>178.8</v>
      </c>
      <c r="K141" s="231">
        <v>174</v>
      </c>
      <c r="L141" s="231">
        <v>167.85</v>
      </c>
      <c r="M141" s="231">
        <v>7.9729799999999997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2823.35</v>
      </c>
      <c r="D142" s="232">
        <v>2824.8000000000006</v>
      </c>
      <c r="E142" s="232">
        <v>2809.3500000000013</v>
      </c>
      <c r="F142" s="232">
        <v>2795.3500000000008</v>
      </c>
      <c r="G142" s="232">
        <v>2779.9000000000015</v>
      </c>
      <c r="H142" s="232">
        <v>2838.8000000000011</v>
      </c>
      <c r="I142" s="232">
        <v>2854.2500000000009</v>
      </c>
      <c r="J142" s="232">
        <v>2868.2500000000009</v>
      </c>
      <c r="K142" s="231">
        <v>2840.25</v>
      </c>
      <c r="L142" s="231">
        <v>2810.8</v>
      </c>
      <c r="M142" s="231">
        <v>3.6273200000000001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2861.3</v>
      </c>
      <c r="D143" s="232">
        <v>2843.25</v>
      </c>
      <c r="E143" s="232">
        <v>2812.55</v>
      </c>
      <c r="F143" s="232">
        <v>2763.8</v>
      </c>
      <c r="G143" s="232">
        <v>2733.1000000000004</v>
      </c>
      <c r="H143" s="232">
        <v>2892</v>
      </c>
      <c r="I143" s="232">
        <v>2922.7</v>
      </c>
      <c r="J143" s="232">
        <v>2971.45</v>
      </c>
      <c r="K143" s="231">
        <v>2873.95</v>
      </c>
      <c r="L143" s="231">
        <v>2794.5</v>
      </c>
      <c r="M143" s="231">
        <v>1.9944900000000001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1828.1</v>
      </c>
      <c r="D144" s="232">
        <v>1818.05</v>
      </c>
      <c r="E144" s="232">
        <v>1801.1</v>
      </c>
      <c r="F144" s="232">
        <v>1774.1</v>
      </c>
      <c r="G144" s="232">
        <v>1757.1499999999999</v>
      </c>
      <c r="H144" s="232">
        <v>1845.05</v>
      </c>
      <c r="I144" s="232">
        <v>1862.0000000000002</v>
      </c>
      <c r="J144" s="232">
        <v>1889</v>
      </c>
      <c r="K144" s="231">
        <v>1835</v>
      </c>
      <c r="L144" s="231">
        <v>1791.05</v>
      </c>
      <c r="M144" s="231">
        <v>1.93567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4622.75</v>
      </c>
      <c r="D145" s="232">
        <v>4615.7</v>
      </c>
      <c r="E145" s="232">
        <v>4574.8999999999996</v>
      </c>
      <c r="F145" s="232">
        <v>4527.05</v>
      </c>
      <c r="G145" s="232">
        <v>4486.25</v>
      </c>
      <c r="H145" s="232">
        <v>4663.5499999999993</v>
      </c>
      <c r="I145" s="232">
        <v>4704.3500000000004</v>
      </c>
      <c r="J145" s="232">
        <v>4752.1999999999989</v>
      </c>
      <c r="K145" s="231">
        <v>4656.5</v>
      </c>
      <c r="L145" s="231">
        <v>4567.8500000000004</v>
      </c>
      <c r="M145" s="231">
        <v>4.5649699999999998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468.7</v>
      </c>
      <c r="D146" s="232">
        <v>472.8</v>
      </c>
      <c r="E146" s="232">
        <v>457.3</v>
      </c>
      <c r="F146" s="232">
        <v>445.9</v>
      </c>
      <c r="G146" s="232">
        <v>430.4</v>
      </c>
      <c r="H146" s="232">
        <v>484.20000000000005</v>
      </c>
      <c r="I146" s="232">
        <v>499.70000000000005</v>
      </c>
      <c r="J146" s="232">
        <v>511.10000000000008</v>
      </c>
      <c r="K146" s="231">
        <v>488.3</v>
      </c>
      <c r="L146" s="231">
        <v>461.4</v>
      </c>
      <c r="M146" s="231">
        <v>4.5745699999999996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165.65</v>
      </c>
      <c r="D147" s="232">
        <v>165.73333333333332</v>
      </c>
      <c r="E147" s="232">
        <v>164.21666666666664</v>
      </c>
      <c r="F147" s="232">
        <v>162.78333333333333</v>
      </c>
      <c r="G147" s="232">
        <v>161.26666666666665</v>
      </c>
      <c r="H147" s="232">
        <v>167.16666666666663</v>
      </c>
      <c r="I147" s="232">
        <v>168.68333333333334</v>
      </c>
      <c r="J147" s="232">
        <v>170.11666666666662</v>
      </c>
      <c r="K147" s="231">
        <v>167.25</v>
      </c>
      <c r="L147" s="231">
        <v>164.3</v>
      </c>
      <c r="M147" s="231">
        <v>1.86812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162.19999999999999</v>
      </c>
      <c r="D148" s="232">
        <v>161.66666666666666</v>
      </c>
      <c r="E148" s="232">
        <v>159.5333333333333</v>
      </c>
      <c r="F148" s="232">
        <v>156.86666666666665</v>
      </c>
      <c r="G148" s="232">
        <v>154.73333333333329</v>
      </c>
      <c r="H148" s="232">
        <v>164.33333333333331</v>
      </c>
      <c r="I148" s="232">
        <v>166.4666666666667</v>
      </c>
      <c r="J148" s="232">
        <v>169.13333333333333</v>
      </c>
      <c r="K148" s="231">
        <v>163.80000000000001</v>
      </c>
      <c r="L148" s="231">
        <v>159</v>
      </c>
      <c r="M148" s="231">
        <v>3.58256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43.6</v>
      </c>
      <c r="D149" s="232">
        <v>42.833333333333336</v>
      </c>
      <c r="E149" s="232">
        <v>41.266666666666673</v>
      </c>
      <c r="F149" s="232">
        <v>38.933333333333337</v>
      </c>
      <c r="G149" s="232">
        <v>37.366666666666674</v>
      </c>
      <c r="H149" s="232">
        <v>45.166666666666671</v>
      </c>
      <c r="I149" s="232">
        <v>46.733333333333334</v>
      </c>
      <c r="J149" s="232">
        <v>49.06666666666667</v>
      </c>
      <c r="K149" s="231">
        <v>44.4</v>
      </c>
      <c r="L149" s="231">
        <v>40.5</v>
      </c>
      <c r="M149" s="231">
        <v>169.64069000000001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52.6</v>
      </c>
      <c r="D150" s="232">
        <v>52.733333333333327</v>
      </c>
      <c r="E150" s="232">
        <v>51.366666666666653</v>
      </c>
      <c r="F150" s="232">
        <v>50.133333333333326</v>
      </c>
      <c r="G150" s="232">
        <v>48.766666666666652</v>
      </c>
      <c r="H150" s="232">
        <v>53.966666666666654</v>
      </c>
      <c r="I150" s="232">
        <v>55.333333333333329</v>
      </c>
      <c r="J150" s="232">
        <v>56.566666666666656</v>
      </c>
      <c r="K150" s="231">
        <v>54.1</v>
      </c>
      <c r="L150" s="231">
        <v>51.5</v>
      </c>
      <c r="M150" s="231">
        <v>17.488589999999999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2948.85</v>
      </c>
      <c r="D151" s="232">
        <v>2944.4</v>
      </c>
      <c r="E151" s="232">
        <v>2925.4500000000003</v>
      </c>
      <c r="F151" s="232">
        <v>2902.05</v>
      </c>
      <c r="G151" s="232">
        <v>2883.1000000000004</v>
      </c>
      <c r="H151" s="232">
        <v>2967.8</v>
      </c>
      <c r="I151" s="232">
        <v>2986.75</v>
      </c>
      <c r="J151" s="232">
        <v>3010.15</v>
      </c>
      <c r="K151" s="231">
        <v>2963.35</v>
      </c>
      <c r="L151" s="231">
        <v>2921</v>
      </c>
      <c r="M151" s="231">
        <v>5.4611000000000001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438.15</v>
      </c>
      <c r="D152" s="232">
        <v>437.7</v>
      </c>
      <c r="E152" s="232">
        <v>428.75</v>
      </c>
      <c r="F152" s="232">
        <v>419.35</v>
      </c>
      <c r="G152" s="232">
        <v>410.40000000000003</v>
      </c>
      <c r="H152" s="232">
        <v>447.09999999999997</v>
      </c>
      <c r="I152" s="232">
        <v>456.0499999999999</v>
      </c>
      <c r="J152" s="232">
        <v>465.44999999999993</v>
      </c>
      <c r="K152" s="231">
        <v>446.65</v>
      </c>
      <c r="L152" s="231">
        <v>428.3</v>
      </c>
      <c r="M152" s="231">
        <v>2.0344799999999998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358.55</v>
      </c>
      <c r="D153" s="232">
        <v>359.38333333333338</v>
      </c>
      <c r="E153" s="232">
        <v>354.21666666666675</v>
      </c>
      <c r="F153" s="232">
        <v>349.88333333333338</v>
      </c>
      <c r="G153" s="232">
        <v>344.71666666666675</v>
      </c>
      <c r="H153" s="232">
        <v>363.71666666666675</v>
      </c>
      <c r="I153" s="232">
        <v>368.88333333333338</v>
      </c>
      <c r="J153" s="232">
        <v>373.21666666666675</v>
      </c>
      <c r="K153" s="231">
        <v>364.55</v>
      </c>
      <c r="L153" s="231">
        <v>355.05</v>
      </c>
      <c r="M153" s="231">
        <v>4.0624900000000004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1241.6500000000001</v>
      </c>
      <c r="D154" s="232">
        <v>1235.7166666666669</v>
      </c>
      <c r="E154" s="232">
        <v>1223.4833333333338</v>
      </c>
      <c r="F154" s="232">
        <v>1205.3166666666668</v>
      </c>
      <c r="G154" s="232">
        <v>1193.0833333333337</v>
      </c>
      <c r="H154" s="232">
        <v>1253.8833333333339</v>
      </c>
      <c r="I154" s="232">
        <v>1266.116666666667</v>
      </c>
      <c r="J154" s="232">
        <v>1284.283333333334</v>
      </c>
      <c r="K154" s="231">
        <v>1247.95</v>
      </c>
      <c r="L154" s="231">
        <v>1217.55</v>
      </c>
      <c r="M154" s="231">
        <v>0.22233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74.45</v>
      </c>
      <c r="D155" s="232">
        <v>73.849999999999994</v>
      </c>
      <c r="E155" s="232">
        <v>72.699999999999989</v>
      </c>
      <c r="F155" s="232">
        <v>70.949999999999989</v>
      </c>
      <c r="G155" s="232">
        <v>69.799999999999983</v>
      </c>
      <c r="H155" s="232">
        <v>75.599999999999994</v>
      </c>
      <c r="I155" s="232">
        <v>76.75</v>
      </c>
      <c r="J155" s="232">
        <v>78.5</v>
      </c>
      <c r="K155" s="231">
        <v>75</v>
      </c>
      <c r="L155" s="231">
        <v>72.099999999999994</v>
      </c>
      <c r="M155" s="231">
        <v>22.14968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67.099999999999994</v>
      </c>
      <c r="D156" s="232">
        <v>67.399999999999991</v>
      </c>
      <c r="E156" s="232">
        <v>65.449999999999989</v>
      </c>
      <c r="F156" s="232">
        <v>63.8</v>
      </c>
      <c r="G156" s="232">
        <v>61.849999999999994</v>
      </c>
      <c r="H156" s="232">
        <v>69.049999999999983</v>
      </c>
      <c r="I156" s="232">
        <v>71</v>
      </c>
      <c r="J156" s="232">
        <v>72.649999999999977</v>
      </c>
      <c r="K156" s="231">
        <v>69.349999999999994</v>
      </c>
      <c r="L156" s="231">
        <v>65.75</v>
      </c>
      <c r="M156" s="231">
        <v>73.198840000000004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1891.05</v>
      </c>
      <c r="D157" s="232">
        <v>1895.6499999999999</v>
      </c>
      <c r="E157" s="232">
        <v>1876.3999999999996</v>
      </c>
      <c r="F157" s="232">
        <v>1861.7499999999998</v>
      </c>
      <c r="G157" s="232">
        <v>1842.4999999999995</v>
      </c>
      <c r="H157" s="232">
        <v>1910.2999999999997</v>
      </c>
      <c r="I157" s="232">
        <v>1929.5500000000002</v>
      </c>
      <c r="J157" s="232">
        <v>1944.1999999999998</v>
      </c>
      <c r="K157" s="231">
        <v>1914.9</v>
      </c>
      <c r="L157" s="231">
        <v>1881</v>
      </c>
      <c r="M157" s="231">
        <v>1.5973599999999999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177.95</v>
      </c>
      <c r="D158" s="232">
        <v>178.4</v>
      </c>
      <c r="E158" s="232">
        <v>176.60000000000002</v>
      </c>
      <c r="F158" s="232">
        <v>175.25000000000003</v>
      </c>
      <c r="G158" s="232">
        <v>173.45000000000005</v>
      </c>
      <c r="H158" s="232">
        <v>179.75</v>
      </c>
      <c r="I158" s="232">
        <v>181.55</v>
      </c>
      <c r="J158" s="232">
        <v>182.89999999999998</v>
      </c>
      <c r="K158" s="231">
        <v>180.2</v>
      </c>
      <c r="L158" s="231">
        <v>177.05</v>
      </c>
      <c r="M158" s="231">
        <v>13.691990000000001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256.3</v>
      </c>
      <c r="D159" s="232">
        <v>257.41666666666669</v>
      </c>
      <c r="E159" s="232">
        <v>253.83333333333337</v>
      </c>
      <c r="F159" s="232">
        <v>251.36666666666667</v>
      </c>
      <c r="G159" s="232">
        <v>247.78333333333336</v>
      </c>
      <c r="H159" s="232">
        <v>259.88333333333338</v>
      </c>
      <c r="I159" s="232">
        <v>263.46666666666675</v>
      </c>
      <c r="J159" s="232">
        <v>265.93333333333339</v>
      </c>
      <c r="K159" s="231">
        <v>261</v>
      </c>
      <c r="L159" s="231">
        <v>254.95</v>
      </c>
      <c r="M159" s="231">
        <v>0.67849000000000004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124.25</v>
      </c>
      <c r="D160" s="232">
        <v>124.91666666666667</v>
      </c>
      <c r="E160" s="232">
        <v>122.33333333333334</v>
      </c>
      <c r="F160" s="232">
        <v>120.41666666666667</v>
      </c>
      <c r="G160" s="232">
        <v>117.83333333333334</v>
      </c>
      <c r="H160" s="232">
        <v>126.83333333333334</v>
      </c>
      <c r="I160" s="232">
        <v>129.41666666666669</v>
      </c>
      <c r="J160" s="232">
        <v>131.33333333333334</v>
      </c>
      <c r="K160" s="231">
        <v>127.5</v>
      </c>
      <c r="L160" s="231">
        <v>123</v>
      </c>
      <c r="M160" s="231">
        <v>138.31711999999999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132.30000000000001</v>
      </c>
      <c r="D161" s="232">
        <v>131.65</v>
      </c>
      <c r="E161" s="232">
        <v>130.05000000000001</v>
      </c>
      <c r="F161" s="232">
        <v>127.80000000000001</v>
      </c>
      <c r="G161" s="232">
        <v>126.20000000000002</v>
      </c>
      <c r="H161" s="232">
        <v>133.9</v>
      </c>
      <c r="I161" s="232">
        <v>135.49999999999997</v>
      </c>
      <c r="J161" s="232">
        <v>137.75</v>
      </c>
      <c r="K161" s="231">
        <v>133.25</v>
      </c>
      <c r="L161" s="231">
        <v>129.4</v>
      </c>
      <c r="M161" s="231">
        <v>103.40913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205.4</v>
      </c>
      <c r="D162" s="232">
        <v>206.28333333333333</v>
      </c>
      <c r="E162" s="232">
        <v>198.26666666666665</v>
      </c>
      <c r="F162" s="232">
        <v>191.13333333333333</v>
      </c>
      <c r="G162" s="232">
        <v>183.11666666666665</v>
      </c>
      <c r="H162" s="232">
        <v>213.41666666666666</v>
      </c>
      <c r="I162" s="232">
        <v>221.43333333333337</v>
      </c>
      <c r="J162" s="232">
        <v>228.56666666666666</v>
      </c>
      <c r="K162" s="231">
        <v>214.3</v>
      </c>
      <c r="L162" s="231">
        <v>199.15</v>
      </c>
      <c r="M162" s="231">
        <v>3.5522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4306.8999999999996</v>
      </c>
      <c r="D163" s="232">
        <v>4317.3</v>
      </c>
      <c r="E163" s="232">
        <v>4254.6000000000004</v>
      </c>
      <c r="F163" s="232">
        <v>4202.3</v>
      </c>
      <c r="G163" s="232">
        <v>4139.6000000000004</v>
      </c>
      <c r="H163" s="232">
        <v>4369.6000000000004</v>
      </c>
      <c r="I163" s="232">
        <v>4432.2999999999993</v>
      </c>
      <c r="J163" s="232">
        <v>4484.6000000000004</v>
      </c>
      <c r="K163" s="231">
        <v>4380</v>
      </c>
      <c r="L163" s="231">
        <v>4265</v>
      </c>
      <c r="M163" s="231">
        <v>0.37214000000000003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812.6</v>
      </c>
      <c r="D164" s="232">
        <v>818.5333333333333</v>
      </c>
      <c r="E164" s="232">
        <v>795.06666666666661</v>
      </c>
      <c r="F164" s="232">
        <v>777.5333333333333</v>
      </c>
      <c r="G164" s="232">
        <v>754.06666666666661</v>
      </c>
      <c r="H164" s="232">
        <v>836.06666666666661</v>
      </c>
      <c r="I164" s="232">
        <v>859.5333333333333</v>
      </c>
      <c r="J164" s="232">
        <v>877.06666666666661</v>
      </c>
      <c r="K164" s="231">
        <v>842</v>
      </c>
      <c r="L164" s="231">
        <v>801</v>
      </c>
      <c r="M164" s="231">
        <v>7.2458200000000001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170.6</v>
      </c>
      <c r="D165" s="232">
        <v>172.19999999999996</v>
      </c>
      <c r="E165" s="232">
        <v>167.44999999999993</v>
      </c>
      <c r="F165" s="232">
        <v>164.29999999999998</v>
      </c>
      <c r="G165" s="232">
        <v>159.54999999999995</v>
      </c>
      <c r="H165" s="232">
        <v>175.34999999999991</v>
      </c>
      <c r="I165" s="232">
        <v>180.09999999999997</v>
      </c>
      <c r="J165" s="232">
        <v>183.24999999999989</v>
      </c>
      <c r="K165" s="231">
        <v>176.95</v>
      </c>
      <c r="L165" s="231">
        <v>169.05</v>
      </c>
      <c r="M165" s="231">
        <v>3.36971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105.5</v>
      </c>
      <c r="D166" s="232">
        <v>106</v>
      </c>
      <c r="E166" s="232">
        <v>104.5</v>
      </c>
      <c r="F166" s="232">
        <v>103.5</v>
      </c>
      <c r="G166" s="232">
        <v>102</v>
      </c>
      <c r="H166" s="232">
        <v>107</v>
      </c>
      <c r="I166" s="232">
        <v>108.5</v>
      </c>
      <c r="J166" s="232">
        <v>109.5</v>
      </c>
      <c r="K166" s="231">
        <v>107.5</v>
      </c>
      <c r="L166" s="231">
        <v>105</v>
      </c>
      <c r="M166" s="231">
        <v>28.421589999999998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259.89999999999998</v>
      </c>
      <c r="D167" s="232">
        <v>261.71666666666664</v>
      </c>
      <c r="E167" s="232">
        <v>256.48333333333329</v>
      </c>
      <c r="F167" s="232">
        <v>253.06666666666666</v>
      </c>
      <c r="G167" s="232">
        <v>247.83333333333331</v>
      </c>
      <c r="H167" s="232">
        <v>265.13333333333327</v>
      </c>
      <c r="I167" s="232">
        <v>270.36666666666662</v>
      </c>
      <c r="J167" s="232">
        <v>273.78333333333325</v>
      </c>
      <c r="K167" s="231">
        <v>266.95</v>
      </c>
      <c r="L167" s="231">
        <v>258.3</v>
      </c>
      <c r="M167" s="231">
        <v>8.2721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1004.6</v>
      </c>
      <c r="D168" s="232">
        <v>1021.6833333333334</v>
      </c>
      <c r="E168" s="232">
        <v>978.9666666666667</v>
      </c>
      <c r="F168" s="232">
        <v>953.33333333333326</v>
      </c>
      <c r="G168" s="232">
        <v>910.61666666666656</v>
      </c>
      <c r="H168" s="232">
        <v>1047.3166666666668</v>
      </c>
      <c r="I168" s="232">
        <v>1090.0333333333335</v>
      </c>
      <c r="J168" s="232">
        <v>1115.666666666667</v>
      </c>
      <c r="K168" s="231">
        <v>1064.4000000000001</v>
      </c>
      <c r="L168" s="231">
        <v>996.05</v>
      </c>
      <c r="M168" s="231">
        <v>2.0466899999999999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105.15</v>
      </c>
      <c r="D169" s="232">
        <v>105.66666666666667</v>
      </c>
      <c r="E169" s="232">
        <v>104.33333333333334</v>
      </c>
      <c r="F169" s="232">
        <v>103.51666666666667</v>
      </c>
      <c r="G169" s="232">
        <v>102.18333333333334</v>
      </c>
      <c r="H169" s="232">
        <v>106.48333333333335</v>
      </c>
      <c r="I169" s="232">
        <v>107.81666666666669</v>
      </c>
      <c r="J169" s="232">
        <v>108.63333333333335</v>
      </c>
      <c r="K169" s="231">
        <v>107</v>
      </c>
      <c r="L169" s="231">
        <v>104.85</v>
      </c>
      <c r="M169" s="231">
        <v>156.41499999999999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1466</v>
      </c>
      <c r="D170" s="232">
        <v>1459.6333333333332</v>
      </c>
      <c r="E170" s="232">
        <v>1442.3666666666663</v>
      </c>
      <c r="F170" s="232">
        <v>1418.7333333333331</v>
      </c>
      <c r="G170" s="232">
        <v>1401.4666666666662</v>
      </c>
      <c r="H170" s="232">
        <v>1483.2666666666664</v>
      </c>
      <c r="I170" s="232">
        <v>1500.5333333333333</v>
      </c>
      <c r="J170" s="232">
        <v>1524.1666666666665</v>
      </c>
      <c r="K170" s="231">
        <v>1476.9</v>
      </c>
      <c r="L170" s="231">
        <v>1436</v>
      </c>
      <c r="M170" s="231">
        <v>1.2199199999999999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40.549999999999997</v>
      </c>
      <c r="D171" s="232">
        <v>40.133333333333333</v>
      </c>
      <c r="E171" s="232">
        <v>39.566666666666663</v>
      </c>
      <c r="F171" s="232">
        <v>38.583333333333329</v>
      </c>
      <c r="G171" s="232">
        <v>38.016666666666659</v>
      </c>
      <c r="H171" s="232">
        <v>41.116666666666667</v>
      </c>
      <c r="I171" s="232">
        <v>41.683333333333344</v>
      </c>
      <c r="J171" s="232">
        <v>42.666666666666671</v>
      </c>
      <c r="K171" s="231">
        <v>40.700000000000003</v>
      </c>
      <c r="L171" s="231">
        <v>39.15</v>
      </c>
      <c r="M171" s="231">
        <v>129.53895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2329.4</v>
      </c>
      <c r="D172" s="232">
        <v>2339.7999999999997</v>
      </c>
      <c r="E172" s="232">
        <v>2299.5999999999995</v>
      </c>
      <c r="F172" s="232">
        <v>2269.7999999999997</v>
      </c>
      <c r="G172" s="232">
        <v>2229.5999999999995</v>
      </c>
      <c r="H172" s="232">
        <v>2369.5999999999995</v>
      </c>
      <c r="I172" s="232">
        <v>2409.7999999999993</v>
      </c>
      <c r="J172" s="232">
        <v>2439.5999999999995</v>
      </c>
      <c r="K172" s="231">
        <v>2380</v>
      </c>
      <c r="L172" s="231">
        <v>2310</v>
      </c>
      <c r="M172" s="231">
        <v>0.11912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2910.15</v>
      </c>
      <c r="D173" s="232">
        <v>2897.9333333333329</v>
      </c>
      <c r="E173" s="232">
        <v>2859.9166666666661</v>
      </c>
      <c r="F173" s="232">
        <v>2809.6833333333329</v>
      </c>
      <c r="G173" s="232">
        <v>2771.6666666666661</v>
      </c>
      <c r="H173" s="232">
        <v>2948.1666666666661</v>
      </c>
      <c r="I173" s="232">
        <v>2986.1833333333334</v>
      </c>
      <c r="J173" s="232">
        <v>3036.4166666666661</v>
      </c>
      <c r="K173" s="231">
        <v>2935.95</v>
      </c>
      <c r="L173" s="231">
        <v>2847.7</v>
      </c>
      <c r="M173" s="231">
        <v>0.12393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133.65</v>
      </c>
      <c r="D174" s="232">
        <v>134.95000000000002</v>
      </c>
      <c r="E174" s="232">
        <v>131.55000000000004</v>
      </c>
      <c r="F174" s="232">
        <v>129.45000000000002</v>
      </c>
      <c r="G174" s="232">
        <v>126.05000000000004</v>
      </c>
      <c r="H174" s="232">
        <v>137.05000000000004</v>
      </c>
      <c r="I174" s="232">
        <v>140.45000000000002</v>
      </c>
      <c r="J174" s="232">
        <v>142.55000000000004</v>
      </c>
      <c r="K174" s="231">
        <v>138.35</v>
      </c>
      <c r="L174" s="231">
        <v>132.85</v>
      </c>
      <c r="M174" s="231">
        <v>5.1563299999999996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1268.25</v>
      </c>
      <c r="D175" s="232">
        <v>1269.2</v>
      </c>
      <c r="E175" s="232">
        <v>1249.0500000000002</v>
      </c>
      <c r="F175" s="232">
        <v>1229.8500000000001</v>
      </c>
      <c r="G175" s="232">
        <v>1209.7000000000003</v>
      </c>
      <c r="H175" s="232">
        <v>1288.4000000000001</v>
      </c>
      <c r="I175" s="232">
        <v>1308.5500000000002</v>
      </c>
      <c r="J175" s="232">
        <v>1327.75</v>
      </c>
      <c r="K175" s="231">
        <v>1289.3499999999999</v>
      </c>
      <c r="L175" s="231">
        <v>1250</v>
      </c>
      <c r="M175" s="231">
        <v>4.1570400000000003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1324.75</v>
      </c>
      <c r="D176" s="232">
        <v>1310.6000000000001</v>
      </c>
      <c r="E176" s="232">
        <v>1290.2000000000003</v>
      </c>
      <c r="F176" s="232">
        <v>1255.6500000000001</v>
      </c>
      <c r="G176" s="232">
        <v>1235.2500000000002</v>
      </c>
      <c r="H176" s="232">
        <v>1345.1500000000003</v>
      </c>
      <c r="I176" s="232">
        <v>1365.5500000000004</v>
      </c>
      <c r="J176" s="232">
        <v>1400.1000000000004</v>
      </c>
      <c r="K176" s="231">
        <v>1331</v>
      </c>
      <c r="L176" s="231">
        <v>1276.05</v>
      </c>
      <c r="M176" s="231">
        <v>0.48862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464.7</v>
      </c>
      <c r="D177" s="232">
        <v>459.48333333333335</v>
      </c>
      <c r="E177" s="232">
        <v>450.9666666666667</v>
      </c>
      <c r="F177" s="232">
        <v>437.23333333333335</v>
      </c>
      <c r="G177" s="232">
        <v>428.7166666666667</v>
      </c>
      <c r="H177" s="232">
        <v>473.2166666666667</v>
      </c>
      <c r="I177" s="232">
        <v>481.73333333333335</v>
      </c>
      <c r="J177" s="232">
        <v>495.4666666666667</v>
      </c>
      <c r="K177" s="231">
        <v>468</v>
      </c>
      <c r="L177" s="231">
        <v>445.75</v>
      </c>
      <c r="M177" s="231">
        <v>21.481760000000001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1004.65</v>
      </c>
      <c r="D178" s="232">
        <v>990.51666666666677</v>
      </c>
      <c r="E178" s="232">
        <v>960.63333333333355</v>
      </c>
      <c r="F178" s="232">
        <v>916.61666666666679</v>
      </c>
      <c r="G178" s="232">
        <v>886.73333333333358</v>
      </c>
      <c r="H178" s="232">
        <v>1034.5333333333335</v>
      </c>
      <c r="I178" s="232">
        <v>1064.4166666666667</v>
      </c>
      <c r="J178" s="232">
        <v>1108.4333333333334</v>
      </c>
      <c r="K178" s="231">
        <v>1020.4</v>
      </c>
      <c r="L178" s="231">
        <v>946.5</v>
      </c>
      <c r="M178" s="231">
        <v>0.72899000000000003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1819.75</v>
      </c>
      <c r="D179" s="232">
        <v>1838.5</v>
      </c>
      <c r="E179" s="232">
        <v>1792.25</v>
      </c>
      <c r="F179" s="232">
        <v>1764.75</v>
      </c>
      <c r="G179" s="232">
        <v>1718.5</v>
      </c>
      <c r="H179" s="232">
        <v>1866</v>
      </c>
      <c r="I179" s="232">
        <v>1912.25</v>
      </c>
      <c r="J179" s="232">
        <v>1939.75</v>
      </c>
      <c r="K179" s="231">
        <v>1884.75</v>
      </c>
      <c r="L179" s="231">
        <v>1811</v>
      </c>
      <c r="M179" s="231">
        <v>0.51049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412.7</v>
      </c>
      <c r="D180" s="232">
        <v>412.41666666666669</v>
      </c>
      <c r="E180" s="232">
        <v>405.58333333333337</v>
      </c>
      <c r="F180" s="232">
        <v>398.4666666666667</v>
      </c>
      <c r="G180" s="232">
        <v>391.63333333333338</v>
      </c>
      <c r="H180" s="232">
        <v>419.53333333333336</v>
      </c>
      <c r="I180" s="232">
        <v>426.36666666666673</v>
      </c>
      <c r="J180" s="232">
        <v>433.48333333333335</v>
      </c>
      <c r="K180" s="231">
        <v>419.25</v>
      </c>
      <c r="L180" s="231">
        <v>405.3</v>
      </c>
      <c r="M180" s="231">
        <v>1.2386200000000001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968.15</v>
      </c>
      <c r="D181" s="232">
        <v>966.1</v>
      </c>
      <c r="E181" s="232">
        <v>959.2</v>
      </c>
      <c r="F181" s="232">
        <v>950.25</v>
      </c>
      <c r="G181" s="232">
        <v>943.35</v>
      </c>
      <c r="H181" s="232">
        <v>975.05000000000007</v>
      </c>
      <c r="I181" s="232">
        <v>981.94999999999993</v>
      </c>
      <c r="J181" s="232">
        <v>990.90000000000009</v>
      </c>
      <c r="K181" s="231">
        <v>973</v>
      </c>
      <c r="L181" s="231">
        <v>957.15</v>
      </c>
      <c r="M181" s="231">
        <v>10.2317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403.85</v>
      </c>
      <c r="D182" s="232">
        <v>404.7</v>
      </c>
      <c r="E182" s="232">
        <v>401.2</v>
      </c>
      <c r="F182" s="232">
        <v>398.55</v>
      </c>
      <c r="G182" s="232">
        <v>395.05</v>
      </c>
      <c r="H182" s="232">
        <v>407.34999999999997</v>
      </c>
      <c r="I182" s="232">
        <v>410.84999999999997</v>
      </c>
      <c r="J182" s="232">
        <v>413.49999999999994</v>
      </c>
      <c r="K182" s="231">
        <v>408.2</v>
      </c>
      <c r="L182" s="231">
        <v>402.05</v>
      </c>
      <c r="M182" s="231">
        <v>0.79559000000000002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1031.05</v>
      </c>
      <c r="D183" s="232">
        <v>1037.6500000000001</v>
      </c>
      <c r="E183" s="232">
        <v>1018.3000000000002</v>
      </c>
      <c r="F183" s="232">
        <v>1005.5500000000002</v>
      </c>
      <c r="G183" s="232">
        <v>986.20000000000027</v>
      </c>
      <c r="H183" s="232">
        <v>1050.4000000000001</v>
      </c>
      <c r="I183" s="232">
        <v>1069.75</v>
      </c>
      <c r="J183" s="232">
        <v>1082.5</v>
      </c>
      <c r="K183" s="231">
        <v>1057</v>
      </c>
      <c r="L183" s="231">
        <v>1024.9000000000001</v>
      </c>
      <c r="M183" s="231">
        <v>7.4218900000000003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290.7</v>
      </c>
      <c r="D184" s="232">
        <v>285.75</v>
      </c>
      <c r="E184" s="232">
        <v>279.7</v>
      </c>
      <c r="F184" s="232">
        <v>268.7</v>
      </c>
      <c r="G184" s="232">
        <v>262.64999999999998</v>
      </c>
      <c r="H184" s="232">
        <v>296.75</v>
      </c>
      <c r="I184" s="232">
        <v>302.79999999999995</v>
      </c>
      <c r="J184" s="232">
        <v>313.8</v>
      </c>
      <c r="K184" s="231">
        <v>291.8</v>
      </c>
      <c r="L184" s="231">
        <v>274.75</v>
      </c>
      <c r="M184" s="231">
        <v>24.03068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262.55</v>
      </c>
      <c r="D185" s="232">
        <v>264.41666666666669</v>
      </c>
      <c r="E185" s="232">
        <v>258.93333333333339</v>
      </c>
      <c r="F185" s="232">
        <v>255.31666666666672</v>
      </c>
      <c r="G185" s="232">
        <v>249.83333333333343</v>
      </c>
      <c r="H185" s="232">
        <v>268.03333333333336</v>
      </c>
      <c r="I185" s="232">
        <v>273.51666666666659</v>
      </c>
      <c r="J185" s="232">
        <v>277.13333333333333</v>
      </c>
      <c r="K185" s="231">
        <v>269.89999999999998</v>
      </c>
      <c r="L185" s="231">
        <v>260.8</v>
      </c>
      <c r="M185" s="231">
        <v>5.6832399999999996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1632.7</v>
      </c>
      <c r="D186" s="232">
        <v>1637.6500000000003</v>
      </c>
      <c r="E186" s="232">
        <v>1623.6500000000005</v>
      </c>
      <c r="F186" s="232">
        <v>1614.6000000000001</v>
      </c>
      <c r="G186" s="232">
        <v>1600.6000000000004</v>
      </c>
      <c r="H186" s="232">
        <v>1646.7000000000007</v>
      </c>
      <c r="I186" s="232">
        <v>1660.7000000000003</v>
      </c>
      <c r="J186" s="232">
        <v>1669.7500000000009</v>
      </c>
      <c r="K186" s="231">
        <v>1651.65</v>
      </c>
      <c r="L186" s="231">
        <v>1628.6</v>
      </c>
      <c r="M186" s="231">
        <v>7.8002700000000003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644.54999999999995</v>
      </c>
      <c r="D187" s="232">
        <v>646.7833333333333</v>
      </c>
      <c r="E187" s="232">
        <v>633.66666666666663</v>
      </c>
      <c r="F187" s="232">
        <v>622.7833333333333</v>
      </c>
      <c r="G187" s="232">
        <v>609.66666666666663</v>
      </c>
      <c r="H187" s="232">
        <v>657.66666666666663</v>
      </c>
      <c r="I187" s="232">
        <v>670.78333333333342</v>
      </c>
      <c r="J187" s="232">
        <v>681.66666666666663</v>
      </c>
      <c r="K187" s="231">
        <v>659.9</v>
      </c>
      <c r="L187" s="231">
        <v>635.9</v>
      </c>
      <c r="M187" s="231">
        <v>3.7589800000000002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272.05</v>
      </c>
      <c r="D188" s="232">
        <v>267.68333333333334</v>
      </c>
      <c r="E188" s="232">
        <v>261.36666666666667</v>
      </c>
      <c r="F188" s="232">
        <v>250.68333333333334</v>
      </c>
      <c r="G188" s="232">
        <v>244.36666666666667</v>
      </c>
      <c r="H188" s="232">
        <v>278.36666666666667</v>
      </c>
      <c r="I188" s="232">
        <v>284.68333333333339</v>
      </c>
      <c r="J188" s="232">
        <v>295.36666666666667</v>
      </c>
      <c r="K188" s="231">
        <v>274</v>
      </c>
      <c r="L188" s="231">
        <v>257</v>
      </c>
      <c r="M188" s="231">
        <v>4.4990399999999999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1878.4</v>
      </c>
      <c r="D189" s="232">
        <v>1853.9166666666667</v>
      </c>
      <c r="E189" s="232">
        <v>1810.1333333333334</v>
      </c>
      <c r="F189" s="232">
        <v>1741.8666666666668</v>
      </c>
      <c r="G189" s="232">
        <v>1698.0833333333335</v>
      </c>
      <c r="H189" s="232">
        <v>1922.1833333333334</v>
      </c>
      <c r="I189" s="232">
        <v>1965.9666666666667</v>
      </c>
      <c r="J189" s="232">
        <v>2034.2333333333333</v>
      </c>
      <c r="K189" s="231">
        <v>1897.7</v>
      </c>
      <c r="L189" s="231">
        <v>1785.65</v>
      </c>
      <c r="M189" s="231">
        <v>0.52636000000000005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585.15</v>
      </c>
      <c r="D190" s="232">
        <v>587.25</v>
      </c>
      <c r="E190" s="232">
        <v>576.04999999999995</v>
      </c>
      <c r="F190" s="232">
        <v>566.94999999999993</v>
      </c>
      <c r="G190" s="232">
        <v>555.74999999999989</v>
      </c>
      <c r="H190" s="232">
        <v>596.35</v>
      </c>
      <c r="I190" s="232">
        <v>607.55000000000007</v>
      </c>
      <c r="J190" s="232">
        <v>616.65000000000009</v>
      </c>
      <c r="K190" s="231">
        <v>598.45000000000005</v>
      </c>
      <c r="L190" s="231">
        <v>578.15</v>
      </c>
      <c r="M190" s="231">
        <v>0.76656999999999997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232.35</v>
      </c>
      <c r="D191" s="232">
        <v>234.63333333333333</v>
      </c>
      <c r="E191" s="232">
        <v>228.31666666666666</v>
      </c>
      <c r="F191" s="232">
        <v>224.28333333333333</v>
      </c>
      <c r="G191" s="232">
        <v>217.96666666666667</v>
      </c>
      <c r="H191" s="232">
        <v>238.66666666666666</v>
      </c>
      <c r="I191" s="232">
        <v>244.98333333333332</v>
      </c>
      <c r="J191" s="232">
        <v>249.01666666666665</v>
      </c>
      <c r="K191" s="231">
        <v>240.95</v>
      </c>
      <c r="L191" s="231">
        <v>230.6</v>
      </c>
      <c r="M191" s="231">
        <v>2.7883300000000002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3020.2</v>
      </c>
      <c r="D192" s="232">
        <v>3026.2833333333333</v>
      </c>
      <c r="E192" s="232">
        <v>2991.0166666666664</v>
      </c>
      <c r="F192" s="232">
        <v>2961.833333333333</v>
      </c>
      <c r="G192" s="232">
        <v>2926.5666666666662</v>
      </c>
      <c r="H192" s="232">
        <v>3055.4666666666667</v>
      </c>
      <c r="I192" s="232">
        <v>3090.733333333334</v>
      </c>
      <c r="J192" s="232">
        <v>3119.916666666667</v>
      </c>
      <c r="K192" s="231">
        <v>3061.55</v>
      </c>
      <c r="L192" s="231">
        <v>2997.1</v>
      </c>
      <c r="M192" s="231">
        <v>0.43098999999999998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459.6</v>
      </c>
      <c r="D193" s="232">
        <v>461.43333333333334</v>
      </c>
      <c r="E193" s="232">
        <v>449.91666666666669</v>
      </c>
      <c r="F193" s="232">
        <v>440.23333333333335</v>
      </c>
      <c r="G193" s="232">
        <v>428.7166666666667</v>
      </c>
      <c r="H193" s="232">
        <v>471.11666666666667</v>
      </c>
      <c r="I193" s="232">
        <v>482.63333333333333</v>
      </c>
      <c r="J193" s="232">
        <v>492.31666666666666</v>
      </c>
      <c r="K193" s="231">
        <v>472.95</v>
      </c>
      <c r="L193" s="231">
        <v>451.75</v>
      </c>
      <c r="M193" s="231">
        <v>9.7007999999999992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509.35</v>
      </c>
      <c r="D194" s="232">
        <v>507.40000000000003</v>
      </c>
      <c r="E194" s="232">
        <v>497.95000000000005</v>
      </c>
      <c r="F194" s="232">
        <v>486.55</v>
      </c>
      <c r="G194" s="232">
        <v>477.1</v>
      </c>
      <c r="H194" s="232">
        <v>518.80000000000007</v>
      </c>
      <c r="I194" s="232">
        <v>528.25</v>
      </c>
      <c r="J194" s="232">
        <v>539.65000000000009</v>
      </c>
      <c r="K194" s="231">
        <v>516.85</v>
      </c>
      <c r="L194" s="231">
        <v>496</v>
      </c>
      <c r="M194" s="231">
        <v>11.18444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116.45</v>
      </c>
      <c r="D195" s="232">
        <v>116.3</v>
      </c>
      <c r="E195" s="232">
        <v>114.39999999999999</v>
      </c>
      <c r="F195" s="232">
        <v>112.35</v>
      </c>
      <c r="G195" s="232">
        <v>110.44999999999999</v>
      </c>
      <c r="H195" s="232">
        <v>118.35</v>
      </c>
      <c r="I195" s="232">
        <v>120.25</v>
      </c>
      <c r="J195" s="232">
        <v>122.3</v>
      </c>
      <c r="K195" s="231">
        <v>118.2</v>
      </c>
      <c r="L195" s="231">
        <v>114.25</v>
      </c>
      <c r="M195" s="231">
        <v>16.15221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119</v>
      </c>
      <c r="D196" s="232">
        <v>119.86666666666667</v>
      </c>
      <c r="E196" s="232">
        <v>117.83333333333334</v>
      </c>
      <c r="F196" s="232">
        <v>116.66666666666667</v>
      </c>
      <c r="G196" s="232">
        <v>114.63333333333334</v>
      </c>
      <c r="H196" s="232">
        <v>121.03333333333335</v>
      </c>
      <c r="I196" s="232">
        <v>123.06666666666668</v>
      </c>
      <c r="J196" s="232">
        <v>124.23333333333335</v>
      </c>
      <c r="K196" s="231">
        <v>121.9</v>
      </c>
      <c r="L196" s="231">
        <v>118.7</v>
      </c>
      <c r="M196" s="231">
        <v>18.762869999999999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265</v>
      </c>
      <c r="D197" s="232">
        <v>265.56666666666666</v>
      </c>
      <c r="E197" s="232">
        <v>261.7833333333333</v>
      </c>
      <c r="F197" s="232">
        <v>258.56666666666666</v>
      </c>
      <c r="G197" s="232">
        <v>254.7833333333333</v>
      </c>
      <c r="H197" s="232">
        <v>268.7833333333333</v>
      </c>
      <c r="I197" s="232">
        <v>272.56666666666672</v>
      </c>
      <c r="J197" s="232">
        <v>275.7833333333333</v>
      </c>
      <c r="K197" s="231">
        <v>269.35000000000002</v>
      </c>
      <c r="L197" s="231">
        <v>262.35000000000002</v>
      </c>
      <c r="M197" s="231">
        <v>5.4466200000000002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920.7</v>
      </c>
      <c r="D198" s="232">
        <v>928.9</v>
      </c>
      <c r="E198" s="232">
        <v>909.8</v>
      </c>
      <c r="F198" s="232">
        <v>898.9</v>
      </c>
      <c r="G198" s="232">
        <v>879.8</v>
      </c>
      <c r="H198" s="232">
        <v>939.8</v>
      </c>
      <c r="I198" s="232">
        <v>958.90000000000009</v>
      </c>
      <c r="J198" s="232">
        <v>969.8</v>
      </c>
      <c r="K198" s="231">
        <v>948</v>
      </c>
      <c r="L198" s="231">
        <v>918</v>
      </c>
      <c r="M198" s="231">
        <v>1.09026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1085.25</v>
      </c>
      <c r="D199" s="232">
        <v>1083.8500000000001</v>
      </c>
      <c r="E199" s="232">
        <v>1070.8000000000002</v>
      </c>
      <c r="F199" s="232">
        <v>1056.3500000000001</v>
      </c>
      <c r="G199" s="232">
        <v>1043.3000000000002</v>
      </c>
      <c r="H199" s="232">
        <v>1098.3000000000002</v>
      </c>
      <c r="I199" s="232">
        <v>1111.3499999999999</v>
      </c>
      <c r="J199" s="232">
        <v>1125.8000000000002</v>
      </c>
      <c r="K199" s="231">
        <v>1096.9000000000001</v>
      </c>
      <c r="L199" s="231">
        <v>1069.4000000000001</v>
      </c>
      <c r="M199" s="231">
        <v>31.316140000000001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1707.85</v>
      </c>
      <c r="D200" s="232">
        <v>1696.4166666666667</v>
      </c>
      <c r="E200" s="232">
        <v>1682.5333333333335</v>
      </c>
      <c r="F200" s="232">
        <v>1657.2166666666667</v>
      </c>
      <c r="G200" s="232">
        <v>1643.3333333333335</v>
      </c>
      <c r="H200" s="232">
        <v>1721.7333333333336</v>
      </c>
      <c r="I200" s="232">
        <v>1735.6166666666668</v>
      </c>
      <c r="J200" s="232">
        <v>1760.9333333333336</v>
      </c>
      <c r="K200" s="231">
        <v>1710.3</v>
      </c>
      <c r="L200" s="231">
        <v>1671.1</v>
      </c>
      <c r="M200" s="231">
        <v>4.5144900000000003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1609.55</v>
      </c>
      <c r="D201" s="232">
        <v>1604.9666666666665</v>
      </c>
      <c r="E201" s="232">
        <v>1596.9833333333329</v>
      </c>
      <c r="F201" s="232">
        <v>1584.4166666666665</v>
      </c>
      <c r="G201" s="232">
        <v>1576.4333333333329</v>
      </c>
      <c r="H201" s="232">
        <v>1617.5333333333328</v>
      </c>
      <c r="I201" s="232">
        <v>1625.5166666666664</v>
      </c>
      <c r="J201" s="232">
        <v>1638.0833333333328</v>
      </c>
      <c r="K201" s="231">
        <v>1612.95</v>
      </c>
      <c r="L201" s="231">
        <v>1592.4</v>
      </c>
      <c r="M201" s="231">
        <v>173.55614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499.2</v>
      </c>
      <c r="D202" s="232">
        <v>498.4666666666667</v>
      </c>
      <c r="E202" s="232">
        <v>495.73333333333341</v>
      </c>
      <c r="F202" s="232">
        <v>492.26666666666671</v>
      </c>
      <c r="G202" s="232">
        <v>489.53333333333342</v>
      </c>
      <c r="H202" s="232">
        <v>501.93333333333339</v>
      </c>
      <c r="I202" s="232">
        <v>504.66666666666674</v>
      </c>
      <c r="J202" s="232">
        <v>508.13333333333338</v>
      </c>
      <c r="K202" s="231">
        <v>501.2</v>
      </c>
      <c r="L202" s="231">
        <v>495</v>
      </c>
      <c r="M202" s="231">
        <v>34.593420000000002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60.95</v>
      </c>
      <c r="D203" s="232">
        <v>61.316666666666663</v>
      </c>
      <c r="E203" s="232">
        <v>59.683333333333323</v>
      </c>
      <c r="F203" s="232">
        <v>58.416666666666657</v>
      </c>
      <c r="G203" s="232">
        <v>56.783333333333317</v>
      </c>
      <c r="H203" s="232">
        <v>62.583333333333329</v>
      </c>
      <c r="I203" s="232">
        <v>64.216666666666669</v>
      </c>
      <c r="J203" s="232">
        <v>65.483333333333334</v>
      </c>
      <c r="K203" s="231">
        <v>62.95</v>
      </c>
      <c r="L203" s="231">
        <v>60.05</v>
      </c>
      <c r="M203" s="231">
        <v>133.73696000000001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504.8</v>
      </c>
      <c r="D204" s="232">
        <v>503.58333333333331</v>
      </c>
      <c r="E204" s="232">
        <v>473.46666666666658</v>
      </c>
      <c r="F204" s="232">
        <v>442.13333333333327</v>
      </c>
      <c r="G204" s="232">
        <v>412.01666666666654</v>
      </c>
      <c r="H204" s="232">
        <v>534.91666666666663</v>
      </c>
      <c r="I204" s="232">
        <v>565.0333333333333</v>
      </c>
      <c r="J204" s="232">
        <v>596.36666666666667</v>
      </c>
      <c r="K204" s="231">
        <v>533.70000000000005</v>
      </c>
      <c r="L204" s="231">
        <v>472.25</v>
      </c>
      <c r="M204" s="231">
        <v>6.7310299999999996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767.85</v>
      </c>
      <c r="D205" s="232">
        <v>772.85</v>
      </c>
      <c r="E205" s="232">
        <v>760.90000000000009</v>
      </c>
      <c r="F205" s="232">
        <v>753.95</v>
      </c>
      <c r="G205" s="232">
        <v>742.00000000000011</v>
      </c>
      <c r="H205" s="232">
        <v>779.80000000000007</v>
      </c>
      <c r="I205" s="232">
        <v>791.75000000000011</v>
      </c>
      <c r="J205" s="232">
        <v>798.7</v>
      </c>
      <c r="K205" s="231">
        <v>784.8</v>
      </c>
      <c r="L205" s="231">
        <v>765.9</v>
      </c>
      <c r="M205" s="231">
        <v>3.9740600000000001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842.4</v>
      </c>
      <c r="D206" s="232">
        <v>839.18333333333339</v>
      </c>
      <c r="E206" s="232">
        <v>805.36666666666679</v>
      </c>
      <c r="F206" s="232">
        <v>768.33333333333337</v>
      </c>
      <c r="G206" s="232">
        <v>734.51666666666677</v>
      </c>
      <c r="H206" s="232">
        <v>876.21666666666681</v>
      </c>
      <c r="I206" s="232">
        <v>910.03333333333342</v>
      </c>
      <c r="J206" s="232">
        <v>947.06666666666683</v>
      </c>
      <c r="K206" s="231">
        <v>873</v>
      </c>
      <c r="L206" s="231">
        <v>802.15</v>
      </c>
      <c r="M206" s="231">
        <v>0.38329000000000002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1188.5</v>
      </c>
      <c r="D207" s="232">
        <v>1186.8999999999999</v>
      </c>
      <c r="E207" s="232">
        <v>1179.3999999999996</v>
      </c>
      <c r="F207" s="232">
        <v>1170.2999999999997</v>
      </c>
      <c r="G207" s="232">
        <v>1162.7999999999995</v>
      </c>
      <c r="H207" s="232">
        <v>1195.9999999999998</v>
      </c>
      <c r="I207" s="232">
        <v>1203.5000000000002</v>
      </c>
      <c r="J207" s="232">
        <v>1212.5999999999999</v>
      </c>
      <c r="K207" s="231">
        <v>1194.4000000000001</v>
      </c>
      <c r="L207" s="231">
        <v>1177.8</v>
      </c>
      <c r="M207" s="231">
        <v>4.9271200000000004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2347.35</v>
      </c>
      <c r="D208" s="232">
        <v>2339.6666666666665</v>
      </c>
      <c r="E208" s="232">
        <v>2322.4333333333329</v>
      </c>
      <c r="F208" s="232">
        <v>2297.5166666666664</v>
      </c>
      <c r="G208" s="232">
        <v>2280.2833333333328</v>
      </c>
      <c r="H208" s="232">
        <v>2364.583333333333</v>
      </c>
      <c r="I208" s="232">
        <v>2381.8166666666666</v>
      </c>
      <c r="J208" s="232">
        <v>2406.7333333333331</v>
      </c>
      <c r="K208" s="231">
        <v>2356.9</v>
      </c>
      <c r="L208" s="231">
        <v>2314.75</v>
      </c>
      <c r="M208" s="231">
        <v>3.0291899999999998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281.64999999999998</v>
      </c>
      <c r="D209" s="232">
        <v>283.63333333333333</v>
      </c>
      <c r="E209" s="232">
        <v>275.36666666666667</v>
      </c>
      <c r="F209" s="232">
        <v>269.08333333333337</v>
      </c>
      <c r="G209" s="232">
        <v>260.81666666666672</v>
      </c>
      <c r="H209" s="232">
        <v>289.91666666666663</v>
      </c>
      <c r="I209" s="232">
        <v>298.18333333333328</v>
      </c>
      <c r="J209" s="232">
        <v>304.46666666666658</v>
      </c>
      <c r="K209" s="231">
        <v>291.89999999999998</v>
      </c>
      <c r="L209" s="231">
        <v>277.35000000000002</v>
      </c>
      <c r="M209" s="231">
        <v>3.3439299999999998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405.35</v>
      </c>
      <c r="D210" s="232">
        <v>405.58333333333331</v>
      </c>
      <c r="E210" s="232">
        <v>400.86666666666662</v>
      </c>
      <c r="F210" s="232">
        <v>396.38333333333333</v>
      </c>
      <c r="G210" s="232">
        <v>391.66666666666663</v>
      </c>
      <c r="H210" s="232">
        <v>410.06666666666661</v>
      </c>
      <c r="I210" s="232">
        <v>414.7833333333333</v>
      </c>
      <c r="J210" s="232">
        <v>419.26666666666659</v>
      </c>
      <c r="K210" s="231">
        <v>410.3</v>
      </c>
      <c r="L210" s="231">
        <v>401.1</v>
      </c>
      <c r="M210" s="231">
        <v>74.686340000000001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1029.7</v>
      </c>
      <c r="D211" s="232">
        <v>1024.0166666666667</v>
      </c>
      <c r="E211" s="232">
        <v>1012.7333333333333</v>
      </c>
      <c r="F211" s="232">
        <v>995.76666666666665</v>
      </c>
      <c r="G211" s="232">
        <v>984.48333333333335</v>
      </c>
      <c r="H211" s="232">
        <v>1040.9833333333333</v>
      </c>
      <c r="I211" s="232">
        <v>1052.2666666666667</v>
      </c>
      <c r="J211" s="232">
        <v>1069.2333333333333</v>
      </c>
      <c r="K211" s="231">
        <v>1035.3</v>
      </c>
      <c r="L211" s="231">
        <v>1007.05</v>
      </c>
      <c r="M211" s="231">
        <v>0.67145999999999995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2731.1</v>
      </c>
      <c r="D212" s="232">
        <v>2764.5833333333335</v>
      </c>
      <c r="E212" s="232">
        <v>2683.166666666667</v>
      </c>
      <c r="F212" s="232">
        <v>2635.2333333333336</v>
      </c>
      <c r="G212" s="232">
        <v>2553.8166666666671</v>
      </c>
      <c r="H212" s="232">
        <v>2812.5166666666669</v>
      </c>
      <c r="I212" s="232">
        <v>2893.9333333333338</v>
      </c>
      <c r="J212" s="232">
        <v>2941.8666666666668</v>
      </c>
      <c r="K212" s="231">
        <v>2846</v>
      </c>
      <c r="L212" s="231">
        <v>2716.65</v>
      </c>
      <c r="M212" s="231">
        <v>31.208770000000001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98.35</v>
      </c>
      <c r="D213" s="232">
        <v>98.583333333333329</v>
      </c>
      <c r="E213" s="232">
        <v>97.066666666666663</v>
      </c>
      <c r="F213" s="232">
        <v>95.783333333333331</v>
      </c>
      <c r="G213" s="232">
        <v>94.266666666666666</v>
      </c>
      <c r="H213" s="232">
        <v>99.86666666666666</v>
      </c>
      <c r="I213" s="232">
        <v>101.38333333333334</v>
      </c>
      <c r="J213" s="232">
        <v>102.66666666666666</v>
      </c>
      <c r="K213" s="231">
        <v>100.1</v>
      </c>
      <c r="L213" s="231">
        <v>97.3</v>
      </c>
      <c r="M213" s="231">
        <v>37.269469999999998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236.8</v>
      </c>
      <c r="D214" s="232">
        <v>236.78333333333333</v>
      </c>
      <c r="E214" s="232">
        <v>234.66666666666666</v>
      </c>
      <c r="F214" s="232">
        <v>232.53333333333333</v>
      </c>
      <c r="G214" s="232">
        <v>230.41666666666666</v>
      </c>
      <c r="H214" s="232">
        <v>238.91666666666666</v>
      </c>
      <c r="I214" s="232">
        <v>241.03333333333333</v>
      </c>
      <c r="J214" s="232">
        <v>243.16666666666666</v>
      </c>
      <c r="K214" s="231">
        <v>238.9</v>
      </c>
      <c r="L214" s="231">
        <v>234.65</v>
      </c>
      <c r="M214" s="231">
        <v>14.255179999999999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2560.35</v>
      </c>
      <c r="D215" s="232">
        <v>2548.4499999999998</v>
      </c>
      <c r="E215" s="232">
        <v>2528.4499999999998</v>
      </c>
      <c r="F215" s="232">
        <v>2496.5500000000002</v>
      </c>
      <c r="G215" s="232">
        <v>2476.5500000000002</v>
      </c>
      <c r="H215" s="232">
        <v>2580.3499999999995</v>
      </c>
      <c r="I215" s="232">
        <v>2600.3499999999995</v>
      </c>
      <c r="J215" s="232">
        <v>2632.2499999999991</v>
      </c>
      <c r="K215" s="231">
        <v>2568.4499999999998</v>
      </c>
      <c r="L215" s="231">
        <v>2516.5500000000002</v>
      </c>
      <c r="M215" s="231">
        <v>21.461670000000002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293.35000000000002</v>
      </c>
      <c r="D216" s="232">
        <v>294.55</v>
      </c>
      <c r="E216" s="232">
        <v>291.10000000000002</v>
      </c>
      <c r="F216" s="232">
        <v>288.85000000000002</v>
      </c>
      <c r="G216" s="232">
        <v>285.40000000000003</v>
      </c>
      <c r="H216" s="232">
        <v>296.8</v>
      </c>
      <c r="I216" s="232">
        <v>300.24999999999994</v>
      </c>
      <c r="J216" s="232">
        <v>302.5</v>
      </c>
      <c r="K216" s="231">
        <v>298</v>
      </c>
      <c r="L216" s="231">
        <v>292.3</v>
      </c>
      <c r="M216" s="231">
        <v>18.912099999999999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3343.4</v>
      </c>
      <c r="D217" s="232">
        <v>3293.6333333333337</v>
      </c>
      <c r="E217" s="232">
        <v>3204.8166666666675</v>
      </c>
      <c r="F217" s="232">
        <v>3066.233333333334</v>
      </c>
      <c r="G217" s="232">
        <v>2977.4166666666679</v>
      </c>
      <c r="H217" s="232">
        <v>3432.2166666666672</v>
      </c>
      <c r="I217" s="232">
        <v>3521.0333333333338</v>
      </c>
      <c r="J217" s="232">
        <v>3659.6166666666668</v>
      </c>
      <c r="K217" s="231">
        <v>3382.45</v>
      </c>
      <c r="L217" s="231">
        <v>3155.05</v>
      </c>
      <c r="M217" s="231">
        <v>0.34033000000000002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742.55</v>
      </c>
      <c r="D218" s="232">
        <v>732.48333333333323</v>
      </c>
      <c r="E218" s="232">
        <v>704.96666666666647</v>
      </c>
      <c r="F218" s="232">
        <v>667.38333333333321</v>
      </c>
      <c r="G218" s="232">
        <v>639.86666666666645</v>
      </c>
      <c r="H218" s="232">
        <v>770.06666666666649</v>
      </c>
      <c r="I218" s="232">
        <v>797.58333333333314</v>
      </c>
      <c r="J218" s="232">
        <v>835.16666666666652</v>
      </c>
      <c r="K218" s="231">
        <v>760</v>
      </c>
      <c r="L218" s="231">
        <v>694.9</v>
      </c>
      <c r="M218" s="231">
        <v>3.1598999999999999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36385.199999999997</v>
      </c>
      <c r="D219" s="232">
        <v>36078.783333333333</v>
      </c>
      <c r="E219" s="232">
        <v>35478.966666666667</v>
      </c>
      <c r="F219" s="232">
        <v>34572.733333333337</v>
      </c>
      <c r="G219" s="232">
        <v>33972.916666666672</v>
      </c>
      <c r="H219" s="232">
        <v>36985.016666666663</v>
      </c>
      <c r="I219" s="232">
        <v>37584.833333333328</v>
      </c>
      <c r="J219" s="232">
        <v>38491.066666666658</v>
      </c>
      <c r="K219" s="231">
        <v>36678.6</v>
      </c>
      <c r="L219" s="231">
        <v>35172.550000000003</v>
      </c>
      <c r="M219" s="231">
        <v>6.9239999999999996E-2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43.25</v>
      </c>
      <c r="D220" s="232">
        <v>43.466666666666661</v>
      </c>
      <c r="E220" s="232">
        <v>42.833333333333321</v>
      </c>
      <c r="F220" s="232">
        <v>42.416666666666657</v>
      </c>
      <c r="G220" s="232">
        <v>41.783333333333317</v>
      </c>
      <c r="H220" s="232">
        <v>43.883333333333326</v>
      </c>
      <c r="I220" s="232">
        <v>44.516666666666666</v>
      </c>
      <c r="J220" s="232">
        <v>44.93333333333333</v>
      </c>
      <c r="K220" s="231">
        <v>44.1</v>
      </c>
      <c r="L220" s="231">
        <v>43.05</v>
      </c>
      <c r="M220" s="231">
        <v>25.127099999999999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2625.5</v>
      </c>
      <c r="D221" s="232">
        <v>2616.5166666666669</v>
      </c>
      <c r="E221" s="232">
        <v>2601.0333333333338</v>
      </c>
      <c r="F221" s="232">
        <v>2576.5666666666671</v>
      </c>
      <c r="G221" s="232">
        <v>2561.0833333333339</v>
      </c>
      <c r="H221" s="232">
        <v>2640.9833333333336</v>
      </c>
      <c r="I221" s="232">
        <v>2656.4666666666662</v>
      </c>
      <c r="J221" s="232">
        <v>2680.9333333333334</v>
      </c>
      <c r="K221" s="231">
        <v>2632</v>
      </c>
      <c r="L221" s="231">
        <v>2592.0500000000002</v>
      </c>
      <c r="M221" s="231">
        <v>49.53387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877.25</v>
      </c>
      <c r="D222" s="232">
        <v>872.25</v>
      </c>
      <c r="E222" s="232">
        <v>863.5</v>
      </c>
      <c r="F222" s="232">
        <v>849.75</v>
      </c>
      <c r="G222" s="232">
        <v>841</v>
      </c>
      <c r="H222" s="232">
        <v>886</v>
      </c>
      <c r="I222" s="232">
        <v>894.75</v>
      </c>
      <c r="J222" s="232">
        <v>908.5</v>
      </c>
      <c r="K222" s="231">
        <v>881</v>
      </c>
      <c r="L222" s="231">
        <v>858.5</v>
      </c>
      <c r="M222" s="231">
        <v>257.39021000000002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1069.5</v>
      </c>
      <c r="D223" s="232">
        <v>1075.1833333333334</v>
      </c>
      <c r="E223" s="232">
        <v>1062.3666666666668</v>
      </c>
      <c r="F223" s="232">
        <v>1055.2333333333333</v>
      </c>
      <c r="G223" s="232">
        <v>1042.4166666666667</v>
      </c>
      <c r="H223" s="232">
        <v>1082.3166666666668</v>
      </c>
      <c r="I223" s="232">
        <v>1095.1333333333334</v>
      </c>
      <c r="J223" s="232">
        <v>1102.2666666666669</v>
      </c>
      <c r="K223" s="231">
        <v>1088</v>
      </c>
      <c r="L223" s="231">
        <v>1068.05</v>
      </c>
      <c r="M223" s="231">
        <v>7.9359400000000004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435.7</v>
      </c>
      <c r="D224" s="232">
        <v>433.93333333333334</v>
      </c>
      <c r="E224" s="232">
        <v>428.66666666666669</v>
      </c>
      <c r="F224" s="232">
        <v>421.63333333333333</v>
      </c>
      <c r="G224" s="232">
        <v>416.36666666666667</v>
      </c>
      <c r="H224" s="232">
        <v>440.9666666666667</v>
      </c>
      <c r="I224" s="232">
        <v>446.23333333333335</v>
      </c>
      <c r="J224" s="232">
        <v>453.26666666666671</v>
      </c>
      <c r="K224" s="231">
        <v>439.2</v>
      </c>
      <c r="L224" s="231">
        <v>426.9</v>
      </c>
      <c r="M224" s="231">
        <v>24.023479999999999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428.05</v>
      </c>
      <c r="D225" s="232">
        <v>427.68333333333334</v>
      </c>
      <c r="E225" s="232">
        <v>423.86666666666667</v>
      </c>
      <c r="F225" s="232">
        <v>419.68333333333334</v>
      </c>
      <c r="G225" s="232">
        <v>415.86666666666667</v>
      </c>
      <c r="H225" s="232">
        <v>431.86666666666667</v>
      </c>
      <c r="I225" s="232">
        <v>435.68333333333339</v>
      </c>
      <c r="J225" s="232">
        <v>439.86666666666667</v>
      </c>
      <c r="K225" s="231">
        <v>431.5</v>
      </c>
      <c r="L225" s="231">
        <v>423.5</v>
      </c>
      <c r="M225" s="231">
        <v>3.3105899999999999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45</v>
      </c>
      <c r="D226" s="232">
        <v>45.266666666666673</v>
      </c>
      <c r="E226" s="232">
        <v>44.533333333333346</v>
      </c>
      <c r="F226" s="232">
        <v>44.06666666666667</v>
      </c>
      <c r="G226" s="232">
        <v>43.333333333333343</v>
      </c>
      <c r="H226" s="232">
        <v>45.733333333333348</v>
      </c>
      <c r="I226" s="232">
        <v>46.466666666666683</v>
      </c>
      <c r="J226" s="232">
        <v>46.933333333333351</v>
      </c>
      <c r="K226" s="231">
        <v>46</v>
      </c>
      <c r="L226" s="231">
        <v>44.8</v>
      </c>
      <c r="M226" s="231">
        <v>43.754469999999998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55.05</v>
      </c>
      <c r="D227" s="232">
        <v>55.15</v>
      </c>
      <c r="E227" s="232">
        <v>54.699999999999996</v>
      </c>
      <c r="F227" s="232">
        <v>54.349999999999994</v>
      </c>
      <c r="G227" s="232">
        <v>53.899999999999991</v>
      </c>
      <c r="H227" s="232">
        <v>55.5</v>
      </c>
      <c r="I227" s="232">
        <v>55.95</v>
      </c>
      <c r="J227" s="232">
        <v>56.300000000000004</v>
      </c>
      <c r="K227" s="231">
        <v>55.6</v>
      </c>
      <c r="L227" s="231">
        <v>54.8</v>
      </c>
      <c r="M227" s="231">
        <v>198.57237000000001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78.55</v>
      </c>
      <c r="D228" s="232">
        <v>79</v>
      </c>
      <c r="E228" s="232">
        <v>77.45</v>
      </c>
      <c r="F228" s="232">
        <v>76.350000000000009</v>
      </c>
      <c r="G228" s="232">
        <v>74.800000000000011</v>
      </c>
      <c r="H228" s="232">
        <v>80.099999999999994</v>
      </c>
      <c r="I228" s="232">
        <v>81.650000000000006</v>
      </c>
      <c r="J228" s="232">
        <v>82.749999999999986</v>
      </c>
      <c r="K228" s="231">
        <v>80.55</v>
      </c>
      <c r="L228" s="231">
        <v>77.900000000000006</v>
      </c>
      <c r="M228" s="231">
        <v>73.561549999999997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737.5</v>
      </c>
      <c r="D229" s="232">
        <v>732.35</v>
      </c>
      <c r="E229" s="232">
        <v>715.15000000000009</v>
      </c>
      <c r="F229" s="232">
        <v>692.80000000000007</v>
      </c>
      <c r="G229" s="232">
        <v>675.60000000000014</v>
      </c>
      <c r="H229" s="232">
        <v>754.7</v>
      </c>
      <c r="I229" s="232">
        <v>771.90000000000009</v>
      </c>
      <c r="J229" s="232">
        <v>794.25</v>
      </c>
      <c r="K229" s="231">
        <v>749.55</v>
      </c>
      <c r="L229" s="231">
        <v>710</v>
      </c>
      <c r="M229" s="231">
        <v>0.26022000000000001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488.1</v>
      </c>
      <c r="D230" s="232">
        <v>480.81666666666661</v>
      </c>
      <c r="E230" s="232">
        <v>467.68333333333322</v>
      </c>
      <c r="F230" s="232">
        <v>447.26666666666659</v>
      </c>
      <c r="G230" s="232">
        <v>434.13333333333321</v>
      </c>
      <c r="H230" s="232">
        <v>501.23333333333323</v>
      </c>
      <c r="I230" s="232">
        <v>514.36666666666667</v>
      </c>
      <c r="J230" s="232">
        <v>534.7833333333333</v>
      </c>
      <c r="K230" s="231">
        <v>493.95</v>
      </c>
      <c r="L230" s="231">
        <v>460.4</v>
      </c>
      <c r="M230" s="231">
        <v>6.5042900000000001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25.15</v>
      </c>
      <c r="D231" s="232">
        <v>24.966666666666669</v>
      </c>
      <c r="E231" s="232">
        <v>24.683333333333337</v>
      </c>
      <c r="F231" s="232">
        <v>24.216666666666669</v>
      </c>
      <c r="G231" s="232">
        <v>23.933333333333337</v>
      </c>
      <c r="H231" s="232">
        <v>25.433333333333337</v>
      </c>
      <c r="I231" s="232">
        <v>25.716666666666669</v>
      </c>
      <c r="J231" s="232">
        <v>26.183333333333337</v>
      </c>
      <c r="K231" s="231">
        <v>25.25</v>
      </c>
      <c r="L231" s="231">
        <v>24.5</v>
      </c>
      <c r="M231" s="231">
        <v>123.31254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383.5</v>
      </c>
      <c r="D232" s="232">
        <v>382.66666666666669</v>
      </c>
      <c r="E232" s="232">
        <v>380.83333333333337</v>
      </c>
      <c r="F232" s="232">
        <v>378.16666666666669</v>
      </c>
      <c r="G232" s="232">
        <v>376.33333333333337</v>
      </c>
      <c r="H232" s="232">
        <v>385.33333333333337</v>
      </c>
      <c r="I232" s="232">
        <v>387.16666666666674</v>
      </c>
      <c r="J232" s="232">
        <v>389.83333333333337</v>
      </c>
      <c r="K232" s="231">
        <v>384.5</v>
      </c>
      <c r="L232" s="231">
        <v>380</v>
      </c>
      <c r="M232" s="231">
        <v>95.111890000000002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90.15</v>
      </c>
      <c r="D233" s="232">
        <v>90.566666666666663</v>
      </c>
      <c r="E233" s="232">
        <v>88.583333333333329</v>
      </c>
      <c r="F233" s="232">
        <v>87.016666666666666</v>
      </c>
      <c r="G233" s="232">
        <v>85.033333333333331</v>
      </c>
      <c r="H233" s="232">
        <v>92.133333333333326</v>
      </c>
      <c r="I233" s="232">
        <v>94.116666666666674</v>
      </c>
      <c r="J233" s="232">
        <v>95.683333333333323</v>
      </c>
      <c r="K233" s="231">
        <v>92.55</v>
      </c>
      <c r="L233" s="231">
        <v>89</v>
      </c>
      <c r="M233" s="231">
        <v>6.83284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185.05</v>
      </c>
      <c r="D234" s="232">
        <v>182.86666666666665</v>
      </c>
      <c r="E234" s="232">
        <v>179.3833333333333</v>
      </c>
      <c r="F234" s="232">
        <v>173.71666666666664</v>
      </c>
      <c r="G234" s="232">
        <v>170.23333333333329</v>
      </c>
      <c r="H234" s="232">
        <v>188.5333333333333</v>
      </c>
      <c r="I234" s="232">
        <v>192.01666666666665</v>
      </c>
      <c r="J234" s="232">
        <v>197.68333333333331</v>
      </c>
      <c r="K234" s="231">
        <v>186.35</v>
      </c>
      <c r="L234" s="231">
        <v>177.2</v>
      </c>
      <c r="M234" s="231">
        <v>36.320430000000002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97.35</v>
      </c>
      <c r="D235" s="232">
        <v>97.899999999999991</v>
      </c>
      <c r="E235" s="232">
        <v>96.199999999999989</v>
      </c>
      <c r="F235" s="232">
        <v>95.05</v>
      </c>
      <c r="G235" s="232">
        <v>93.35</v>
      </c>
      <c r="H235" s="232">
        <v>99.049999999999983</v>
      </c>
      <c r="I235" s="232">
        <v>100.75</v>
      </c>
      <c r="J235" s="232">
        <v>101.89999999999998</v>
      </c>
      <c r="K235" s="231">
        <v>99.6</v>
      </c>
      <c r="L235" s="231">
        <v>96.75</v>
      </c>
      <c r="M235" s="231">
        <v>80.072190000000006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48.9</v>
      </c>
      <c r="D236" s="232">
        <v>49.766666666666673</v>
      </c>
      <c r="E236" s="232">
        <v>47.533333333333346</v>
      </c>
      <c r="F236" s="232">
        <v>46.166666666666671</v>
      </c>
      <c r="G236" s="232">
        <v>43.933333333333344</v>
      </c>
      <c r="H236" s="232">
        <v>51.133333333333347</v>
      </c>
      <c r="I236" s="232">
        <v>53.366666666666681</v>
      </c>
      <c r="J236" s="232">
        <v>54.733333333333348</v>
      </c>
      <c r="K236" s="231">
        <v>52</v>
      </c>
      <c r="L236" s="231">
        <v>48.4</v>
      </c>
      <c r="M236" s="231">
        <v>170.32259999999999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5019.75</v>
      </c>
      <c r="D237" s="232">
        <v>5035.8166666666666</v>
      </c>
      <c r="E237" s="232">
        <v>4973.9333333333334</v>
      </c>
      <c r="F237" s="232">
        <v>4928.1166666666668</v>
      </c>
      <c r="G237" s="232">
        <v>4866.2333333333336</v>
      </c>
      <c r="H237" s="232">
        <v>5081.6333333333332</v>
      </c>
      <c r="I237" s="232">
        <v>5143.5166666666664</v>
      </c>
      <c r="J237" s="232">
        <v>5189.333333333333</v>
      </c>
      <c r="K237" s="231">
        <v>5097.7</v>
      </c>
      <c r="L237" s="231">
        <v>4990</v>
      </c>
      <c r="M237" s="231">
        <v>0.85899000000000003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288.55</v>
      </c>
      <c r="D238" s="232">
        <v>289.16666666666669</v>
      </c>
      <c r="E238" s="232">
        <v>285.33333333333337</v>
      </c>
      <c r="F238" s="232">
        <v>282.11666666666667</v>
      </c>
      <c r="G238" s="232">
        <v>278.28333333333336</v>
      </c>
      <c r="H238" s="232">
        <v>292.38333333333338</v>
      </c>
      <c r="I238" s="232">
        <v>296.21666666666675</v>
      </c>
      <c r="J238" s="232">
        <v>299.43333333333339</v>
      </c>
      <c r="K238" s="231">
        <v>293</v>
      </c>
      <c r="L238" s="231">
        <v>285.95</v>
      </c>
      <c r="M238" s="231">
        <v>16.968920000000001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127.95</v>
      </c>
      <c r="D239" s="232">
        <v>129.04999999999998</v>
      </c>
      <c r="E239" s="232">
        <v>126.34999999999997</v>
      </c>
      <c r="F239" s="232">
        <v>124.74999999999999</v>
      </c>
      <c r="G239" s="232">
        <v>122.04999999999997</v>
      </c>
      <c r="H239" s="232">
        <v>130.64999999999998</v>
      </c>
      <c r="I239" s="232">
        <v>133.34999999999997</v>
      </c>
      <c r="J239" s="232">
        <v>134.94999999999996</v>
      </c>
      <c r="K239" s="231">
        <v>131.75</v>
      </c>
      <c r="L239" s="231">
        <v>127.45</v>
      </c>
      <c r="M239" s="231">
        <v>104.29836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324.35000000000002</v>
      </c>
      <c r="D240" s="232">
        <v>323.33333333333337</v>
      </c>
      <c r="E240" s="232">
        <v>319.86666666666673</v>
      </c>
      <c r="F240" s="232">
        <v>315.38333333333338</v>
      </c>
      <c r="G240" s="232">
        <v>311.91666666666674</v>
      </c>
      <c r="H240" s="232">
        <v>327.81666666666672</v>
      </c>
      <c r="I240" s="232">
        <v>331.28333333333342</v>
      </c>
      <c r="J240" s="232">
        <v>335.76666666666671</v>
      </c>
      <c r="K240" s="231">
        <v>326.8</v>
      </c>
      <c r="L240" s="231">
        <v>318.85000000000002</v>
      </c>
      <c r="M240" s="231">
        <v>39.281619999999997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77.900000000000006</v>
      </c>
      <c r="D241" s="232">
        <v>77.816666666666663</v>
      </c>
      <c r="E241" s="232">
        <v>77.283333333333331</v>
      </c>
      <c r="F241" s="232">
        <v>76.666666666666671</v>
      </c>
      <c r="G241" s="232">
        <v>76.13333333333334</v>
      </c>
      <c r="H241" s="232">
        <v>78.433333333333323</v>
      </c>
      <c r="I241" s="232">
        <v>78.966666666666654</v>
      </c>
      <c r="J241" s="232">
        <v>79.583333333333314</v>
      </c>
      <c r="K241" s="231">
        <v>78.349999999999994</v>
      </c>
      <c r="L241" s="231">
        <v>77.2</v>
      </c>
      <c r="M241" s="231">
        <v>97.485050000000001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22.45</v>
      </c>
      <c r="D242" s="232">
        <v>22.566666666666663</v>
      </c>
      <c r="E242" s="232">
        <v>21.983333333333327</v>
      </c>
      <c r="F242" s="232">
        <v>21.516666666666666</v>
      </c>
      <c r="G242" s="232">
        <v>20.93333333333333</v>
      </c>
      <c r="H242" s="232">
        <v>23.033333333333324</v>
      </c>
      <c r="I242" s="232">
        <v>23.61666666666666</v>
      </c>
      <c r="J242" s="232">
        <v>24.083333333333321</v>
      </c>
      <c r="K242" s="231">
        <v>23.15</v>
      </c>
      <c r="L242" s="231">
        <v>22.1</v>
      </c>
      <c r="M242" s="231">
        <v>109.23350000000001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572.79999999999995</v>
      </c>
      <c r="D243" s="232">
        <v>571.93333333333328</v>
      </c>
      <c r="E243" s="232">
        <v>568.36666666666656</v>
      </c>
      <c r="F243" s="232">
        <v>563.93333333333328</v>
      </c>
      <c r="G243" s="232">
        <v>560.36666666666656</v>
      </c>
      <c r="H243" s="232">
        <v>576.36666666666656</v>
      </c>
      <c r="I243" s="232">
        <v>579.93333333333339</v>
      </c>
      <c r="J243" s="232">
        <v>584.36666666666656</v>
      </c>
      <c r="K243" s="231">
        <v>575.5</v>
      </c>
      <c r="L243" s="231">
        <v>567.5</v>
      </c>
      <c r="M243" s="231">
        <v>12.37105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26.6</v>
      </c>
      <c r="D244" s="232">
        <v>26.783333333333335</v>
      </c>
      <c r="E244" s="232">
        <v>26.266666666666669</v>
      </c>
      <c r="F244" s="232">
        <v>25.933333333333334</v>
      </c>
      <c r="G244" s="232">
        <v>25.416666666666668</v>
      </c>
      <c r="H244" s="232">
        <v>27.116666666666671</v>
      </c>
      <c r="I244" s="232">
        <v>27.633333333333336</v>
      </c>
      <c r="J244" s="232">
        <v>27.966666666666672</v>
      </c>
      <c r="K244" s="231">
        <v>27.3</v>
      </c>
      <c r="L244" s="231">
        <v>26.45</v>
      </c>
      <c r="M244" s="231">
        <v>172.09537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1008.35</v>
      </c>
      <c r="D245" s="232">
        <v>1012.7833333333333</v>
      </c>
      <c r="E245" s="232">
        <v>995.56666666666661</v>
      </c>
      <c r="F245" s="232">
        <v>982.7833333333333</v>
      </c>
      <c r="G245" s="232">
        <v>965.56666666666661</v>
      </c>
      <c r="H245" s="232">
        <v>1025.5666666666666</v>
      </c>
      <c r="I245" s="232">
        <v>1042.7833333333333</v>
      </c>
      <c r="J245" s="232">
        <v>1055.5666666666666</v>
      </c>
      <c r="K245" s="231">
        <v>1030</v>
      </c>
      <c r="L245" s="231">
        <v>1000</v>
      </c>
      <c r="M245" s="231">
        <v>0.54659999999999997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325.25</v>
      </c>
      <c r="D246" s="232">
        <v>326.61666666666667</v>
      </c>
      <c r="E246" s="232">
        <v>321.48333333333335</v>
      </c>
      <c r="F246" s="232">
        <v>317.7166666666667</v>
      </c>
      <c r="G246" s="232">
        <v>312.58333333333337</v>
      </c>
      <c r="H246" s="232">
        <v>330.38333333333333</v>
      </c>
      <c r="I246" s="232">
        <v>335.51666666666665</v>
      </c>
      <c r="J246" s="232">
        <v>339.2833333333333</v>
      </c>
      <c r="K246" s="231">
        <v>331.75</v>
      </c>
      <c r="L246" s="231">
        <v>322.85000000000002</v>
      </c>
      <c r="M246" s="231">
        <v>0.75873000000000002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428.7</v>
      </c>
      <c r="D247" s="232">
        <v>431.09999999999997</v>
      </c>
      <c r="E247" s="232">
        <v>423.24999999999994</v>
      </c>
      <c r="F247" s="232">
        <v>417.79999999999995</v>
      </c>
      <c r="G247" s="232">
        <v>409.94999999999993</v>
      </c>
      <c r="H247" s="232">
        <v>436.54999999999995</v>
      </c>
      <c r="I247" s="232">
        <v>444.4</v>
      </c>
      <c r="J247" s="232">
        <v>449.84999999999997</v>
      </c>
      <c r="K247" s="231">
        <v>438.95</v>
      </c>
      <c r="L247" s="231">
        <v>425.65</v>
      </c>
      <c r="M247" s="231">
        <v>15.85651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143</v>
      </c>
      <c r="D248" s="232">
        <v>143.4</v>
      </c>
      <c r="E248" s="232">
        <v>141.85000000000002</v>
      </c>
      <c r="F248" s="232">
        <v>140.70000000000002</v>
      </c>
      <c r="G248" s="232">
        <v>139.15000000000003</v>
      </c>
      <c r="H248" s="232">
        <v>144.55000000000001</v>
      </c>
      <c r="I248" s="232">
        <v>146.10000000000002</v>
      </c>
      <c r="J248" s="232">
        <v>147.25</v>
      </c>
      <c r="K248" s="231">
        <v>144.94999999999999</v>
      </c>
      <c r="L248" s="231">
        <v>142.25</v>
      </c>
      <c r="M248" s="231">
        <v>29.916219999999999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1067.95</v>
      </c>
      <c r="D249" s="232">
        <v>1068.1166666666666</v>
      </c>
      <c r="E249" s="232">
        <v>1060.2333333333331</v>
      </c>
      <c r="F249" s="232">
        <v>1052.5166666666667</v>
      </c>
      <c r="G249" s="232">
        <v>1044.6333333333332</v>
      </c>
      <c r="H249" s="232">
        <v>1075.833333333333</v>
      </c>
      <c r="I249" s="232">
        <v>1083.7166666666667</v>
      </c>
      <c r="J249" s="232">
        <v>1091.4333333333329</v>
      </c>
      <c r="K249" s="231">
        <v>1076</v>
      </c>
      <c r="L249" s="231">
        <v>1060.4000000000001</v>
      </c>
      <c r="M249" s="231">
        <v>30.971129999999999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14.15</v>
      </c>
      <c r="D250" s="232">
        <v>14.15</v>
      </c>
      <c r="E250" s="232">
        <v>13.950000000000001</v>
      </c>
      <c r="F250" s="232">
        <v>13.75</v>
      </c>
      <c r="G250" s="232">
        <v>13.55</v>
      </c>
      <c r="H250" s="232">
        <v>14.350000000000001</v>
      </c>
      <c r="I250" s="232">
        <v>14.55</v>
      </c>
      <c r="J250" s="232">
        <v>14.750000000000002</v>
      </c>
      <c r="K250" s="231">
        <v>14.35</v>
      </c>
      <c r="L250" s="231">
        <v>13.95</v>
      </c>
      <c r="M250" s="231">
        <v>50.610230000000001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3723.55</v>
      </c>
      <c r="D251" s="232">
        <v>3739.85</v>
      </c>
      <c r="E251" s="232">
        <v>3589.7</v>
      </c>
      <c r="F251" s="232">
        <v>3455.85</v>
      </c>
      <c r="G251" s="232">
        <v>3305.7</v>
      </c>
      <c r="H251" s="232">
        <v>3873.7</v>
      </c>
      <c r="I251" s="232">
        <v>4023.8500000000004</v>
      </c>
      <c r="J251" s="232">
        <v>4157.7</v>
      </c>
      <c r="K251" s="231">
        <v>3890</v>
      </c>
      <c r="L251" s="231">
        <v>3606</v>
      </c>
      <c r="M251" s="231">
        <v>3.3069600000000001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1427.95</v>
      </c>
      <c r="D252" s="232">
        <v>1417.2666666666667</v>
      </c>
      <c r="E252" s="232">
        <v>1404.5833333333333</v>
      </c>
      <c r="F252" s="232">
        <v>1381.2166666666667</v>
      </c>
      <c r="G252" s="232">
        <v>1368.5333333333333</v>
      </c>
      <c r="H252" s="232">
        <v>1440.6333333333332</v>
      </c>
      <c r="I252" s="232">
        <v>1453.3166666666666</v>
      </c>
      <c r="J252" s="232">
        <v>1476.6833333333332</v>
      </c>
      <c r="K252" s="231">
        <v>1429.95</v>
      </c>
      <c r="L252" s="231">
        <v>1393.9</v>
      </c>
      <c r="M252" s="231">
        <v>87.119749999999996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410.6</v>
      </c>
      <c r="D253" s="232">
        <v>407.83333333333331</v>
      </c>
      <c r="E253" s="232">
        <v>402.76666666666665</v>
      </c>
      <c r="F253" s="232">
        <v>394.93333333333334</v>
      </c>
      <c r="G253" s="232">
        <v>389.86666666666667</v>
      </c>
      <c r="H253" s="232">
        <v>415.66666666666663</v>
      </c>
      <c r="I253" s="232">
        <v>420.73333333333335</v>
      </c>
      <c r="J253" s="232">
        <v>428.56666666666661</v>
      </c>
      <c r="K253" s="231">
        <v>412.9</v>
      </c>
      <c r="L253" s="231">
        <v>400</v>
      </c>
      <c r="M253" s="231">
        <v>5.4579500000000003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1910.65</v>
      </c>
      <c r="D254" s="232">
        <v>1886.6166666666668</v>
      </c>
      <c r="E254" s="232">
        <v>1857.0333333333335</v>
      </c>
      <c r="F254" s="232">
        <v>1803.4166666666667</v>
      </c>
      <c r="G254" s="232">
        <v>1773.8333333333335</v>
      </c>
      <c r="H254" s="232">
        <v>1940.2333333333336</v>
      </c>
      <c r="I254" s="232">
        <v>1969.8166666666666</v>
      </c>
      <c r="J254" s="232">
        <v>2023.4333333333336</v>
      </c>
      <c r="K254" s="231">
        <v>1916.2</v>
      </c>
      <c r="L254" s="231">
        <v>1833</v>
      </c>
      <c r="M254" s="231">
        <v>14.985010000000001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810.35</v>
      </c>
      <c r="D255" s="232">
        <v>803.44999999999993</v>
      </c>
      <c r="E255" s="232">
        <v>789.89999999999986</v>
      </c>
      <c r="F255" s="232">
        <v>769.44999999999993</v>
      </c>
      <c r="G255" s="232">
        <v>755.89999999999986</v>
      </c>
      <c r="H255" s="232">
        <v>823.89999999999986</v>
      </c>
      <c r="I255" s="232">
        <v>837.44999999999982</v>
      </c>
      <c r="J255" s="232">
        <v>857.89999999999986</v>
      </c>
      <c r="K255" s="231">
        <v>817</v>
      </c>
      <c r="L255" s="231">
        <v>783</v>
      </c>
      <c r="M255" s="231">
        <v>4.0778100000000004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1976.35</v>
      </c>
      <c r="D256" s="232">
        <v>1972.1166666666668</v>
      </c>
      <c r="E256" s="232">
        <v>1946.2333333333336</v>
      </c>
      <c r="F256" s="232">
        <v>1916.1166666666668</v>
      </c>
      <c r="G256" s="232">
        <v>1890.2333333333336</v>
      </c>
      <c r="H256" s="232">
        <v>2002.2333333333336</v>
      </c>
      <c r="I256" s="232">
        <v>2028.1166666666668</v>
      </c>
      <c r="J256" s="232">
        <v>2058.2333333333336</v>
      </c>
      <c r="K256" s="231">
        <v>1998</v>
      </c>
      <c r="L256" s="231">
        <v>1942</v>
      </c>
      <c r="M256" s="231">
        <v>1.2692699999999999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2923.7</v>
      </c>
      <c r="D257" s="232">
        <v>2940.3666666666668</v>
      </c>
      <c r="E257" s="232">
        <v>2894.4333333333334</v>
      </c>
      <c r="F257" s="232">
        <v>2865.1666666666665</v>
      </c>
      <c r="G257" s="232">
        <v>2819.2333333333331</v>
      </c>
      <c r="H257" s="232">
        <v>2969.6333333333337</v>
      </c>
      <c r="I257" s="232">
        <v>3015.5666666666671</v>
      </c>
      <c r="J257" s="232">
        <v>3044.8333333333339</v>
      </c>
      <c r="K257" s="231">
        <v>2986.3</v>
      </c>
      <c r="L257" s="231">
        <v>2911.1</v>
      </c>
      <c r="M257" s="231">
        <v>1.24224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644</v>
      </c>
      <c r="D258" s="232">
        <v>646.05000000000007</v>
      </c>
      <c r="E258" s="232">
        <v>634.10000000000014</v>
      </c>
      <c r="F258" s="232">
        <v>624.20000000000005</v>
      </c>
      <c r="G258" s="232">
        <v>612.25000000000011</v>
      </c>
      <c r="H258" s="232">
        <v>655.95000000000016</v>
      </c>
      <c r="I258" s="232">
        <v>667.9000000000002</v>
      </c>
      <c r="J258" s="232">
        <v>677.80000000000018</v>
      </c>
      <c r="K258" s="231">
        <v>658</v>
      </c>
      <c r="L258" s="231">
        <v>636.15</v>
      </c>
      <c r="M258" s="231">
        <v>4.58535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791.4</v>
      </c>
      <c r="D259" s="232">
        <v>785.05000000000007</v>
      </c>
      <c r="E259" s="232">
        <v>771.70000000000016</v>
      </c>
      <c r="F259" s="232">
        <v>752.00000000000011</v>
      </c>
      <c r="G259" s="232">
        <v>738.6500000000002</v>
      </c>
      <c r="H259" s="232">
        <v>804.75000000000011</v>
      </c>
      <c r="I259" s="232">
        <v>818.1</v>
      </c>
      <c r="J259" s="232">
        <v>837.80000000000007</v>
      </c>
      <c r="K259" s="231">
        <v>798.4</v>
      </c>
      <c r="L259" s="231">
        <v>765.35</v>
      </c>
      <c r="M259" s="231">
        <v>5.8293699999999999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381.7</v>
      </c>
      <c r="D260" s="232">
        <v>378.55</v>
      </c>
      <c r="E260" s="232">
        <v>373.15000000000003</v>
      </c>
      <c r="F260" s="232">
        <v>364.6</v>
      </c>
      <c r="G260" s="232">
        <v>359.20000000000005</v>
      </c>
      <c r="H260" s="232">
        <v>387.1</v>
      </c>
      <c r="I260" s="232">
        <v>392.5</v>
      </c>
      <c r="J260" s="232">
        <v>401.05</v>
      </c>
      <c r="K260" s="231">
        <v>383.95</v>
      </c>
      <c r="L260" s="231">
        <v>370</v>
      </c>
      <c r="M260" s="231">
        <v>4.3079700000000001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59.6</v>
      </c>
      <c r="D261" s="232">
        <v>60.1</v>
      </c>
      <c r="E261" s="232">
        <v>58.7</v>
      </c>
      <c r="F261" s="232">
        <v>57.800000000000004</v>
      </c>
      <c r="G261" s="232">
        <v>56.400000000000006</v>
      </c>
      <c r="H261" s="232">
        <v>61</v>
      </c>
      <c r="I261" s="232">
        <v>62.399999999999991</v>
      </c>
      <c r="J261" s="232">
        <v>63.3</v>
      </c>
      <c r="K261" s="231">
        <v>61.5</v>
      </c>
      <c r="L261" s="231">
        <v>59.2</v>
      </c>
      <c r="M261" s="231">
        <v>8.6315299999999997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240.85</v>
      </c>
      <c r="D262" s="232">
        <v>243.11666666666667</v>
      </c>
      <c r="E262" s="232">
        <v>235.83333333333334</v>
      </c>
      <c r="F262" s="232">
        <v>230.81666666666666</v>
      </c>
      <c r="G262" s="232">
        <v>223.53333333333333</v>
      </c>
      <c r="H262" s="232">
        <v>248.13333333333335</v>
      </c>
      <c r="I262" s="232">
        <v>255.41666666666666</v>
      </c>
      <c r="J262" s="232">
        <v>260.43333333333339</v>
      </c>
      <c r="K262" s="231">
        <v>250.4</v>
      </c>
      <c r="L262" s="231">
        <v>238.1</v>
      </c>
      <c r="M262" s="231">
        <v>24.747720000000001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688.1</v>
      </c>
      <c r="D263" s="232">
        <v>685.79999999999984</v>
      </c>
      <c r="E263" s="232">
        <v>679.09999999999968</v>
      </c>
      <c r="F263" s="232">
        <v>670.0999999999998</v>
      </c>
      <c r="G263" s="232">
        <v>663.39999999999964</v>
      </c>
      <c r="H263" s="232">
        <v>694.79999999999973</v>
      </c>
      <c r="I263" s="232">
        <v>701.49999999999977</v>
      </c>
      <c r="J263" s="232">
        <v>710.49999999999977</v>
      </c>
      <c r="K263" s="231">
        <v>692.5</v>
      </c>
      <c r="L263" s="231">
        <v>676.8</v>
      </c>
      <c r="M263" s="231">
        <v>14.47293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99.65</v>
      </c>
      <c r="D264" s="232">
        <v>99.116666666666674</v>
      </c>
      <c r="E264" s="232">
        <v>96.933333333333351</v>
      </c>
      <c r="F264" s="232">
        <v>94.216666666666683</v>
      </c>
      <c r="G264" s="232">
        <v>92.03333333333336</v>
      </c>
      <c r="H264" s="232">
        <v>101.83333333333334</v>
      </c>
      <c r="I264" s="232">
        <v>104.01666666666668</v>
      </c>
      <c r="J264" s="232">
        <v>106.73333333333333</v>
      </c>
      <c r="K264" s="231">
        <v>101.3</v>
      </c>
      <c r="L264" s="231">
        <v>96.4</v>
      </c>
      <c r="M264" s="231">
        <v>5.6499800000000002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289.8</v>
      </c>
      <c r="D265" s="232">
        <v>286.11666666666667</v>
      </c>
      <c r="E265" s="232">
        <v>282.18333333333334</v>
      </c>
      <c r="F265" s="232">
        <v>274.56666666666666</v>
      </c>
      <c r="G265" s="232">
        <v>270.63333333333333</v>
      </c>
      <c r="H265" s="232">
        <v>293.73333333333335</v>
      </c>
      <c r="I265" s="232">
        <v>297.66666666666674</v>
      </c>
      <c r="J265" s="232">
        <v>305.28333333333336</v>
      </c>
      <c r="K265" s="231">
        <v>290.05</v>
      </c>
      <c r="L265" s="231">
        <v>278.5</v>
      </c>
      <c r="M265" s="231">
        <v>26.69791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546.20000000000005</v>
      </c>
      <c r="D266" s="232">
        <v>548.51666666666665</v>
      </c>
      <c r="E266" s="232">
        <v>542.23333333333335</v>
      </c>
      <c r="F266" s="232">
        <v>538.26666666666665</v>
      </c>
      <c r="G266" s="232">
        <v>531.98333333333335</v>
      </c>
      <c r="H266" s="232">
        <v>552.48333333333335</v>
      </c>
      <c r="I266" s="232">
        <v>558.76666666666665</v>
      </c>
      <c r="J266" s="232">
        <v>562.73333333333335</v>
      </c>
      <c r="K266" s="231">
        <v>554.79999999999995</v>
      </c>
      <c r="L266" s="231">
        <v>544.54999999999995</v>
      </c>
      <c r="M266" s="231">
        <v>27.45899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440.1</v>
      </c>
      <c r="D267" s="232">
        <v>440.68333333333334</v>
      </c>
      <c r="E267" s="232">
        <v>431.36666666666667</v>
      </c>
      <c r="F267" s="232">
        <v>422.63333333333333</v>
      </c>
      <c r="G267" s="232">
        <v>413.31666666666666</v>
      </c>
      <c r="H267" s="232">
        <v>449.41666666666669</v>
      </c>
      <c r="I267" s="232">
        <v>458.73333333333341</v>
      </c>
      <c r="J267" s="232">
        <v>467.4666666666667</v>
      </c>
      <c r="K267" s="231">
        <v>450</v>
      </c>
      <c r="L267" s="231">
        <v>431.95</v>
      </c>
      <c r="M267" s="231">
        <v>30.84694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359.95</v>
      </c>
      <c r="D268" s="232">
        <v>360.68333333333334</v>
      </c>
      <c r="E268" s="232">
        <v>356.4666666666667</v>
      </c>
      <c r="F268" s="232">
        <v>352.98333333333335</v>
      </c>
      <c r="G268" s="232">
        <v>348.76666666666671</v>
      </c>
      <c r="H268" s="232">
        <v>364.16666666666669</v>
      </c>
      <c r="I268" s="232">
        <v>368.38333333333327</v>
      </c>
      <c r="J268" s="232">
        <v>371.86666666666667</v>
      </c>
      <c r="K268" s="231">
        <v>364.9</v>
      </c>
      <c r="L268" s="231">
        <v>357.2</v>
      </c>
      <c r="M268" s="231">
        <v>6.04725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278.85000000000002</v>
      </c>
      <c r="D269" s="232">
        <v>280.11666666666662</v>
      </c>
      <c r="E269" s="232">
        <v>275.78333333333325</v>
      </c>
      <c r="F269" s="232">
        <v>272.71666666666664</v>
      </c>
      <c r="G269" s="232">
        <v>268.38333333333327</v>
      </c>
      <c r="H269" s="232">
        <v>283.18333333333322</v>
      </c>
      <c r="I269" s="232">
        <v>287.51666666666659</v>
      </c>
      <c r="J269" s="232">
        <v>290.5833333333332</v>
      </c>
      <c r="K269" s="231">
        <v>284.45</v>
      </c>
      <c r="L269" s="231">
        <v>277.05</v>
      </c>
      <c r="M269" s="231">
        <v>3.3369599999999999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595.20000000000005</v>
      </c>
      <c r="D270" s="232">
        <v>594.55000000000007</v>
      </c>
      <c r="E270" s="232">
        <v>589.10000000000014</v>
      </c>
      <c r="F270" s="232">
        <v>583.00000000000011</v>
      </c>
      <c r="G270" s="232">
        <v>577.55000000000018</v>
      </c>
      <c r="H270" s="232">
        <v>600.65000000000009</v>
      </c>
      <c r="I270" s="232">
        <v>606.10000000000014</v>
      </c>
      <c r="J270" s="232">
        <v>612.20000000000005</v>
      </c>
      <c r="K270" s="231">
        <v>600</v>
      </c>
      <c r="L270" s="231">
        <v>588.45000000000005</v>
      </c>
      <c r="M270" s="231">
        <v>2.0625900000000001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190.5</v>
      </c>
      <c r="D271" s="232">
        <v>189.46666666666667</v>
      </c>
      <c r="E271" s="232">
        <v>187.28333333333333</v>
      </c>
      <c r="F271" s="232">
        <v>184.06666666666666</v>
      </c>
      <c r="G271" s="232">
        <v>181.88333333333333</v>
      </c>
      <c r="H271" s="232">
        <v>192.68333333333334</v>
      </c>
      <c r="I271" s="232">
        <v>194.86666666666667</v>
      </c>
      <c r="J271" s="232">
        <v>198.08333333333334</v>
      </c>
      <c r="K271" s="231">
        <v>191.65</v>
      </c>
      <c r="L271" s="231">
        <v>186.25</v>
      </c>
      <c r="M271" s="231">
        <v>2.00203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578.1</v>
      </c>
      <c r="D272" s="232">
        <v>570.4</v>
      </c>
      <c r="E272" s="232">
        <v>558.79999999999995</v>
      </c>
      <c r="F272" s="232">
        <v>539.5</v>
      </c>
      <c r="G272" s="232">
        <v>527.9</v>
      </c>
      <c r="H272" s="232">
        <v>589.69999999999993</v>
      </c>
      <c r="I272" s="232">
        <v>601.30000000000007</v>
      </c>
      <c r="J272" s="232">
        <v>620.59999999999991</v>
      </c>
      <c r="K272" s="231">
        <v>582</v>
      </c>
      <c r="L272" s="231">
        <v>551.1</v>
      </c>
      <c r="M272" s="231">
        <v>1.71218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1698.65</v>
      </c>
      <c r="D273" s="232">
        <v>1704.2166666666665</v>
      </c>
      <c r="E273" s="232">
        <v>1664.4333333333329</v>
      </c>
      <c r="F273" s="232">
        <v>1630.2166666666665</v>
      </c>
      <c r="G273" s="232">
        <v>1590.4333333333329</v>
      </c>
      <c r="H273" s="232">
        <v>1738.4333333333329</v>
      </c>
      <c r="I273" s="232">
        <v>1778.2166666666662</v>
      </c>
      <c r="J273" s="232">
        <v>1812.4333333333329</v>
      </c>
      <c r="K273" s="231">
        <v>1744</v>
      </c>
      <c r="L273" s="231">
        <v>1670</v>
      </c>
      <c r="M273" s="231">
        <v>3.6133999999999999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253.7</v>
      </c>
      <c r="D274" s="232">
        <v>251.85</v>
      </c>
      <c r="E274" s="232">
        <v>248.45</v>
      </c>
      <c r="F274" s="232">
        <v>243.2</v>
      </c>
      <c r="G274" s="232">
        <v>239.79999999999998</v>
      </c>
      <c r="H274" s="232">
        <v>257.10000000000002</v>
      </c>
      <c r="I274" s="232">
        <v>260.5</v>
      </c>
      <c r="J274" s="232">
        <v>265.75</v>
      </c>
      <c r="K274" s="231">
        <v>255.25</v>
      </c>
      <c r="L274" s="231">
        <v>246.6</v>
      </c>
      <c r="M274" s="231">
        <v>2.7837299999999998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925.1</v>
      </c>
      <c r="D275" s="232">
        <v>924.26666666666677</v>
      </c>
      <c r="E275" s="232">
        <v>901.88333333333355</v>
      </c>
      <c r="F275" s="232">
        <v>878.66666666666674</v>
      </c>
      <c r="G275" s="232">
        <v>856.28333333333353</v>
      </c>
      <c r="H275" s="232">
        <v>947.48333333333358</v>
      </c>
      <c r="I275" s="232">
        <v>969.86666666666679</v>
      </c>
      <c r="J275" s="232">
        <v>993.0833333333336</v>
      </c>
      <c r="K275" s="231">
        <v>946.65</v>
      </c>
      <c r="L275" s="231">
        <v>901.05</v>
      </c>
      <c r="M275" s="231">
        <v>27.074629999999999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345.8</v>
      </c>
      <c r="D276" s="232">
        <v>349.09999999999997</v>
      </c>
      <c r="E276" s="232">
        <v>340.99999999999994</v>
      </c>
      <c r="F276" s="232">
        <v>336.2</v>
      </c>
      <c r="G276" s="232">
        <v>328.09999999999997</v>
      </c>
      <c r="H276" s="232">
        <v>353.89999999999992</v>
      </c>
      <c r="I276" s="232">
        <v>361.99999999999994</v>
      </c>
      <c r="J276" s="232">
        <v>366.7999999999999</v>
      </c>
      <c r="K276" s="231">
        <v>357.2</v>
      </c>
      <c r="L276" s="231">
        <v>344.3</v>
      </c>
      <c r="M276" s="231">
        <v>2.5598800000000002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1054.3</v>
      </c>
      <c r="D277" s="232">
        <v>1045.4833333333333</v>
      </c>
      <c r="E277" s="232">
        <v>1031.2666666666667</v>
      </c>
      <c r="F277" s="232">
        <v>1008.2333333333333</v>
      </c>
      <c r="G277" s="232">
        <v>994.01666666666665</v>
      </c>
      <c r="H277" s="232">
        <v>1068.5166666666667</v>
      </c>
      <c r="I277" s="232">
        <v>1082.7333333333333</v>
      </c>
      <c r="J277" s="232">
        <v>1105.7666666666667</v>
      </c>
      <c r="K277" s="231">
        <v>1059.7</v>
      </c>
      <c r="L277" s="231">
        <v>1022.45</v>
      </c>
      <c r="M277" s="231">
        <v>2.0940699999999999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534.25</v>
      </c>
      <c r="D278" s="232">
        <v>538.06666666666661</v>
      </c>
      <c r="E278" s="232">
        <v>523.53333333333319</v>
      </c>
      <c r="F278" s="232">
        <v>512.81666666666661</v>
      </c>
      <c r="G278" s="232">
        <v>498.28333333333319</v>
      </c>
      <c r="H278" s="232">
        <v>548.78333333333319</v>
      </c>
      <c r="I278" s="232">
        <v>563.31666666666649</v>
      </c>
      <c r="J278" s="232">
        <v>574.03333333333319</v>
      </c>
      <c r="K278" s="231">
        <v>552.6</v>
      </c>
      <c r="L278" s="231">
        <v>527.35</v>
      </c>
      <c r="M278" s="231">
        <v>2.76674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105.35</v>
      </c>
      <c r="D279" s="232">
        <v>107.05</v>
      </c>
      <c r="E279" s="232">
        <v>103.3</v>
      </c>
      <c r="F279" s="232">
        <v>101.25</v>
      </c>
      <c r="G279" s="232">
        <v>97.5</v>
      </c>
      <c r="H279" s="232">
        <v>109.1</v>
      </c>
      <c r="I279" s="232">
        <v>112.85</v>
      </c>
      <c r="J279" s="232">
        <v>114.89999999999999</v>
      </c>
      <c r="K279" s="231">
        <v>110.8</v>
      </c>
      <c r="L279" s="231">
        <v>105</v>
      </c>
      <c r="M279" s="231">
        <v>114.08564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386.8</v>
      </c>
      <c r="D280" s="232">
        <v>385.55</v>
      </c>
      <c r="E280" s="232">
        <v>383.25</v>
      </c>
      <c r="F280" s="232">
        <v>379.7</v>
      </c>
      <c r="G280" s="232">
        <v>377.4</v>
      </c>
      <c r="H280" s="232">
        <v>389.1</v>
      </c>
      <c r="I280" s="232">
        <v>391.40000000000009</v>
      </c>
      <c r="J280" s="232">
        <v>394.95000000000005</v>
      </c>
      <c r="K280" s="231">
        <v>387.85</v>
      </c>
      <c r="L280" s="231">
        <v>382</v>
      </c>
      <c r="M280" s="231">
        <v>0.78713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104.4</v>
      </c>
      <c r="D281" s="232">
        <v>103.58333333333333</v>
      </c>
      <c r="E281" s="232">
        <v>102.26666666666665</v>
      </c>
      <c r="F281" s="232">
        <v>100.13333333333333</v>
      </c>
      <c r="G281" s="232">
        <v>98.816666666666649</v>
      </c>
      <c r="H281" s="232">
        <v>105.71666666666665</v>
      </c>
      <c r="I281" s="232">
        <v>107.03333333333335</v>
      </c>
      <c r="J281" s="232">
        <v>109.16666666666666</v>
      </c>
      <c r="K281" s="231">
        <v>104.9</v>
      </c>
      <c r="L281" s="231">
        <v>101.45</v>
      </c>
      <c r="M281" s="231">
        <v>26.670960000000001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456.35</v>
      </c>
      <c r="D282" s="232">
        <v>454.59999999999997</v>
      </c>
      <c r="E282" s="232">
        <v>451.29999999999995</v>
      </c>
      <c r="F282" s="232">
        <v>446.25</v>
      </c>
      <c r="G282" s="232">
        <v>442.95</v>
      </c>
      <c r="H282" s="232">
        <v>459.64999999999992</v>
      </c>
      <c r="I282" s="232">
        <v>462.95</v>
      </c>
      <c r="J282" s="232">
        <v>467.99999999999989</v>
      </c>
      <c r="K282" s="231">
        <v>457.9</v>
      </c>
      <c r="L282" s="231">
        <v>449.55</v>
      </c>
      <c r="M282" s="231">
        <v>2.6624300000000001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1732.85</v>
      </c>
      <c r="D283" s="232">
        <v>1731.5</v>
      </c>
      <c r="E283" s="232">
        <v>1722.35</v>
      </c>
      <c r="F283" s="232">
        <v>1711.85</v>
      </c>
      <c r="G283" s="232">
        <v>1702.6999999999998</v>
      </c>
      <c r="H283" s="232">
        <v>1742</v>
      </c>
      <c r="I283" s="232">
        <v>1751.15</v>
      </c>
      <c r="J283" s="232">
        <v>1761.65</v>
      </c>
      <c r="K283" s="231">
        <v>1740.65</v>
      </c>
      <c r="L283" s="231">
        <v>1721</v>
      </c>
      <c r="M283" s="231">
        <v>35.657550000000001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1401.45</v>
      </c>
      <c r="D284" s="232">
        <v>1389.1833333333334</v>
      </c>
      <c r="E284" s="232">
        <v>1358.4666666666667</v>
      </c>
      <c r="F284" s="232">
        <v>1315.4833333333333</v>
      </c>
      <c r="G284" s="232">
        <v>1284.7666666666667</v>
      </c>
      <c r="H284" s="232">
        <v>1432.1666666666667</v>
      </c>
      <c r="I284" s="232">
        <v>1462.8833333333334</v>
      </c>
      <c r="J284" s="232">
        <v>1505.8666666666668</v>
      </c>
      <c r="K284" s="231">
        <v>1419.9</v>
      </c>
      <c r="L284" s="231">
        <v>1346.2</v>
      </c>
      <c r="M284" s="231">
        <v>2.0569799999999998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82.05</v>
      </c>
      <c r="D285" s="232">
        <v>81.949999999999989</v>
      </c>
      <c r="E285" s="232">
        <v>81.049999999999983</v>
      </c>
      <c r="F285" s="232">
        <v>80.05</v>
      </c>
      <c r="G285" s="232">
        <v>79.149999999999991</v>
      </c>
      <c r="H285" s="232">
        <v>82.949999999999974</v>
      </c>
      <c r="I285" s="232">
        <v>83.84999999999998</v>
      </c>
      <c r="J285" s="232">
        <v>84.849999999999966</v>
      </c>
      <c r="K285" s="231">
        <v>82.85</v>
      </c>
      <c r="L285" s="231">
        <v>80.95</v>
      </c>
      <c r="M285" s="231">
        <v>37.58549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3378.55</v>
      </c>
      <c r="D286" s="232">
        <v>3373.5833333333335</v>
      </c>
      <c r="E286" s="232">
        <v>3347.6166666666668</v>
      </c>
      <c r="F286" s="232">
        <v>3316.6833333333334</v>
      </c>
      <c r="G286" s="232">
        <v>3290.7166666666667</v>
      </c>
      <c r="H286" s="232">
        <v>3404.5166666666669</v>
      </c>
      <c r="I286" s="232">
        <v>3430.4833333333331</v>
      </c>
      <c r="J286" s="232">
        <v>3461.416666666667</v>
      </c>
      <c r="K286" s="231">
        <v>3399.55</v>
      </c>
      <c r="L286" s="231">
        <v>3342.65</v>
      </c>
      <c r="M286" s="231">
        <v>2.2068699999999999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328.75</v>
      </c>
      <c r="D287" s="232">
        <v>327.93333333333334</v>
      </c>
      <c r="E287" s="232">
        <v>324.31666666666666</v>
      </c>
      <c r="F287" s="232">
        <v>319.88333333333333</v>
      </c>
      <c r="G287" s="232">
        <v>316.26666666666665</v>
      </c>
      <c r="H287" s="232">
        <v>332.36666666666667</v>
      </c>
      <c r="I287" s="232">
        <v>335.98333333333335</v>
      </c>
      <c r="J287" s="232">
        <v>340.41666666666669</v>
      </c>
      <c r="K287" s="231">
        <v>331.55</v>
      </c>
      <c r="L287" s="231">
        <v>323.5</v>
      </c>
      <c r="M287" s="231">
        <v>17.791119999999999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4759.6499999999996</v>
      </c>
      <c r="D288" s="232">
        <v>4723.1166666666659</v>
      </c>
      <c r="E288" s="232">
        <v>4668.5333333333319</v>
      </c>
      <c r="F288" s="232">
        <v>4577.4166666666661</v>
      </c>
      <c r="G288" s="232">
        <v>4522.8333333333321</v>
      </c>
      <c r="H288" s="232">
        <v>4814.2333333333318</v>
      </c>
      <c r="I288" s="232">
        <v>4868.8166666666657</v>
      </c>
      <c r="J288" s="232">
        <v>4959.9333333333316</v>
      </c>
      <c r="K288" s="231">
        <v>4777.7</v>
      </c>
      <c r="L288" s="231">
        <v>4632</v>
      </c>
      <c r="M288" s="231">
        <v>3.2833700000000001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9982.2999999999993</v>
      </c>
      <c r="D289" s="232">
        <v>10019.566666666666</v>
      </c>
      <c r="E289" s="232">
        <v>9769.2333333333318</v>
      </c>
      <c r="F289" s="232">
        <v>9556.1666666666661</v>
      </c>
      <c r="G289" s="232">
        <v>9305.8333333333321</v>
      </c>
      <c r="H289" s="232">
        <v>10232.633333333331</v>
      </c>
      <c r="I289" s="232">
        <v>10482.966666666667</v>
      </c>
      <c r="J289" s="232">
        <v>10696.033333333331</v>
      </c>
      <c r="K289" s="231">
        <v>10269.9</v>
      </c>
      <c r="L289" s="231">
        <v>9806.5</v>
      </c>
      <c r="M289" s="231">
        <v>5.5890000000000002E-2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2164.1999999999998</v>
      </c>
      <c r="D290" s="232">
        <v>2163.9</v>
      </c>
      <c r="E290" s="232">
        <v>2150.8500000000004</v>
      </c>
      <c r="F290" s="232">
        <v>2137.5000000000005</v>
      </c>
      <c r="G290" s="232">
        <v>2124.4500000000007</v>
      </c>
      <c r="H290" s="232">
        <v>2177.25</v>
      </c>
      <c r="I290" s="232">
        <v>2190.3000000000002</v>
      </c>
      <c r="J290" s="232">
        <v>2203.6499999999996</v>
      </c>
      <c r="K290" s="231">
        <v>2176.9499999999998</v>
      </c>
      <c r="L290" s="231">
        <v>2150.5500000000002</v>
      </c>
      <c r="M290" s="231">
        <v>14.89542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321.10000000000002</v>
      </c>
      <c r="D291" s="232">
        <v>323.2166666666667</v>
      </c>
      <c r="E291" s="232">
        <v>317.93333333333339</v>
      </c>
      <c r="F291" s="232">
        <v>314.76666666666671</v>
      </c>
      <c r="G291" s="232">
        <v>309.48333333333341</v>
      </c>
      <c r="H291" s="232">
        <v>326.38333333333338</v>
      </c>
      <c r="I291" s="232">
        <v>331.66666666666669</v>
      </c>
      <c r="J291" s="232">
        <v>334.83333333333337</v>
      </c>
      <c r="K291" s="231">
        <v>328.5</v>
      </c>
      <c r="L291" s="231">
        <v>320.05</v>
      </c>
      <c r="M291" s="231">
        <v>3.6639900000000001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292.95</v>
      </c>
      <c r="D292" s="232">
        <v>295.18333333333334</v>
      </c>
      <c r="E292" s="232">
        <v>288.76666666666665</v>
      </c>
      <c r="F292" s="232">
        <v>284.58333333333331</v>
      </c>
      <c r="G292" s="232">
        <v>278.16666666666663</v>
      </c>
      <c r="H292" s="232">
        <v>299.36666666666667</v>
      </c>
      <c r="I292" s="232">
        <v>305.7833333333333</v>
      </c>
      <c r="J292" s="232">
        <v>309.9666666666667</v>
      </c>
      <c r="K292" s="231">
        <v>301.60000000000002</v>
      </c>
      <c r="L292" s="231">
        <v>291</v>
      </c>
      <c r="M292" s="231">
        <v>30.89556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222.75</v>
      </c>
      <c r="D293" s="232">
        <v>225.71666666666667</v>
      </c>
      <c r="E293" s="232">
        <v>219.03333333333333</v>
      </c>
      <c r="F293" s="232">
        <v>215.31666666666666</v>
      </c>
      <c r="G293" s="232">
        <v>208.63333333333333</v>
      </c>
      <c r="H293" s="232">
        <v>229.43333333333334</v>
      </c>
      <c r="I293" s="232">
        <v>236.11666666666667</v>
      </c>
      <c r="J293" s="232">
        <v>239.83333333333334</v>
      </c>
      <c r="K293" s="231">
        <v>232.4</v>
      </c>
      <c r="L293" s="231">
        <v>222</v>
      </c>
      <c r="M293" s="231">
        <v>9.4203100000000006</v>
      </c>
      <c r="N293" s="1"/>
      <c r="O293" s="1"/>
    </row>
    <row r="294" spans="1:15" ht="12.75" customHeight="1">
      <c r="A294" s="30">
        <v>284</v>
      </c>
      <c r="B294" s="217" t="s">
        <v>1005</v>
      </c>
      <c r="C294" s="231">
        <v>77.25</v>
      </c>
      <c r="D294" s="232">
        <v>77.683333333333337</v>
      </c>
      <c r="E294" s="232">
        <v>75.966666666666669</v>
      </c>
      <c r="F294" s="232">
        <v>74.683333333333337</v>
      </c>
      <c r="G294" s="232">
        <v>72.966666666666669</v>
      </c>
      <c r="H294" s="232">
        <v>78.966666666666669</v>
      </c>
      <c r="I294" s="232">
        <v>80.683333333333337</v>
      </c>
      <c r="J294" s="232">
        <v>81.966666666666669</v>
      </c>
      <c r="K294" s="231">
        <v>79.400000000000006</v>
      </c>
      <c r="L294" s="231">
        <v>76.400000000000006</v>
      </c>
      <c r="M294" s="231">
        <v>63.887709999999998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534.35</v>
      </c>
      <c r="D295" s="232">
        <v>537.4666666666667</v>
      </c>
      <c r="E295" s="232">
        <v>527.98333333333335</v>
      </c>
      <c r="F295" s="232">
        <v>521.61666666666667</v>
      </c>
      <c r="G295" s="232">
        <v>512.13333333333333</v>
      </c>
      <c r="H295" s="232">
        <v>543.83333333333337</v>
      </c>
      <c r="I295" s="232">
        <v>553.31666666666672</v>
      </c>
      <c r="J295" s="232">
        <v>559.68333333333339</v>
      </c>
      <c r="K295" s="231">
        <v>546.95000000000005</v>
      </c>
      <c r="L295" s="231">
        <v>531.1</v>
      </c>
      <c r="M295" s="231">
        <v>20.309249999999999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4029.85</v>
      </c>
      <c r="D296" s="232">
        <v>4024.9499999999994</v>
      </c>
      <c r="E296" s="232">
        <v>3925.9499999999989</v>
      </c>
      <c r="F296" s="232">
        <v>3822.0499999999997</v>
      </c>
      <c r="G296" s="232">
        <v>3723.0499999999993</v>
      </c>
      <c r="H296" s="232">
        <v>4128.8499999999985</v>
      </c>
      <c r="I296" s="232">
        <v>4227.8499999999995</v>
      </c>
      <c r="J296" s="232">
        <v>4331.7499999999982</v>
      </c>
      <c r="K296" s="231">
        <v>4123.95</v>
      </c>
      <c r="L296" s="231">
        <v>3921.05</v>
      </c>
      <c r="M296" s="231">
        <v>0.93223999999999996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648.4</v>
      </c>
      <c r="D297" s="232">
        <v>642.44999999999993</v>
      </c>
      <c r="E297" s="232">
        <v>633.94999999999982</v>
      </c>
      <c r="F297" s="232">
        <v>619.49999999999989</v>
      </c>
      <c r="G297" s="232">
        <v>610.99999999999977</v>
      </c>
      <c r="H297" s="232">
        <v>656.89999999999986</v>
      </c>
      <c r="I297" s="232">
        <v>665.40000000000009</v>
      </c>
      <c r="J297" s="232">
        <v>679.84999999999991</v>
      </c>
      <c r="K297" s="231">
        <v>650.95000000000005</v>
      </c>
      <c r="L297" s="231">
        <v>628</v>
      </c>
      <c r="M297" s="231">
        <v>19.911629999999999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1161.1500000000001</v>
      </c>
      <c r="D298" s="232">
        <v>1156.0333333333335</v>
      </c>
      <c r="E298" s="232">
        <v>1116.116666666667</v>
      </c>
      <c r="F298" s="232">
        <v>1071.0833333333335</v>
      </c>
      <c r="G298" s="232">
        <v>1031.166666666667</v>
      </c>
      <c r="H298" s="232">
        <v>1201.0666666666671</v>
      </c>
      <c r="I298" s="232">
        <v>1240.9833333333336</v>
      </c>
      <c r="J298" s="232">
        <v>1286.0166666666671</v>
      </c>
      <c r="K298" s="231">
        <v>1195.95</v>
      </c>
      <c r="L298" s="231">
        <v>1111</v>
      </c>
      <c r="M298" s="231">
        <v>1.0343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27.9</v>
      </c>
      <c r="D299" s="232">
        <v>28.133333333333329</v>
      </c>
      <c r="E299" s="232">
        <v>27.566666666666659</v>
      </c>
      <c r="F299" s="232">
        <v>27.233333333333331</v>
      </c>
      <c r="G299" s="232">
        <v>26.666666666666661</v>
      </c>
      <c r="H299" s="232">
        <v>28.466666666666658</v>
      </c>
      <c r="I299" s="232">
        <v>29.033333333333328</v>
      </c>
      <c r="J299" s="232">
        <v>29.366666666666656</v>
      </c>
      <c r="K299" s="231">
        <v>28.7</v>
      </c>
      <c r="L299" s="231">
        <v>27.8</v>
      </c>
      <c r="M299" s="231">
        <v>8.5812100000000004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142.19999999999999</v>
      </c>
      <c r="D300" s="232">
        <v>142.63333333333333</v>
      </c>
      <c r="E300" s="232">
        <v>140.81666666666666</v>
      </c>
      <c r="F300" s="232">
        <v>139.43333333333334</v>
      </c>
      <c r="G300" s="232">
        <v>137.61666666666667</v>
      </c>
      <c r="H300" s="232">
        <v>144.01666666666665</v>
      </c>
      <c r="I300" s="232">
        <v>145.83333333333331</v>
      </c>
      <c r="J300" s="232">
        <v>147.21666666666664</v>
      </c>
      <c r="K300" s="231">
        <v>144.44999999999999</v>
      </c>
      <c r="L300" s="231">
        <v>141.25</v>
      </c>
      <c r="M300" s="231">
        <v>1.5211300000000001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84047.2</v>
      </c>
      <c r="D301" s="232">
        <v>83526.483333333337</v>
      </c>
      <c r="E301" s="232">
        <v>82608.966666666674</v>
      </c>
      <c r="F301" s="232">
        <v>81170.733333333337</v>
      </c>
      <c r="G301" s="232">
        <v>80253.216666666674</v>
      </c>
      <c r="H301" s="232">
        <v>84964.716666666674</v>
      </c>
      <c r="I301" s="232">
        <v>85882.233333333337</v>
      </c>
      <c r="J301" s="232">
        <v>87320.466666666674</v>
      </c>
      <c r="K301" s="231">
        <v>84444</v>
      </c>
      <c r="L301" s="231">
        <v>82088.25</v>
      </c>
      <c r="M301" s="231">
        <v>5.8560000000000001E-2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1581.55</v>
      </c>
      <c r="D302" s="232">
        <v>1577.6666666666667</v>
      </c>
      <c r="E302" s="232">
        <v>1553.8833333333334</v>
      </c>
      <c r="F302" s="232">
        <v>1526.2166666666667</v>
      </c>
      <c r="G302" s="232">
        <v>1502.4333333333334</v>
      </c>
      <c r="H302" s="232">
        <v>1605.3333333333335</v>
      </c>
      <c r="I302" s="232">
        <v>1629.1166666666668</v>
      </c>
      <c r="J302" s="232">
        <v>1656.7833333333335</v>
      </c>
      <c r="K302" s="231">
        <v>1601.45</v>
      </c>
      <c r="L302" s="231">
        <v>1550</v>
      </c>
      <c r="M302" s="231">
        <v>1.13907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930.3</v>
      </c>
      <c r="D303" s="232">
        <v>905.5</v>
      </c>
      <c r="E303" s="232">
        <v>866.5</v>
      </c>
      <c r="F303" s="232">
        <v>802.7</v>
      </c>
      <c r="G303" s="232">
        <v>763.7</v>
      </c>
      <c r="H303" s="232">
        <v>969.3</v>
      </c>
      <c r="I303" s="232">
        <v>1008.3</v>
      </c>
      <c r="J303" s="232">
        <v>1072.0999999999999</v>
      </c>
      <c r="K303" s="231">
        <v>944.5</v>
      </c>
      <c r="L303" s="231">
        <v>841.7</v>
      </c>
      <c r="M303" s="231">
        <v>12.562749999999999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983.45</v>
      </c>
      <c r="D304" s="232">
        <v>983.31666666666661</v>
      </c>
      <c r="E304" s="232">
        <v>974.68333333333317</v>
      </c>
      <c r="F304" s="232">
        <v>965.91666666666652</v>
      </c>
      <c r="G304" s="232">
        <v>957.28333333333308</v>
      </c>
      <c r="H304" s="232">
        <v>992.08333333333326</v>
      </c>
      <c r="I304" s="232">
        <v>1000.7166666666667</v>
      </c>
      <c r="J304" s="232">
        <v>1009.4833333333333</v>
      </c>
      <c r="K304" s="231">
        <v>991.95</v>
      </c>
      <c r="L304" s="231">
        <v>974.55</v>
      </c>
      <c r="M304" s="231">
        <v>4.2252299999999998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231.65</v>
      </c>
      <c r="D305" s="232">
        <v>230.71666666666667</v>
      </c>
      <c r="E305" s="232">
        <v>228.43333333333334</v>
      </c>
      <c r="F305" s="232">
        <v>225.21666666666667</v>
      </c>
      <c r="G305" s="232">
        <v>222.93333333333334</v>
      </c>
      <c r="H305" s="232">
        <v>233.93333333333334</v>
      </c>
      <c r="I305" s="232">
        <v>236.2166666666667</v>
      </c>
      <c r="J305" s="232">
        <v>239.43333333333334</v>
      </c>
      <c r="K305" s="231">
        <v>233</v>
      </c>
      <c r="L305" s="231">
        <v>227.5</v>
      </c>
      <c r="M305" s="231">
        <v>36.046109999999999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1158.7</v>
      </c>
      <c r="D306" s="232">
        <v>1155.8499999999999</v>
      </c>
      <c r="E306" s="232">
        <v>1148.6999999999998</v>
      </c>
      <c r="F306" s="232">
        <v>1138.6999999999998</v>
      </c>
      <c r="G306" s="232">
        <v>1131.5499999999997</v>
      </c>
      <c r="H306" s="232">
        <v>1165.8499999999999</v>
      </c>
      <c r="I306" s="232">
        <v>1173</v>
      </c>
      <c r="J306" s="232">
        <v>1183</v>
      </c>
      <c r="K306" s="231">
        <v>1163</v>
      </c>
      <c r="L306" s="231">
        <v>1145.8499999999999</v>
      </c>
      <c r="M306" s="231">
        <v>23.430700000000002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350.8</v>
      </c>
      <c r="D307" s="232">
        <v>348.4666666666667</v>
      </c>
      <c r="E307" s="232">
        <v>342.23333333333341</v>
      </c>
      <c r="F307" s="232">
        <v>333.66666666666669</v>
      </c>
      <c r="G307" s="232">
        <v>327.43333333333339</v>
      </c>
      <c r="H307" s="232">
        <v>357.03333333333342</v>
      </c>
      <c r="I307" s="232">
        <v>363.26666666666677</v>
      </c>
      <c r="J307" s="232">
        <v>371.83333333333343</v>
      </c>
      <c r="K307" s="231">
        <v>354.7</v>
      </c>
      <c r="L307" s="231">
        <v>339.9</v>
      </c>
      <c r="M307" s="231">
        <v>10.639390000000001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269.85000000000002</v>
      </c>
      <c r="D308" s="232">
        <v>270.06666666666666</v>
      </c>
      <c r="E308" s="232">
        <v>266.88333333333333</v>
      </c>
      <c r="F308" s="232">
        <v>263.91666666666669</v>
      </c>
      <c r="G308" s="232">
        <v>260.73333333333335</v>
      </c>
      <c r="H308" s="232">
        <v>273.0333333333333</v>
      </c>
      <c r="I308" s="232">
        <v>276.21666666666658</v>
      </c>
      <c r="J308" s="232">
        <v>279.18333333333328</v>
      </c>
      <c r="K308" s="231">
        <v>273.25</v>
      </c>
      <c r="L308" s="231">
        <v>267.10000000000002</v>
      </c>
      <c r="M308" s="231">
        <v>1.05247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352.1</v>
      </c>
      <c r="D309" s="232">
        <v>347.7</v>
      </c>
      <c r="E309" s="232">
        <v>340.4</v>
      </c>
      <c r="F309" s="232">
        <v>328.7</v>
      </c>
      <c r="G309" s="232">
        <v>321.39999999999998</v>
      </c>
      <c r="H309" s="232">
        <v>359.4</v>
      </c>
      <c r="I309" s="232">
        <v>366.70000000000005</v>
      </c>
      <c r="J309" s="232">
        <v>378.4</v>
      </c>
      <c r="K309" s="231">
        <v>355</v>
      </c>
      <c r="L309" s="231">
        <v>336</v>
      </c>
      <c r="M309" s="231">
        <v>1.97607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354.3</v>
      </c>
      <c r="D310" s="232">
        <v>354.81666666666661</v>
      </c>
      <c r="E310" s="232">
        <v>349.63333333333321</v>
      </c>
      <c r="F310" s="232">
        <v>344.96666666666658</v>
      </c>
      <c r="G310" s="232">
        <v>339.78333333333319</v>
      </c>
      <c r="H310" s="232">
        <v>359.48333333333323</v>
      </c>
      <c r="I310" s="232">
        <v>364.66666666666663</v>
      </c>
      <c r="J310" s="232">
        <v>369.33333333333326</v>
      </c>
      <c r="K310" s="231">
        <v>360</v>
      </c>
      <c r="L310" s="231">
        <v>350.15</v>
      </c>
      <c r="M310" s="231">
        <v>1.1433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123.7</v>
      </c>
      <c r="D311" s="232">
        <v>123</v>
      </c>
      <c r="E311" s="232">
        <v>121.75</v>
      </c>
      <c r="F311" s="232">
        <v>119.8</v>
      </c>
      <c r="G311" s="232">
        <v>118.55</v>
      </c>
      <c r="H311" s="232">
        <v>124.95</v>
      </c>
      <c r="I311" s="232">
        <v>126.2</v>
      </c>
      <c r="J311" s="232">
        <v>128.15</v>
      </c>
      <c r="K311" s="231">
        <v>124.25</v>
      </c>
      <c r="L311" s="231">
        <v>121.05</v>
      </c>
      <c r="M311" s="231">
        <v>78.560040000000001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52.55</v>
      </c>
      <c r="D312" s="232">
        <v>52.366666666666667</v>
      </c>
      <c r="E312" s="232">
        <v>51.783333333333331</v>
      </c>
      <c r="F312" s="232">
        <v>51.016666666666666</v>
      </c>
      <c r="G312" s="232">
        <v>50.43333333333333</v>
      </c>
      <c r="H312" s="232">
        <v>53.133333333333333</v>
      </c>
      <c r="I312" s="232">
        <v>53.716666666666661</v>
      </c>
      <c r="J312" s="232">
        <v>54.483333333333334</v>
      </c>
      <c r="K312" s="231">
        <v>52.95</v>
      </c>
      <c r="L312" s="231">
        <v>51.6</v>
      </c>
      <c r="M312" s="231">
        <v>25.219619999999999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479.8</v>
      </c>
      <c r="D313" s="232">
        <v>477.41666666666669</v>
      </c>
      <c r="E313" s="232">
        <v>474.03333333333336</v>
      </c>
      <c r="F313" s="232">
        <v>468.26666666666665</v>
      </c>
      <c r="G313" s="232">
        <v>464.88333333333333</v>
      </c>
      <c r="H313" s="232">
        <v>483.18333333333339</v>
      </c>
      <c r="I313" s="232">
        <v>486.56666666666672</v>
      </c>
      <c r="J313" s="232">
        <v>492.33333333333343</v>
      </c>
      <c r="K313" s="231">
        <v>480.8</v>
      </c>
      <c r="L313" s="231">
        <v>471.65</v>
      </c>
      <c r="M313" s="231">
        <v>16.556470000000001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8292.15</v>
      </c>
      <c r="D314" s="232">
        <v>8306.4</v>
      </c>
      <c r="E314" s="232">
        <v>8242.7999999999993</v>
      </c>
      <c r="F314" s="232">
        <v>8193.4499999999989</v>
      </c>
      <c r="G314" s="232">
        <v>8129.8499999999985</v>
      </c>
      <c r="H314" s="232">
        <v>8355.75</v>
      </c>
      <c r="I314" s="232">
        <v>8419.3500000000022</v>
      </c>
      <c r="J314" s="232">
        <v>8468.7000000000007</v>
      </c>
      <c r="K314" s="231">
        <v>8370</v>
      </c>
      <c r="L314" s="231">
        <v>8257.0499999999993</v>
      </c>
      <c r="M314" s="231">
        <v>4.7875699999999997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1541</v>
      </c>
      <c r="D315" s="232">
        <v>1529.3333333333333</v>
      </c>
      <c r="E315" s="232">
        <v>1507.6666666666665</v>
      </c>
      <c r="F315" s="232">
        <v>1474.3333333333333</v>
      </c>
      <c r="G315" s="232">
        <v>1452.6666666666665</v>
      </c>
      <c r="H315" s="232">
        <v>1562.6666666666665</v>
      </c>
      <c r="I315" s="232">
        <v>1584.333333333333</v>
      </c>
      <c r="J315" s="232">
        <v>1617.6666666666665</v>
      </c>
      <c r="K315" s="231">
        <v>1551</v>
      </c>
      <c r="L315" s="231">
        <v>1496</v>
      </c>
      <c r="M315" s="231">
        <v>0.71586000000000005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635</v>
      </c>
      <c r="D316" s="232">
        <v>632.26666666666665</v>
      </c>
      <c r="E316" s="232">
        <v>627.73333333333335</v>
      </c>
      <c r="F316" s="232">
        <v>620.4666666666667</v>
      </c>
      <c r="G316" s="232">
        <v>615.93333333333339</v>
      </c>
      <c r="H316" s="232">
        <v>639.5333333333333</v>
      </c>
      <c r="I316" s="232">
        <v>644.06666666666661</v>
      </c>
      <c r="J316" s="232">
        <v>651.33333333333326</v>
      </c>
      <c r="K316" s="231">
        <v>636.79999999999995</v>
      </c>
      <c r="L316" s="231">
        <v>625</v>
      </c>
      <c r="M316" s="231">
        <v>3.1893600000000002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441.1</v>
      </c>
      <c r="D317" s="232">
        <v>442.81666666666666</v>
      </c>
      <c r="E317" s="232">
        <v>434.2833333333333</v>
      </c>
      <c r="F317" s="232">
        <v>427.46666666666664</v>
      </c>
      <c r="G317" s="232">
        <v>418.93333333333328</v>
      </c>
      <c r="H317" s="232">
        <v>449.63333333333333</v>
      </c>
      <c r="I317" s="232">
        <v>458.16666666666674</v>
      </c>
      <c r="J317" s="232">
        <v>464.98333333333335</v>
      </c>
      <c r="K317" s="231">
        <v>451.35</v>
      </c>
      <c r="L317" s="231">
        <v>436</v>
      </c>
      <c r="M317" s="231">
        <v>15.29683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663.05</v>
      </c>
      <c r="D318" s="232">
        <v>667.05000000000007</v>
      </c>
      <c r="E318" s="232">
        <v>652.10000000000014</v>
      </c>
      <c r="F318" s="232">
        <v>641.15000000000009</v>
      </c>
      <c r="G318" s="232">
        <v>626.20000000000016</v>
      </c>
      <c r="H318" s="232">
        <v>678.00000000000011</v>
      </c>
      <c r="I318" s="232">
        <v>692.95000000000016</v>
      </c>
      <c r="J318" s="232">
        <v>703.90000000000009</v>
      </c>
      <c r="K318" s="231">
        <v>682</v>
      </c>
      <c r="L318" s="231">
        <v>656.1</v>
      </c>
      <c r="M318" s="231">
        <v>11.891120000000001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649.70000000000005</v>
      </c>
      <c r="D319" s="232">
        <v>652.65</v>
      </c>
      <c r="E319" s="232">
        <v>631.59999999999991</v>
      </c>
      <c r="F319" s="232">
        <v>613.49999999999989</v>
      </c>
      <c r="G319" s="232">
        <v>592.44999999999982</v>
      </c>
      <c r="H319" s="232">
        <v>670.75</v>
      </c>
      <c r="I319" s="232">
        <v>691.8</v>
      </c>
      <c r="J319" s="232">
        <v>709.90000000000009</v>
      </c>
      <c r="K319" s="231">
        <v>673.7</v>
      </c>
      <c r="L319" s="231">
        <v>634.54999999999995</v>
      </c>
      <c r="M319" s="231">
        <v>2.86707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794.65</v>
      </c>
      <c r="D320" s="232">
        <v>795.54999999999984</v>
      </c>
      <c r="E320" s="232">
        <v>781.14999999999964</v>
      </c>
      <c r="F320" s="232">
        <v>767.64999999999975</v>
      </c>
      <c r="G320" s="232">
        <v>753.24999999999955</v>
      </c>
      <c r="H320" s="232">
        <v>809.04999999999973</v>
      </c>
      <c r="I320" s="232">
        <v>823.45</v>
      </c>
      <c r="J320" s="232">
        <v>836.94999999999982</v>
      </c>
      <c r="K320" s="231">
        <v>809.95</v>
      </c>
      <c r="L320" s="231">
        <v>782.05</v>
      </c>
      <c r="M320" s="231">
        <v>2.0335700000000001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1248.3</v>
      </c>
      <c r="D321" s="232">
        <v>1224.3833333333334</v>
      </c>
      <c r="E321" s="232">
        <v>1195.2666666666669</v>
      </c>
      <c r="F321" s="232">
        <v>1142.2333333333333</v>
      </c>
      <c r="G321" s="232">
        <v>1113.1166666666668</v>
      </c>
      <c r="H321" s="232">
        <v>1277.416666666667</v>
      </c>
      <c r="I321" s="232">
        <v>1306.5333333333333</v>
      </c>
      <c r="J321" s="232">
        <v>1359.5666666666671</v>
      </c>
      <c r="K321" s="231">
        <v>1253.5</v>
      </c>
      <c r="L321" s="231">
        <v>1171.3499999999999</v>
      </c>
      <c r="M321" s="231">
        <v>2.4065799999999999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48.25</v>
      </c>
      <c r="D322" s="232">
        <v>48.116666666666674</v>
      </c>
      <c r="E322" s="232">
        <v>47.33333333333335</v>
      </c>
      <c r="F322" s="232">
        <v>46.416666666666679</v>
      </c>
      <c r="G322" s="232">
        <v>45.633333333333354</v>
      </c>
      <c r="H322" s="232">
        <v>49.033333333333346</v>
      </c>
      <c r="I322" s="232">
        <v>49.816666666666677</v>
      </c>
      <c r="J322" s="232">
        <v>50.733333333333341</v>
      </c>
      <c r="K322" s="231">
        <v>48.9</v>
      </c>
      <c r="L322" s="231">
        <v>47.2</v>
      </c>
      <c r="M322" s="231">
        <v>50.199010000000001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610.29999999999995</v>
      </c>
      <c r="D323" s="232">
        <v>605.08333333333337</v>
      </c>
      <c r="E323" s="232">
        <v>590.2166666666667</v>
      </c>
      <c r="F323" s="232">
        <v>570.13333333333333</v>
      </c>
      <c r="G323" s="232">
        <v>555.26666666666665</v>
      </c>
      <c r="H323" s="232">
        <v>625.16666666666674</v>
      </c>
      <c r="I323" s="232">
        <v>640.0333333333333</v>
      </c>
      <c r="J323" s="232">
        <v>660.11666666666679</v>
      </c>
      <c r="K323" s="231">
        <v>619.95000000000005</v>
      </c>
      <c r="L323" s="231">
        <v>585</v>
      </c>
      <c r="M323" s="231">
        <v>2.1358000000000001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1795.75</v>
      </c>
      <c r="D324" s="232">
        <v>1777.05</v>
      </c>
      <c r="E324" s="232">
        <v>1751.6499999999999</v>
      </c>
      <c r="F324" s="232">
        <v>1707.55</v>
      </c>
      <c r="G324" s="232">
        <v>1682.1499999999999</v>
      </c>
      <c r="H324" s="232">
        <v>1821.1499999999999</v>
      </c>
      <c r="I324" s="232">
        <v>1846.55</v>
      </c>
      <c r="J324" s="232">
        <v>1890.6499999999999</v>
      </c>
      <c r="K324" s="231">
        <v>1802.45</v>
      </c>
      <c r="L324" s="231">
        <v>1732.95</v>
      </c>
      <c r="M324" s="231">
        <v>7.4805799999999998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1516.5</v>
      </c>
      <c r="D325" s="232">
        <v>1512.1666666666667</v>
      </c>
      <c r="E325" s="232">
        <v>1504.3333333333335</v>
      </c>
      <c r="F325" s="232">
        <v>1492.1666666666667</v>
      </c>
      <c r="G325" s="232">
        <v>1484.3333333333335</v>
      </c>
      <c r="H325" s="232">
        <v>1524.3333333333335</v>
      </c>
      <c r="I325" s="232">
        <v>1532.166666666667</v>
      </c>
      <c r="J325" s="232">
        <v>1544.3333333333335</v>
      </c>
      <c r="K325" s="231">
        <v>1520</v>
      </c>
      <c r="L325" s="231">
        <v>1500</v>
      </c>
      <c r="M325" s="231">
        <v>0.93486999999999998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979.95</v>
      </c>
      <c r="D326" s="232">
        <v>976.43333333333339</v>
      </c>
      <c r="E326" s="232">
        <v>968.76666666666677</v>
      </c>
      <c r="F326" s="232">
        <v>957.58333333333337</v>
      </c>
      <c r="G326" s="232">
        <v>949.91666666666674</v>
      </c>
      <c r="H326" s="232">
        <v>987.61666666666679</v>
      </c>
      <c r="I326" s="232">
        <v>995.2833333333333</v>
      </c>
      <c r="J326" s="232">
        <v>1006.4666666666668</v>
      </c>
      <c r="K326" s="231">
        <v>984.1</v>
      </c>
      <c r="L326" s="231">
        <v>965.25</v>
      </c>
      <c r="M326" s="231">
        <v>5.4423500000000002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563.35</v>
      </c>
      <c r="D327" s="232">
        <v>561.48333333333335</v>
      </c>
      <c r="E327" s="232">
        <v>552.16666666666674</v>
      </c>
      <c r="F327" s="232">
        <v>540.98333333333335</v>
      </c>
      <c r="G327" s="232">
        <v>531.66666666666674</v>
      </c>
      <c r="H327" s="232">
        <v>572.66666666666674</v>
      </c>
      <c r="I327" s="232">
        <v>581.98333333333335</v>
      </c>
      <c r="J327" s="232">
        <v>593.16666666666674</v>
      </c>
      <c r="K327" s="231">
        <v>570.79999999999995</v>
      </c>
      <c r="L327" s="231">
        <v>550.29999999999995</v>
      </c>
      <c r="M327" s="231">
        <v>4.3111300000000004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35.450000000000003</v>
      </c>
      <c r="D328" s="232">
        <v>35.4</v>
      </c>
      <c r="E328" s="232">
        <v>34.65</v>
      </c>
      <c r="F328" s="232">
        <v>33.85</v>
      </c>
      <c r="G328" s="232">
        <v>33.1</v>
      </c>
      <c r="H328" s="232">
        <v>36.199999999999996</v>
      </c>
      <c r="I328" s="232">
        <v>36.949999999999996</v>
      </c>
      <c r="J328" s="232">
        <v>37.749999999999993</v>
      </c>
      <c r="K328" s="231">
        <v>36.15</v>
      </c>
      <c r="L328" s="231">
        <v>34.6</v>
      </c>
      <c r="M328" s="231">
        <v>100.07186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106.1</v>
      </c>
      <c r="D329" s="232">
        <v>106.28333333333335</v>
      </c>
      <c r="E329" s="232">
        <v>104.06666666666669</v>
      </c>
      <c r="F329" s="232">
        <v>102.03333333333335</v>
      </c>
      <c r="G329" s="232">
        <v>99.816666666666691</v>
      </c>
      <c r="H329" s="232">
        <v>108.31666666666669</v>
      </c>
      <c r="I329" s="232">
        <v>110.53333333333336</v>
      </c>
      <c r="J329" s="232">
        <v>112.56666666666669</v>
      </c>
      <c r="K329" s="231">
        <v>108.5</v>
      </c>
      <c r="L329" s="231">
        <v>104.25</v>
      </c>
      <c r="M329" s="231">
        <v>61.029150000000001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40.200000000000003</v>
      </c>
      <c r="D330" s="232">
        <v>40.733333333333334</v>
      </c>
      <c r="E330" s="232">
        <v>39.466666666666669</v>
      </c>
      <c r="F330" s="232">
        <v>38.733333333333334</v>
      </c>
      <c r="G330" s="232">
        <v>37.466666666666669</v>
      </c>
      <c r="H330" s="232">
        <v>41.466666666666669</v>
      </c>
      <c r="I330" s="232">
        <v>42.733333333333334</v>
      </c>
      <c r="J330" s="232">
        <v>43.466666666666669</v>
      </c>
      <c r="K330" s="231">
        <v>42</v>
      </c>
      <c r="L330" s="231">
        <v>40</v>
      </c>
      <c r="M330" s="231">
        <v>103.59407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77.150000000000006</v>
      </c>
      <c r="D331" s="232">
        <v>77.183333333333337</v>
      </c>
      <c r="E331" s="232">
        <v>75.666666666666671</v>
      </c>
      <c r="F331" s="232">
        <v>74.183333333333337</v>
      </c>
      <c r="G331" s="232">
        <v>72.666666666666671</v>
      </c>
      <c r="H331" s="232">
        <v>78.666666666666671</v>
      </c>
      <c r="I331" s="232">
        <v>80.183333333333323</v>
      </c>
      <c r="J331" s="232">
        <v>81.666666666666671</v>
      </c>
      <c r="K331" s="231">
        <v>78.7</v>
      </c>
      <c r="L331" s="231">
        <v>75.7</v>
      </c>
      <c r="M331" s="231">
        <v>17.148389999999999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206.65</v>
      </c>
      <c r="D332" s="232">
        <v>207.85</v>
      </c>
      <c r="E332" s="232">
        <v>204.45</v>
      </c>
      <c r="F332" s="232">
        <v>202.25</v>
      </c>
      <c r="G332" s="232">
        <v>198.85</v>
      </c>
      <c r="H332" s="232">
        <v>210.04999999999998</v>
      </c>
      <c r="I332" s="232">
        <v>213.45000000000002</v>
      </c>
      <c r="J332" s="232">
        <v>215.64999999999998</v>
      </c>
      <c r="K332" s="231">
        <v>211.25</v>
      </c>
      <c r="L332" s="231">
        <v>205.65</v>
      </c>
      <c r="M332" s="231">
        <v>4.1884300000000003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175.1</v>
      </c>
      <c r="D333" s="232">
        <v>175.65</v>
      </c>
      <c r="E333" s="232">
        <v>174.05</v>
      </c>
      <c r="F333" s="232">
        <v>173</v>
      </c>
      <c r="G333" s="232">
        <v>171.4</v>
      </c>
      <c r="H333" s="232">
        <v>176.70000000000002</v>
      </c>
      <c r="I333" s="232">
        <v>178.29999999999998</v>
      </c>
      <c r="J333" s="232">
        <v>179.35000000000002</v>
      </c>
      <c r="K333" s="231">
        <v>177.25</v>
      </c>
      <c r="L333" s="231">
        <v>174.6</v>
      </c>
      <c r="M333" s="231">
        <v>81.25121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774.15</v>
      </c>
      <c r="D334" s="232">
        <v>769.81666666666661</v>
      </c>
      <c r="E334" s="232">
        <v>761.63333333333321</v>
      </c>
      <c r="F334" s="232">
        <v>749.11666666666656</v>
      </c>
      <c r="G334" s="232">
        <v>740.93333333333317</v>
      </c>
      <c r="H334" s="232">
        <v>782.33333333333326</v>
      </c>
      <c r="I334" s="232">
        <v>790.51666666666665</v>
      </c>
      <c r="J334" s="232">
        <v>803.0333333333333</v>
      </c>
      <c r="K334" s="231">
        <v>778</v>
      </c>
      <c r="L334" s="231">
        <v>757.3</v>
      </c>
      <c r="M334" s="231">
        <v>0.84136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78.400000000000006</v>
      </c>
      <c r="D335" s="232">
        <v>78.316666666666663</v>
      </c>
      <c r="E335" s="232">
        <v>77.333333333333329</v>
      </c>
      <c r="F335" s="232">
        <v>76.266666666666666</v>
      </c>
      <c r="G335" s="232">
        <v>75.283333333333331</v>
      </c>
      <c r="H335" s="232">
        <v>79.383333333333326</v>
      </c>
      <c r="I335" s="232">
        <v>80.366666666666674</v>
      </c>
      <c r="J335" s="232">
        <v>81.433333333333323</v>
      </c>
      <c r="K335" s="231">
        <v>79.3</v>
      </c>
      <c r="L335" s="231">
        <v>77.25</v>
      </c>
      <c r="M335" s="231">
        <v>112.83087999999999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4270.6000000000004</v>
      </c>
      <c r="D336" s="232">
        <v>4251.583333333333</v>
      </c>
      <c r="E336" s="232">
        <v>4227.1666666666661</v>
      </c>
      <c r="F336" s="232">
        <v>4183.7333333333327</v>
      </c>
      <c r="G336" s="232">
        <v>4159.3166666666657</v>
      </c>
      <c r="H336" s="232">
        <v>4295.0166666666664</v>
      </c>
      <c r="I336" s="232">
        <v>4319.4333333333325</v>
      </c>
      <c r="J336" s="232">
        <v>4362.8666666666668</v>
      </c>
      <c r="K336" s="231">
        <v>4276</v>
      </c>
      <c r="L336" s="231">
        <v>4208.1499999999996</v>
      </c>
      <c r="M336" s="231">
        <v>1.0407599999999999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516.45000000000005</v>
      </c>
      <c r="D337" s="232">
        <v>513.73333333333335</v>
      </c>
      <c r="E337" s="232">
        <v>509.41666666666674</v>
      </c>
      <c r="F337" s="232">
        <v>502.38333333333338</v>
      </c>
      <c r="G337" s="232">
        <v>498.06666666666678</v>
      </c>
      <c r="H337" s="232">
        <v>520.76666666666665</v>
      </c>
      <c r="I337" s="232">
        <v>525.08333333333326</v>
      </c>
      <c r="J337" s="232">
        <v>532.11666666666667</v>
      </c>
      <c r="K337" s="231">
        <v>518.04999999999995</v>
      </c>
      <c r="L337" s="231">
        <v>506.7</v>
      </c>
      <c r="M337" s="231">
        <v>2.9355699999999998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19704.5</v>
      </c>
      <c r="D338" s="232">
        <v>19537.133333333335</v>
      </c>
      <c r="E338" s="232">
        <v>19322.366666666669</v>
      </c>
      <c r="F338" s="232">
        <v>18940.233333333334</v>
      </c>
      <c r="G338" s="232">
        <v>18725.466666666667</v>
      </c>
      <c r="H338" s="232">
        <v>19919.26666666667</v>
      </c>
      <c r="I338" s="232">
        <v>20134.03333333334</v>
      </c>
      <c r="J338" s="232">
        <v>20516.166666666672</v>
      </c>
      <c r="K338" s="231">
        <v>19751.900000000001</v>
      </c>
      <c r="L338" s="231">
        <v>19155</v>
      </c>
      <c r="M338" s="231">
        <v>1.48444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54.25</v>
      </c>
      <c r="D339" s="232">
        <v>55.166666666666664</v>
      </c>
      <c r="E339" s="232">
        <v>53.083333333333329</v>
      </c>
      <c r="F339" s="232">
        <v>51.916666666666664</v>
      </c>
      <c r="G339" s="232">
        <v>49.833333333333329</v>
      </c>
      <c r="H339" s="232">
        <v>56.333333333333329</v>
      </c>
      <c r="I339" s="232">
        <v>58.416666666666657</v>
      </c>
      <c r="J339" s="232">
        <v>59.583333333333329</v>
      </c>
      <c r="K339" s="231">
        <v>57.25</v>
      </c>
      <c r="L339" s="231">
        <v>54</v>
      </c>
      <c r="M339" s="231">
        <v>24.2714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210.05</v>
      </c>
      <c r="D340" s="232">
        <v>208.58333333333334</v>
      </c>
      <c r="E340" s="232">
        <v>205.66666666666669</v>
      </c>
      <c r="F340" s="232">
        <v>201.28333333333333</v>
      </c>
      <c r="G340" s="232">
        <v>198.36666666666667</v>
      </c>
      <c r="H340" s="232">
        <v>212.9666666666667</v>
      </c>
      <c r="I340" s="232">
        <v>215.88333333333338</v>
      </c>
      <c r="J340" s="232">
        <v>220.26666666666671</v>
      </c>
      <c r="K340" s="231">
        <v>211.5</v>
      </c>
      <c r="L340" s="231">
        <v>204.2</v>
      </c>
      <c r="M340" s="231">
        <v>9.4353099999999994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344.9</v>
      </c>
      <c r="D341" s="232">
        <v>344.23333333333329</v>
      </c>
      <c r="E341" s="232">
        <v>341.76666666666659</v>
      </c>
      <c r="F341" s="232">
        <v>338.63333333333333</v>
      </c>
      <c r="G341" s="232">
        <v>336.16666666666663</v>
      </c>
      <c r="H341" s="232">
        <v>347.36666666666656</v>
      </c>
      <c r="I341" s="232">
        <v>349.83333333333326</v>
      </c>
      <c r="J341" s="232">
        <v>352.96666666666653</v>
      </c>
      <c r="K341" s="231">
        <v>346.7</v>
      </c>
      <c r="L341" s="231">
        <v>341.1</v>
      </c>
      <c r="M341" s="231">
        <v>1.57117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842.6</v>
      </c>
      <c r="D342" s="232">
        <v>841.38333333333333</v>
      </c>
      <c r="E342" s="232">
        <v>833.2166666666667</v>
      </c>
      <c r="F342" s="232">
        <v>823.83333333333337</v>
      </c>
      <c r="G342" s="232">
        <v>815.66666666666674</v>
      </c>
      <c r="H342" s="232">
        <v>850.76666666666665</v>
      </c>
      <c r="I342" s="232">
        <v>858.93333333333339</v>
      </c>
      <c r="J342" s="232">
        <v>868.31666666666661</v>
      </c>
      <c r="K342" s="231">
        <v>849.55</v>
      </c>
      <c r="L342" s="231">
        <v>832</v>
      </c>
      <c r="M342" s="231">
        <v>4.3757700000000002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151.05000000000001</v>
      </c>
      <c r="D343" s="232">
        <v>151.36666666666667</v>
      </c>
      <c r="E343" s="232">
        <v>149.73333333333335</v>
      </c>
      <c r="F343" s="232">
        <v>148.41666666666669</v>
      </c>
      <c r="G343" s="232">
        <v>146.78333333333336</v>
      </c>
      <c r="H343" s="232">
        <v>152.68333333333334</v>
      </c>
      <c r="I343" s="232">
        <v>154.31666666666666</v>
      </c>
      <c r="J343" s="232">
        <v>155.63333333333333</v>
      </c>
      <c r="K343" s="231">
        <v>153</v>
      </c>
      <c r="L343" s="231">
        <v>150.05000000000001</v>
      </c>
      <c r="M343" s="231">
        <v>79.984719999999996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251.65</v>
      </c>
      <c r="D344" s="232">
        <v>254.73333333333335</v>
      </c>
      <c r="E344" s="232">
        <v>246.51666666666671</v>
      </c>
      <c r="F344" s="232">
        <v>241.38333333333335</v>
      </c>
      <c r="G344" s="232">
        <v>233.16666666666671</v>
      </c>
      <c r="H344" s="232">
        <v>259.86666666666667</v>
      </c>
      <c r="I344" s="232">
        <v>268.08333333333337</v>
      </c>
      <c r="J344" s="232">
        <v>273.2166666666667</v>
      </c>
      <c r="K344" s="231">
        <v>262.95</v>
      </c>
      <c r="L344" s="231">
        <v>249.6</v>
      </c>
      <c r="M344" s="231">
        <v>21.22307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619.25</v>
      </c>
      <c r="D345" s="232">
        <v>624.7166666666667</v>
      </c>
      <c r="E345" s="232">
        <v>609.53333333333342</v>
      </c>
      <c r="F345" s="232">
        <v>599.81666666666672</v>
      </c>
      <c r="G345" s="232">
        <v>584.63333333333344</v>
      </c>
      <c r="H345" s="232">
        <v>634.43333333333339</v>
      </c>
      <c r="I345" s="232">
        <v>649.61666666666679</v>
      </c>
      <c r="J345" s="232">
        <v>659.33333333333337</v>
      </c>
      <c r="K345" s="231">
        <v>639.9</v>
      </c>
      <c r="L345" s="231">
        <v>615</v>
      </c>
      <c r="M345" s="231">
        <v>6.5861700000000001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636.79999999999995</v>
      </c>
      <c r="D346" s="232">
        <v>639.01666666666654</v>
      </c>
      <c r="E346" s="232">
        <v>622.1333333333331</v>
      </c>
      <c r="F346" s="232">
        <v>607.46666666666658</v>
      </c>
      <c r="G346" s="232">
        <v>590.58333333333314</v>
      </c>
      <c r="H346" s="232">
        <v>653.68333333333305</v>
      </c>
      <c r="I346" s="232">
        <v>670.56666666666649</v>
      </c>
      <c r="J346" s="232">
        <v>685.23333333333301</v>
      </c>
      <c r="K346" s="231">
        <v>655.9</v>
      </c>
      <c r="L346" s="231">
        <v>624.35</v>
      </c>
      <c r="M346" s="231">
        <v>89.866630000000001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3263.75</v>
      </c>
      <c r="D347" s="232">
        <v>3275.2166666666667</v>
      </c>
      <c r="E347" s="232">
        <v>3226.6333333333332</v>
      </c>
      <c r="F347" s="232">
        <v>3189.5166666666664</v>
      </c>
      <c r="G347" s="232">
        <v>3140.9333333333329</v>
      </c>
      <c r="H347" s="232">
        <v>3312.3333333333335</v>
      </c>
      <c r="I347" s="232">
        <v>3360.9166666666665</v>
      </c>
      <c r="J347" s="232">
        <v>3398.0333333333338</v>
      </c>
      <c r="K347" s="231">
        <v>3323.8</v>
      </c>
      <c r="L347" s="231">
        <v>3238.1</v>
      </c>
      <c r="M347" s="231">
        <v>1.0281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270.3</v>
      </c>
      <c r="D348" s="232">
        <v>270.09999999999997</v>
      </c>
      <c r="E348" s="232">
        <v>267.19999999999993</v>
      </c>
      <c r="F348" s="232">
        <v>264.09999999999997</v>
      </c>
      <c r="G348" s="232">
        <v>261.19999999999993</v>
      </c>
      <c r="H348" s="232">
        <v>273.19999999999993</v>
      </c>
      <c r="I348" s="232">
        <v>276.09999999999991</v>
      </c>
      <c r="J348" s="232">
        <v>279.19999999999993</v>
      </c>
      <c r="K348" s="231">
        <v>273</v>
      </c>
      <c r="L348" s="231">
        <v>267</v>
      </c>
      <c r="M348" s="231">
        <v>0.72472999999999999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638.9</v>
      </c>
      <c r="D349" s="232">
        <v>638.55000000000007</v>
      </c>
      <c r="E349" s="232">
        <v>621.50000000000011</v>
      </c>
      <c r="F349" s="232">
        <v>604.1</v>
      </c>
      <c r="G349" s="232">
        <v>587.05000000000007</v>
      </c>
      <c r="H349" s="232">
        <v>655.95000000000016</v>
      </c>
      <c r="I349" s="232">
        <v>673.00000000000011</v>
      </c>
      <c r="J349" s="232">
        <v>690.4000000000002</v>
      </c>
      <c r="K349" s="231">
        <v>655.6</v>
      </c>
      <c r="L349" s="231">
        <v>621.15</v>
      </c>
      <c r="M349" s="231">
        <v>21.989650000000001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116.1</v>
      </c>
      <c r="D350" s="232">
        <v>115.84999999999998</v>
      </c>
      <c r="E350" s="232">
        <v>114.39999999999996</v>
      </c>
      <c r="F350" s="232">
        <v>112.69999999999999</v>
      </c>
      <c r="G350" s="232">
        <v>111.24999999999997</v>
      </c>
      <c r="H350" s="232">
        <v>117.54999999999995</v>
      </c>
      <c r="I350" s="232">
        <v>118.99999999999997</v>
      </c>
      <c r="J350" s="232">
        <v>120.69999999999995</v>
      </c>
      <c r="K350" s="231">
        <v>117.3</v>
      </c>
      <c r="L350" s="231">
        <v>114.15</v>
      </c>
      <c r="M350" s="231">
        <v>6.6444999999999999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3030.2</v>
      </c>
      <c r="D351" s="232">
        <v>3005.1666666666665</v>
      </c>
      <c r="E351" s="232">
        <v>2974.6833333333329</v>
      </c>
      <c r="F351" s="232">
        <v>2919.1666666666665</v>
      </c>
      <c r="G351" s="232">
        <v>2888.6833333333329</v>
      </c>
      <c r="H351" s="232">
        <v>3060.6833333333329</v>
      </c>
      <c r="I351" s="232">
        <v>3091.1666666666665</v>
      </c>
      <c r="J351" s="232">
        <v>3146.6833333333329</v>
      </c>
      <c r="K351" s="231">
        <v>3035.65</v>
      </c>
      <c r="L351" s="231">
        <v>2949.65</v>
      </c>
      <c r="M351" s="231">
        <v>3.4220299999999999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513.15</v>
      </c>
      <c r="D352" s="232">
        <v>518.65</v>
      </c>
      <c r="E352" s="232">
        <v>485.5</v>
      </c>
      <c r="F352" s="232">
        <v>457.85</v>
      </c>
      <c r="G352" s="232">
        <v>424.70000000000005</v>
      </c>
      <c r="H352" s="232">
        <v>546.29999999999995</v>
      </c>
      <c r="I352" s="232">
        <v>579.44999999999982</v>
      </c>
      <c r="J352" s="232">
        <v>607.09999999999991</v>
      </c>
      <c r="K352" s="231">
        <v>551.79999999999995</v>
      </c>
      <c r="L352" s="231">
        <v>491</v>
      </c>
      <c r="M352" s="231">
        <v>58.661259999999999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288.89999999999998</v>
      </c>
      <c r="D353" s="232">
        <v>290.11666666666662</v>
      </c>
      <c r="E353" s="232">
        <v>286.03333333333325</v>
      </c>
      <c r="F353" s="232">
        <v>283.16666666666663</v>
      </c>
      <c r="G353" s="232">
        <v>279.08333333333326</v>
      </c>
      <c r="H353" s="232">
        <v>292.98333333333323</v>
      </c>
      <c r="I353" s="232">
        <v>297.06666666666661</v>
      </c>
      <c r="J353" s="232">
        <v>299.93333333333322</v>
      </c>
      <c r="K353" s="231">
        <v>294.2</v>
      </c>
      <c r="L353" s="231">
        <v>287.25</v>
      </c>
      <c r="M353" s="231">
        <v>5.1838100000000003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1534</v>
      </c>
      <c r="D354" s="232">
        <v>1537.7833333333335</v>
      </c>
      <c r="E354" s="232">
        <v>1520.5666666666671</v>
      </c>
      <c r="F354" s="232">
        <v>1507.1333333333334</v>
      </c>
      <c r="G354" s="232">
        <v>1489.916666666667</v>
      </c>
      <c r="H354" s="232">
        <v>1551.2166666666672</v>
      </c>
      <c r="I354" s="232">
        <v>1568.4333333333338</v>
      </c>
      <c r="J354" s="232">
        <v>1581.8666666666672</v>
      </c>
      <c r="K354" s="231">
        <v>1555</v>
      </c>
      <c r="L354" s="231">
        <v>1524.35</v>
      </c>
      <c r="M354" s="231">
        <v>6.1049499999999997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37903.300000000003</v>
      </c>
      <c r="D355" s="232">
        <v>38093.816666666673</v>
      </c>
      <c r="E355" s="232">
        <v>37587.633333333346</v>
      </c>
      <c r="F355" s="232">
        <v>37271.966666666674</v>
      </c>
      <c r="G355" s="232">
        <v>36765.783333333347</v>
      </c>
      <c r="H355" s="232">
        <v>38409.483333333344</v>
      </c>
      <c r="I355" s="232">
        <v>38915.666666666679</v>
      </c>
      <c r="J355" s="232">
        <v>39231.333333333343</v>
      </c>
      <c r="K355" s="231">
        <v>38600</v>
      </c>
      <c r="L355" s="231">
        <v>37778.15</v>
      </c>
      <c r="M355" s="231">
        <v>0.37024000000000001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969.2</v>
      </c>
      <c r="D356" s="232">
        <v>955.41666666666663</v>
      </c>
      <c r="E356" s="232">
        <v>939.18333333333328</v>
      </c>
      <c r="F356" s="232">
        <v>909.16666666666663</v>
      </c>
      <c r="G356" s="232">
        <v>892.93333333333328</v>
      </c>
      <c r="H356" s="232">
        <v>985.43333333333328</v>
      </c>
      <c r="I356" s="232">
        <v>1001.6666666666666</v>
      </c>
      <c r="J356" s="232">
        <v>1031.6833333333334</v>
      </c>
      <c r="K356" s="231">
        <v>971.65</v>
      </c>
      <c r="L356" s="231">
        <v>925.4</v>
      </c>
      <c r="M356" s="231">
        <v>5.1069500000000003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4609.5</v>
      </c>
      <c r="D357" s="232">
        <v>4597.5</v>
      </c>
      <c r="E357" s="232">
        <v>4545</v>
      </c>
      <c r="F357" s="232">
        <v>4480.5</v>
      </c>
      <c r="G357" s="232">
        <v>4428</v>
      </c>
      <c r="H357" s="232">
        <v>4662</v>
      </c>
      <c r="I357" s="232">
        <v>4714.5</v>
      </c>
      <c r="J357" s="232">
        <v>4779</v>
      </c>
      <c r="K357" s="231">
        <v>4650</v>
      </c>
      <c r="L357" s="231">
        <v>4533</v>
      </c>
      <c r="M357" s="231">
        <v>5.91127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228.85</v>
      </c>
      <c r="D358" s="232">
        <v>228.0333333333333</v>
      </c>
      <c r="E358" s="232">
        <v>225.36666666666662</v>
      </c>
      <c r="F358" s="232">
        <v>221.88333333333333</v>
      </c>
      <c r="G358" s="232">
        <v>219.21666666666664</v>
      </c>
      <c r="H358" s="232">
        <v>231.51666666666659</v>
      </c>
      <c r="I358" s="232">
        <v>234.18333333333328</v>
      </c>
      <c r="J358" s="232">
        <v>237.66666666666657</v>
      </c>
      <c r="K358" s="231">
        <v>230.7</v>
      </c>
      <c r="L358" s="231">
        <v>224.55</v>
      </c>
      <c r="M358" s="231">
        <v>29.252559999999999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3467.15</v>
      </c>
      <c r="D359" s="232">
        <v>3473.5</v>
      </c>
      <c r="E359" s="232">
        <v>3444.95</v>
      </c>
      <c r="F359" s="232">
        <v>3422.75</v>
      </c>
      <c r="G359" s="232">
        <v>3394.2</v>
      </c>
      <c r="H359" s="232">
        <v>3495.7</v>
      </c>
      <c r="I359" s="232">
        <v>3524.25</v>
      </c>
      <c r="J359" s="232">
        <v>3546.45</v>
      </c>
      <c r="K359" s="231">
        <v>3502.05</v>
      </c>
      <c r="L359" s="231">
        <v>3451.3</v>
      </c>
      <c r="M359" s="231">
        <v>0.13125999999999999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1300.95</v>
      </c>
      <c r="D360" s="232">
        <v>1306.2666666666667</v>
      </c>
      <c r="E360" s="232">
        <v>1272.0333333333333</v>
      </c>
      <c r="F360" s="232">
        <v>1243.1166666666666</v>
      </c>
      <c r="G360" s="232">
        <v>1208.8833333333332</v>
      </c>
      <c r="H360" s="232">
        <v>1335.1833333333334</v>
      </c>
      <c r="I360" s="232">
        <v>1369.4166666666665</v>
      </c>
      <c r="J360" s="232">
        <v>1398.3333333333335</v>
      </c>
      <c r="K360" s="231">
        <v>1340.5</v>
      </c>
      <c r="L360" s="231">
        <v>1277.3499999999999</v>
      </c>
      <c r="M360" s="231">
        <v>55.948250000000002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2353</v>
      </c>
      <c r="D361" s="232">
        <v>2344.6666666666665</v>
      </c>
      <c r="E361" s="232">
        <v>2321.333333333333</v>
      </c>
      <c r="F361" s="232">
        <v>2289.6666666666665</v>
      </c>
      <c r="G361" s="232">
        <v>2266.333333333333</v>
      </c>
      <c r="H361" s="232">
        <v>2376.333333333333</v>
      </c>
      <c r="I361" s="232">
        <v>2399.6666666666661</v>
      </c>
      <c r="J361" s="232">
        <v>2431.333333333333</v>
      </c>
      <c r="K361" s="231">
        <v>2368</v>
      </c>
      <c r="L361" s="231">
        <v>2313</v>
      </c>
      <c r="M361" s="231">
        <v>5.2110700000000003</v>
      </c>
      <c r="N361" s="1"/>
      <c r="O361" s="1"/>
    </row>
    <row r="362" spans="1:15" ht="12.75" customHeight="1">
      <c r="A362" s="30">
        <v>352</v>
      </c>
      <c r="B362" s="217" t="s">
        <v>1006</v>
      </c>
      <c r="C362" s="231">
        <v>68.45</v>
      </c>
      <c r="D362" s="232">
        <v>68.966666666666669</v>
      </c>
      <c r="E362" s="232">
        <v>67.13333333333334</v>
      </c>
      <c r="F362" s="232">
        <v>65.816666666666677</v>
      </c>
      <c r="G362" s="232">
        <v>63.983333333333348</v>
      </c>
      <c r="H362" s="232">
        <v>70.283333333333331</v>
      </c>
      <c r="I362" s="232">
        <v>72.116666666666646</v>
      </c>
      <c r="J362" s="232">
        <v>73.433333333333323</v>
      </c>
      <c r="K362" s="231">
        <v>70.8</v>
      </c>
      <c r="L362" s="231">
        <v>67.650000000000006</v>
      </c>
      <c r="M362" s="231">
        <v>60.792870000000001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952.65</v>
      </c>
      <c r="D363" s="232">
        <v>952.23333333333323</v>
      </c>
      <c r="E363" s="232">
        <v>937.46666666666647</v>
      </c>
      <c r="F363" s="232">
        <v>922.28333333333319</v>
      </c>
      <c r="G363" s="232">
        <v>907.51666666666642</v>
      </c>
      <c r="H363" s="232">
        <v>967.41666666666652</v>
      </c>
      <c r="I363" s="232">
        <v>982.18333333333317</v>
      </c>
      <c r="J363" s="232">
        <v>997.36666666666656</v>
      </c>
      <c r="K363" s="231">
        <v>967</v>
      </c>
      <c r="L363" s="231">
        <v>937.05</v>
      </c>
      <c r="M363" s="231">
        <v>0.95555999999999996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2880.05</v>
      </c>
      <c r="D364" s="232">
        <v>2877.65</v>
      </c>
      <c r="E364" s="232">
        <v>2843.4500000000003</v>
      </c>
      <c r="F364" s="232">
        <v>2806.8500000000004</v>
      </c>
      <c r="G364" s="232">
        <v>2772.6500000000005</v>
      </c>
      <c r="H364" s="232">
        <v>2914.25</v>
      </c>
      <c r="I364" s="232">
        <v>2948.45</v>
      </c>
      <c r="J364" s="232">
        <v>2985.0499999999997</v>
      </c>
      <c r="K364" s="231">
        <v>2911.85</v>
      </c>
      <c r="L364" s="231">
        <v>2841.05</v>
      </c>
      <c r="M364" s="231">
        <v>2.0370699999999999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1142.55</v>
      </c>
      <c r="D365" s="232">
        <v>1155.1833333333334</v>
      </c>
      <c r="E365" s="232">
        <v>1122.3666666666668</v>
      </c>
      <c r="F365" s="232">
        <v>1102.1833333333334</v>
      </c>
      <c r="G365" s="232">
        <v>1069.3666666666668</v>
      </c>
      <c r="H365" s="232">
        <v>1175.3666666666668</v>
      </c>
      <c r="I365" s="232">
        <v>1208.1833333333334</v>
      </c>
      <c r="J365" s="232">
        <v>1228.3666666666668</v>
      </c>
      <c r="K365" s="231">
        <v>1188</v>
      </c>
      <c r="L365" s="231">
        <v>1135</v>
      </c>
      <c r="M365" s="231">
        <v>2.0289999999999999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292.5</v>
      </c>
      <c r="D366" s="232">
        <v>291.7</v>
      </c>
      <c r="E366" s="232">
        <v>289.39999999999998</v>
      </c>
      <c r="F366" s="232">
        <v>286.3</v>
      </c>
      <c r="G366" s="232">
        <v>284</v>
      </c>
      <c r="H366" s="232">
        <v>294.79999999999995</v>
      </c>
      <c r="I366" s="232">
        <v>297.10000000000002</v>
      </c>
      <c r="J366" s="232">
        <v>300.19999999999993</v>
      </c>
      <c r="K366" s="231">
        <v>294</v>
      </c>
      <c r="L366" s="231">
        <v>288.60000000000002</v>
      </c>
      <c r="M366" s="231">
        <v>16.681370000000001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151.75</v>
      </c>
      <c r="D367" s="232">
        <v>151.98333333333335</v>
      </c>
      <c r="E367" s="232">
        <v>150.41666666666669</v>
      </c>
      <c r="F367" s="232">
        <v>149.08333333333334</v>
      </c>
      <c r="G367" s="232">
        <v>147.51666666666668</v>
      </c>
      <c r="H367" s="232">
        <v>153.31666666666669</v>
      </c>
      <c r="I367" s="232">
        <v>154.88333333333335</v>
      </c>
      <c r="J367" s="232">
        <v>156.2166666666667</v>
      </c>
      <c r="K367" s="231">
        <v>153.55000000000001</v>
      </c>
      <c r="L367" s="231">
        <v>150.65</v>
      </c>
      <c r="M367" s="231">
        <v>61.819299999999998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225.7</v>
      </c>
      <c r="D368" s="232">
        <v>225.15</v>
      </c>
      <c r="E368" s="232">
        <v>223.55</v>
      </c>
      <c r="F368" s="232">
        <v>221.4</v>
      </c>
      <c r="G368" s="232">
        <v>219.8</v>
      </c>
      <c r="H368" s="232">
        <v>227.3</v>
      </c>
      <c r="I368" s="232">
        <v>228.89999999999998</v>
      </c>
      <c r="J368" s="232">
        <v>231.05</v>
      </c>
      <c r="K368" s="231">
        <v>226.75</v>
      </c>
      <c r="L368" s="231">
        <v>223</v>
      </c>
      <c r="M368" s="231">
        <v>76.515439999999998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341</v>
      </c>
      <c r="D369" s="232">
        <v>335.53333333333336</v>
      </c>
      <c r="E369" s="232">
        <v>326.4666666666667</v>
      </c>
      <c r="F369" s="232">
        <v>311.93333333333334</v>
      </c>
      <c r="G369" s="232">
        <v>302.86666666666667</v>
      </c>
      <c r="H369" s="232">
        <v>350.06666666666672</v>
      </c>
      <c r="I369" s="232">
        <v>359.13333333333344</v>
      </c>
      <c r="J369" s="232">
        <v>373.66666666666674</v>
      </c>
      <c r="K369" s="231">
        <v>344.6</v>
      </c>
      <c r="L369" s="231">
        <v>321</v>
      </c>
      <c r="M369" s="231">
        <v>15.03717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403.2</v>
      </c>
      <c r="D370" s="232">
        <v>404.7</v>
      </c>
      <c r="E370" s="232">
        <v>398.65</v>
      </c>
      <c r="F370" s="232">
        <v>394.09999999999997</v>
      </c>
      <c r="G370" s="232">
        <v>388.04999999999995</v>
      </c>
      <c r="H370" s="232">
        <v>409.25</v>
      </c>
      <c r="I370" s="232">
        <v>415.30000000000007</v>
      </c>
      <c r="J370" s="232">
        <v>419.85</v>
      </c>
      <c r="K370" s="231">
        <v>410.75</v>
      </c>
      <c r="L370" s="231">
        <v>400.15</v>
      </c>
      <c r="M370" s="231">
        <v>1.94652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542.5</v>
      </c>
      <c r="D371" s="232">
        <v>544.83333333333337</v>
      </c>
      <c r="E371" s="232">
        <v>538.66666666666674</v>
      </c>
      <c r="F371" s="232">
        <v>534.83333333333337</v>
      </c>
      <c r="G371" s="232">
        <v>528.66666666666674</v>
      </c>
      <c r="H371" s="232">
        <v>548.66666666666674</v>
      </c>
      <c r="I371" s="232">
        <v>554.83333333333348</v>
      </c>
      <c r="J371" s="232">
        <v>558.66666666666674</v>
      </c>
      <c r="K371" s="231">
        <v>551</v>
      </c>
      <c r="L371" s="231">
        <v>541</v>
      </c>
      <c r="M371" s="231">
        <v>0.59245000000000003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105.35</v>
      </c>
      <c r="D372" s="232">
        <v>105.93333333333334</v>
      </c>
      <c r="E372" s="232">
        <v>104.36666666666667</v>
      </c>
      <c r="F372" s="232">
        <v>103.38333333333334</v>
      </c>
      <c r="G372" s="232">
        <v>101.81666666666668</v>
      </c>
      <c r="H372" s="232">
        <v>106.91666666666667</v>
      </c>
      <c r="I372" s="232">
        <v>108.48333333333333</v>
      </c>
      <c r="J372" s="232">
        <v>109.46666666666667</v>
      </c>
      <c r="K372" s="231">
        <v>107.5</v>
      </c>
      <c r="L372" s="231">
        <v>104.95</v>
      </c>
      <c r="M372" s="231">
        <v>3.2301899999999999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1051.5999999999999</v>
      </c>
      <c r="D373" s="232">
        <v>1049.2</v>
      </c>
      <c r="E373" s="232">
        <v>1033.4000000000001</v>
      </c>
      <c r="F373" s="232">
        <v>1015.2</v>
      </c>
      <c r="G373" s="232">
        <v>999.40000000000009</v>
      </c>
      <c r="H373" s="232">
        <v>1067.4000000000001</v>
      </c>
      <c r="I373" s="232">
        <v>1083.1999999999998</v>
      </c>
      <c r="J373" s="232">
        <v>1101.4000000000001</v>
      </c>
      <c r="K373" s="231">
        <v>1065</v>
      </c>
      <c r="L373" s="231">
        <v>1031</v>
      </c>
      <c r="M373" s="231">
        <v>0.31620999999999999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4686.05</v>
      </c>
      <c r="D374" s="232">
        <v>4691.3499999999995</v>
      </c>
      <c r="E374" s="232">
        <v>4596.6499999999987</v>
      </c>
      <c r="F374" s="232">
        <v>4507.2499999999991</v>
      </c>
      <c r="G374" s="232">
        <v>4412.5499999999984</v>
      </c>
      <c r="H374" s="232">
        <v>4780.7499999999991</v>
      </c>
      <c r="I374" s="232">
        <v>4875.45</v>
      </c>
      <c r="J374" s="232">
        <v>4964.8499999999995</v>
      </c>
      <c r="K374" s="231">
        <v>4786.05</v>
      </c>
      <c r="L374" s="231">
        <v>4601.95</v>
      </c>
      <c r="M374" s="231">
        <v>0.13435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13339.65</v>
      </c>
      <c r="D375" s="232">
        <v>13315.25</v>
      </c>
      <c r="E375" s="232">
        <v>13204.5</v>
      </c>
      <c r="F375" s="232">
        <v>13069.35</v>
      </c>
      <c r="G375" s="232">
        <v>12958.6</v>
      </c>
      <c r="H375" s="232">
        <v>13450.4</v>
      </c>
      <c r="I375" s="232">
        <v>13561.15</v>
      </c>
      <c r="J375" s="232">
        <v>13696.3</v>
      </c>
      <c r="K375" s="231">
        <v>13426</v>
      </c>
      <c r="L375" s="231">
        <v>13180.1</v>
      </c>
      <c r="M375" s="231">
        <v>5.7750000000000003E-2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46.6</v>
      </c>
      <c r="D376" s="232">
        <v>46.716666666666669</v>
      </c>
      <c r="E376" s="232">
        <v>46.38333333333334</v>
      </c>
      <c r="F376" s="232">
        <v>46.166666666666671</v>
      </c>
      <c r="G376" s="232">
        <v>45.833333333333343</v>
      </c>
      <c r="H376" s="232">
        <v>46.933333333333337</v>
      </c>
      <c r="I376" s="232">
        <v>47.266666666666666</v>
      </c>
      <c r="J376" s="232">
        <v>47.483333333333334</v>
      </c>
      <c r="K376" s="231">
        <v>47.05</v>
      </c>
      <c r="L376" s="231">
        <v>46.5</v>
      </c>
      <c r="M376" s="231">
        <v>324.35561000000001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369.65</v>
      </c>
      <c r="D377" s="232">
        <v>368.23333333333335</v>
      </c>
      <c r="E377" s="232">
        <v>359.4666666666667</v>
      </c>
      <c r="F377" s="232">
        <v>349.28333333333336</v>
      </c>
      <c r="G377" s="232">
        <v>340.51666666666671</v>
      </c>
      <c r="H377" s="232">
        <v>378.41666666666669</v>
      </c>
      <c r="I377" s="232">
        <v>387.18333333333334</v>
      </c>
      <c r="J377" s="232">
        <v>397.36666666666667</v>
      </c>
      <c r="K377" s="231">
        <v>377</v>
      </c>
      <c r="L377" s="231">
        <v>358.05</v>
      </c>
      <c r="M377" s="231">
        <v>7.0543899999999997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141.1</v>
      </c>
      <c r="D378" s="232">
        <v>140.03333333333333</v>
      </c>
      <c r="E378" s="232">
        <v>138.16666666666666</v>
      </c>
      <c r="F378" s="232">
        <v>135.23333333333332</v>
      </c>
      <c r="G378" s="232">
        <v>133.36666666666665</v>
      </c>
      <c r="H378" s="232">
        <v>142.96666666666667</v>
      </c>
      <c r="I378" s="232">
        <v>144.83333333333334</v>
      </c>
      <c r="J378" s="232">
        <v>147.76666666666668</v>
      </c>
      <c r="K378" s="231">
        <v>141.9</v>
      </c>
      <c r="L378" s="231">
        <v>137.1</v>
      </c>
      <c r="M378" s="231">
        <v>76.007639999999995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115.45</v>
      </c>
      <c r="D379" s="232">
        <v>115.88333333333334</v>
      </c>
      <c r="E379" s="232">
        <v>114.61666666666667</v>
      </c>
      <c r="F379" s="232">
        <v>113.78333333333333</v>
      </c>
      <c r="G379" s="232">
        <v>112.51666666666667</v>
      </c>
      <c r="H379" s="232">
        <v>116.71666666666668</v>
      </c>
      <c r="I379" s="232">
        <v>117.98333333333336</v>
      </c>
      <c r="J379" s="232">
        <v>118.81666666666669</v>
      </c>
      <c r="K379" s="231">
        <v>117.15</v>
      </c>
      <c r="L379" s="231">
        <v>115.05</v>
      </c>
      <c r="M379" s="231">
        <v>71.577010000000001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630.29999999999995</v>
      </c>
      <c r="D380" s="232">
        <v>624.13333333333333</v>
      </c>
      <c r="E380" s="232">
        <v>609.86666666666667</v>
      </c>
      <c r="F380" s="232">
        <v>589.43333333333339</v>
      </c>
      <c r="G380" s="232">
        <v>575.16666666666674</v>
      </c>
      <c r="H380" s="232">
        <v>644.56666666666661</v>
      </c>
      <c r="I380" s="232">
        <v>658.83333333333326</v>
      </c>
      <c r="J380" s="232">
        <v>679.26666666666654</v>
      </c>
      <c r="K380" s="231">
        <v>638.4</v>
      </c>
      <c r="L380" s="231">
        <v>603.70000000000005</v>
      </c>
      <c r="M380" s="231">
        <v>4.2737800000000004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354.55</v>
      </c>
      <c r="D381" s="232">
        <v>353.5</v>
      </c>
      <c r="E381" s="232">
        <v>350.65</v>
      </c>
      <c r="F381" s="232">
        <v>346.75</v>
      </c>
      <c r="G381" s="232">
        <v>343.9</v>
      </c>
      <c r="H381" s="232">
        <v>357.4</v>
      </c>
      <c r="I381" s="232">
        <v>360.25</v>
      </c>
      <c r="J381" s="232">
        <v>364.15</v>
      </c>
      <c r="K381" s="231">
        <v>356.35</v>
      </c>
      <c r="L381" s="231">
        <v>349.6</v>
      </c>
      <c r="M381" s="231">
        <v>5.02339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1194.5999999999999</v>
      </c>
      <c r="D382" s="232">
        <v>1199.5666666666666</v>
      </c>
      <c r="E382" s="232">
        <v>1174.1333333333332</v>
      </c>
      <c r="F382" s="232">
        <v>1153.6666666666665</v>
      </c>
      <c r="G382" s="232">
        <v>1128.2333333333331</v>
      </c>
      <c r="H382" s="232">
        <v>1220.0333333333333</v>
      </c>
      <c r="I382" s="232">
        <v>1245.4666666666667</v>
      </c>
      <c r="J382" s="232">
        <v>1265.9333333333334</v>
      </c>
      <c r="K382" s="231">
        <v>1225</v>
      </c>
      <c r="L382" s="231">
        <v>1179.0999999999999</v>
      </c>
      <c r="M382" s="231">
        <v>5.78423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68.599999999999994</v>
      </c>
      <c r="D383" s="232">
        <v>68.533333333333346</v>
      </c>
      <c r="E383" s="232">
        <v>67.366666666666688</v>
      </c>
      <c r="F383" s="232">
        <v>66.13333333333334</v>
      </c>
      <c r="G383" s="232">
        <v>64.966666666666683</v>
      </c>
      <c r="H383" s="232">
        <v>69.766666666666694</v>
      </c>
      <c r="I383" s="232">
        <v>70.933333333333351</v>
      </c>
      <c r="J383" s="232">
        <v>72.1666666666667</v>
      </c>
      <c r="K383" s="231">
        <v>69.7</v>
      </c>
      <c r="L383" s="231">
        <v>67.3</v>
      </c>
      <c r="M383" s="231">
        <v>162.82804999999999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149.05000000000001</v>
      </c>
      <c r="D384" s="232">
        <v>149.58333333333334</v>
      </c>
      <c r="E384" s="232">
        <v>147.66666666666669</v>
      </c>
      <c r="F384" s="232">
        <v>146.28333333333333</v>
      </c>
      <c r="G384" s="232">
        <v>144.36666666666667</v>
      </c>
      <c r="H384" s="232">
        <v>150.9666666666667</v>
      </c>
      <c r="I384" s="232">
        <v>152.88333333333338</v>
      </c>
      <c r="J384" s="232">
        <v>154.26666666666671</v>
      </c>
      <c r="K384" s="231">
        <v>151.5</v>
      </c>
      <c r="L384" s="231">
        <v>148.19999999999999</v>
      </c>
      <c r="M384" s="231">
        <v>14.232139999999999</v>
      </c>
      <c r="N384" s="1"/>
      <c r="O384" s="1"/>
    </row>
    <row r="385" spans="1:15" ht="12.75" customHeight="1">
      <c r="A385" s="30">
        <v>375</v>
      </c>
      <c r="B385" s="217" t="s">
        <v>1007</v>
      </c>
      <c r="C385" s="231">
        <v>730.5</v>
      </c>
      <c r="D385" s="232">
        <v>731.0333333333333</v>
      </c>
      <c r="E385" s="232">
        <v>723.06666666666661</v>
      </c>
      <c r="F385" s="232">
        <v>715.63333333333333</v>
      </c>
      <c r="G385" s="232">
        <v>707.66666666666663</v>
      </c>
      <c r="H385" s="232">
        <v>738.46666666666658</v>
      </c>
      <c r="I385" s="232">
        <v>746.43333333333328</v>
      </c>
      <c r="J385" s="232">
        <v>753.86666666666656</v>
      </c>
      <c r="K385" s="231">
        <v>739</v>
      </c>
      <c r="L385" s="231">
        <v>723.6</v>
      </c>
      <c r="M385" s="231">
        <v>1.00057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610.1</v>
      </c>
      <c r="D386" s="232">
        <v>611.15</v>
      </c>
      <c r="E386" s="232">
        <v>601.69999999999993</v>
      </c>
      <c r="F386" s="232">
        <v>593.29999999999995</v>
      </c>
      <c r="G386" s="232">
        <v>583.84999999999991</v>
      </c>
      <c r="H386" s="232">
        <v>619.54999999999995</v>
      </c>
      <c r="I386" s="232">
        <v>629</v>
      </c>
      <c r="J386" s="232">
        <v>637.4</v>
      </c>
      <c r="K386" s="231">
        <v>620.6</v>
      </c>
      <c r="L386" s="231">
        <v>602.75</v>
      </c>
      <c r="M386" s="231">
        <v>1.27092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192.9</v>
      </c>
      <c r="D387" s="232">
        <v>193.38333333333333</v>
      </c>
      <c r="E387" s="232">
        <v>190.11666666666665</v>
      </c>
      <c r="F387" s="232">
        <v>187.33333333333331</v>
      </c>
      <c r="G387" s="232">
        <v>184.06666666666663</v>
      </c>
      <c r="H387" s="232">
        <v>196.16666666666666</v>
      </c>
      <c r="I387" s="232">
        <v>199.43333333333331</v>
      </c>
      <c r="J387" s="232">
        <v>202.21666666666667</v>
      </c>
      <c r="K387" s="231">
        <v>196.65</v>
      </c>
      <c r="L387" s="231">
        <v>190.6</v>
      </c>
      <c r="M387" s="231">
        <v>2.4200300000000001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95.35</v>
      </c>
      <c r="D388" s="232">
        <v>95.916666666666671</v>
      </c>
      <c r="E388" s="232">
        <v>94.13333333333334</v>
      </c>
      <c r="F388" s="232">
        <v>92.916666666666671</v>
      </c>
      <c r="G388" s="232">
        <v>91.13333333333334</v>
      </c>
      <c r="H388" s="232">
        <v>97.13333333333334</v>
      </c>
      <c r="I388" s="232">
        <v>98.916666666666671</v>
      </c>
      <c r="J388" s="232">
        <v>100.13333333333334</v>
      </c>
      <c r="K388" s="231">
        <v>97.7</v>
      </c>
      <c r="L388" s="231">
        <v>94.7</v>
      </c>
      <c r="M388" s="231">
        <v>20.82809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1981.85</v>
      </c>
      <c r="D389" s="232">
        <v>1974.9333333333334</v>
      </c>
      <c r="E389" s="232">
        <v>1944.8666666666668</v>
      </c>
      <c r="F389" s="232">
        <v>1907.8833333333334</v>
      </c>
      <c r="G389" s="232">
        <v>1877.8166666666668</v>
      </c>
      <c r="H389" s="232">
        <v>2011.9166666666667</v>
      </c>
      <c r="I389" s="232">
        <v>2041.9833333333333</v>
      </c>
      <c r="J389" s="232">
        <v>2078.9666666666667</v>
      </c>
      <c r="K389" s="231">
        <v>2005</v>
      </c>
      <c r="L389" s="231">
        <v>1937.95</v>
      </c>
      <c r="M389" s="231">
        <v>0.41764000000000001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35.15</v>
      </c>
      <c r="D390" s="232">
        <v>34.949999999999996</v>
      </c>
      <c r="E390" s="232">
        <v>34.249999999999993</v>
      </c>
      <c r="F390" s="232">
        <v>33.349999999999994</v>
      </c>
      <c r="G390" s="232">
        <v>32.649999999999991</v>
      </c>
      <c r="H390" s="232">
        <v>35.849999999999994</v>
      </c>
      <c r="I390" s="232">
        <v>36.549999999999997</v>
      </c>
      <c r="J390" s="232">
        <v>37.449999999999996</v>
      </c>
      <c r="K390" s="231">
        <v>35.65</v>
      </c>
      <c r="L390" s="231">
        <v>34.049999999999997</v>
      </c>
      <c r="M390" s="231">
        <v>13.66724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1222.05</v>
      </c>
      <c r="D391" s="232">
        <v>1219.3499999999999</v>
      </c>
      <c r="E391" s="232">
        <v>1192.7999999999997</v>
      </c>
      <c r="F391" s="232">
        <v>1163.5499999999997</v>
      </c>
      <c r="G391" s="232">
        <v>1136.9999999999995</v>
      </c>
      <c r="H391" s="232">
        <v>1248.5999999999999</v>
      </c>
      <c r="I391" s="232">
        <v>1275.1500000000001</v>
      </c>
      <c r="J391" s="232">
        <v>1304.4000000000001</v>
      </c>
      <c r="K391" s="231">
        <v>1245.9000000000001</v>
      </c>
      <c r="L391" s="231">
        <v>1190.0999999999999</v>
      </c>
      <c r="M391" s="231">
        <v>4.27658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166.65</v>
      </c>
      <c r="D392" s="232">
        <v>167.71666666666667</v>
      </c>
      <c r="E392" s="232">
        <v>164.43333333333334</v>
      </c>
      <c r="F392" s="232">
        <v>162.21666666666667</v>
      </c>
      <c r="G392" s="232">
        <v>158.93333333333334</v>
      </c>
      <c r="H392" s="232">
        <v>169.93333333333334</v>
      </c>
      <c r="I392" s="232">
        <v>173.2166666666667</v>
      </c>
      <c r="J392" s="232">
        <v>175.43333333333334</v>
      </c>
      <c r="K392" s="231">
        <v>171</v>
      </c>
      <c r="L392" s="231">
        <v>165.5</v>
      </c>
      <c r="M392" s="231">
        <v>15.368069999999999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850.95</v>
      </c>
      <c r="D393" s="232">
        <v>846.98333333333323</v>
      </c>
      <c r="E393" s="232">
        <v>835.96666666666647</v>
      </c>
      <c r="F393" s="232">
        <v>820.98333333333323</v>
      </c>
      <c r="G393" s="232">
        <v>809.96666666666647</v>
      </c>
      <c r="H393" s="232">
        <v>861.96666666666647</v>
      </c>
      <c r="I393" s="232">
        <v>872.98333333333312</v>
      </c>
      <c r="J393" s="232">
        <v>887.96666666666647</v>
      </c>
      <c r="K393" s="231">
        <v>858</v>
      </c>
      <c r="L393" s="231">
        <v>832</v>
      </c>
      <c r="M393" s="231">
        <v>1.94503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2331.0500000000002</v>
      </c>
      <c r="D394" s="232">
        <v>2309.7333333333331</v>
      </c>
      <c r="E394" s="232">
        <v>2276.0166666666664</v>
      </c>
      <c r="F394" s="232">
        <v>2220.9833333333331</v>
      </c>
      <c r="G394" s="232">
        <v>2187.2666666666664</v>
      </c>
      <c r="H394" s="232">
        <v>2364.7666666666664</v>
      </c>
      <c r="I394" s="232">
        <v>2398.4833333333327</v>
      </c>
      <c r="J394" s="232">
        <v>2453.5166666666664</v>
      </c>
      <c r="K394" s="231">
        <v>2343.4499999999998</v>
      </c>
      <c r="L394" s="231">
        <v>2254.6999999999998</v>
      </c>
      <c r="M394" s="231">
        <v>130.01005000000001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90.1</v>
      </c>
      <c r="D395" s="232">
        <v>89.833333333333329</v>
      </c>
      <c r="E395" s="232">
        <v>88.166666666666657</v>
      </c>
      <c r="F395" s="232">
        <v>86.233333333333334</v>
      </c>
      <c r="G395" s="232">
        <v>84.566666666666663</v>
      </c>
      <c r="H395" s="232">
        <v>91.766666666666652</v>
      </c>
      <c r="I395" s="232">
        <v>93.433333333333309</v>
      </c>
      <c r="J395" s="232">
        <v>95.366666666666646</v>
      </c>
      <c r="K395" s="231">
        <v>91.5</v>
      </c>
      <c r="L395" s="231">
        <v>87.9</v>
      </c>
      <c r="M395" s="231">
        <v>17.977139999999999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596.1</v>
      </c>
      <c r="D396" s="232">
        <v>595.08333333333337</v>
      </c>
      <c r="E396" s="232">
        <v>587.16666666666674</v>
      </c>
      <c r="F396" s="232">
        <v>578.23333333333335</v>
      </c>
      <c r="G396" s="232">
        <v>570.31666666666672</v>
      </c>
      <c r="H396" s="232">
        <v>604.01666666666677</v>
      </c>
      <c r="I396" s="232">
        <v>611.93333333333351</v>
      </c>
      <c r="J396" s="232">
        <v>620.86666666666679</v>
      </c>
      <c r="K396" s="231">
        <v>603</v>
      </c>
      <c r="L396" s="231">
        <v>586.15</v>
      </c>
      <c r="M396" s="231">
        <v>0.47899999999999998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1365.9</v>
      </c>
      <c r="D397" s="232">
        <v>1365.4833333333333</v>
      </c>
      <c r="E397" s="232">
        <v>1353.4166666666667</v>
      </c>
      <c r="F397" s="232">
        <v>1340.9333333333334</v>
      </c>
      <c r="G397" s="232">
        <v>1328.8666666666668</v>
      </c>
      <c r="H397" s="232">
        <v>1377.9666666666667</v>
      </c>
      <c r="I397" s="232">
        <v>1390.0333333333333</v>
      </c>
      <c r="J397" s="232">
        <v>1402.5166666666667</v>
      </c>
      <c r="K397" s="231">
        <v>1377.55</v>
      </c>
      <c r="L397" s="231">
        <v>1353</v>
      </c>
      <c r="M397" s="231">
        <v>1.58823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740.2</v>
      </c>
      <c r="D398" s="232">
        <v>736.41666666666663</v>
      </c>
      <c r="E398" s="232">
        <v>730.0333333333333</v>
      </c>
      <c r="F398" s="232">
        <v>719.86666666666667</v>
      </c>
      <c r="G398" s="232">
        <v>713.48333333333335</v>
      </c>
      <c r="H398" s="232">
        <v>746.58333333333326</v>
      </c>
      <c r="I398" s="232">
        <v>752.9666666666667</v>
      </c>
      <c r="J398" s="232">
        <v>763.13333333333321</v>
      </c>
      <c r="K398" s="231">
        <v>742.8</v>
      </c>
      <c r="L398" s="231">
        <v>726.25</v>
      </c>
      <c r="M398" s="231">
        <v>8.1509699999999992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1101.0999999999999</v>
      </c>
      <c r="D399" s="232">
        <v>1103.7666666666667</v>
      </c>
      <c r="E399" s="232">
        <v>1094.5833333333333</v>
      </c>
      <c r="F399" s="232">
        <v>1088.0666666666666</v>
      </c>
      <c r="G399" s="232">
        <v>1078.8833333333332</v>
      </c>
      <c r="H399" s="232">
        <v>1110.2833333333333</v>
      </c>
      <c r="I399" s="232">
        <v>1119.4666666666667</v>
      </c>
      <c r="J399" s="232">
        <v>1125.9833333333333</v>
      </c>
      <c r="K399" s="231">
        <v>1112.95</v>
      </c>
      <c r="L399" s="231">
        <v>1097.25</v>
      </c>
      <c r="M399" s="231">
        <v>9.5995799999999996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320.64999999999998</v>
      </c>
      <c r="D400" s="232">
        <v>324.2</v>
      </c>
      <c r="E400" s="232">
        <v>315.39999999999998</v>
      </c>
      <c r="F400" s="232">
        <v>310.14999999999998</v>
      </c>
      <c r="G400" s="232">
        <v>301.34999999999997</v>
      </c>
      <c r="H400" s="232">
        <v>329.45</v>
      </c>
      <c r="I400" s="232">
        <v>338.25000000000006</v>
      </c>
      <c r="J400" s="232">
        <v>343.5</v>
      </c>
      <c r="K400" s="231">
        <v>333</v>
      </c>
      <c r="L400" s="231">
        <v>318.95</v>
      </c>
      <c r="M400" s="231">
        <v>1.6102300000000001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33.25</v>
      </c>
      <c r="D401" s="232">
        <v>33.066666666666663</v>
      </c>
      <c r="E401" s="232">
        <v>32.583333333333329</v>
      </c>
      <c r="F401" s="232">
        <v>31.916666666666664</v>
      </c>
      <c r="G401" s="232">
        <v>31.43333333333333</v>
      </c>
      <c r="H401" s="232">
        <v>33.733333333333327</v>
      </c>
      <c r="I401" s="232">
        <v>34.216666666666661</v>
      </c>
      <c r="J401" s="232">
        <v>34.883333333333326</v>
      </c>
      <c r="K401" s="231">
        <v>33.549999999999997</v>
      </c>
      <c r="L401" s="231">
        <v>32.4</v>
      </c>
      <c r="M401" s="231">
        <v>67.453980000000001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4255.75</v>
      </c>
      <c r="D402" s="232">
        <v>4221.916666666667</v>
      </c>
      <c r="E402" s="232">
        <v>4149.8833333333341</v>
      </c>
      <c r="F402" s="232">
        <v>4044.0166666666673</v>
      </c>
      <c r="G402" s="232">
        <v>3971.9833333333345</v>
      </c>
      <c r="H402" s="232">
        <v>4327.7833333333338</v>
      </c>
      <c r="I402" s="232">
        <v>4399.8166666666666</v>
      </c>
      <c r="J402" s="232">
        <v>4505.6833333333334</v>
      </c>
      <c r="K402" s="231">
        <v>4293.95</v>
      </c>
      <c r="L402" s="231">
        <v>4116.05</v>
      </c>
      <c r="M402" s="231">
        <v>0.24908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2411.85</v>
      </c>
      <c r="D403" s="232">
        <v>2414.2999999999997</v>
      </c>
      <c r="E403" s="232">
        <v>2395.1999999999994</v>
      </c>
      <c r="F403" s="232">
        <v>2378.5499999999997</v>
      </c>
      <c r="G403" s="232">
        <v>2359.4499999999994</v>
      </c>
      <c r="H403" s="232">
        <v>2430.9499999999994</v>
      </c>
      <c r="I403" s="232">
        <v>2450.0499999999997</v>
      </c>
      <c r="J403" s="232">
        <v>2466.6999999999994</v>
      </c>
      <c r="K403" s="231">
        <v>2433.4</v>
      </c>
      <c r="L403" s="231">
        <v>2397.65</v>
      </c>
      <c r="M403" s="231">
        <v>5.8593299999999999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67.099999999999994</v>
      </c>
      <c r="D404" s="232">
        <v>66.366666666666674</v>
      </c>
      <c r="E404" s="232">
        <v>65.533333333333346</v>
      </c>
      <c r="F404" s="232">
        <v>63.966666666666669</v>
      </c>
      <c r="G404" s="232">
        <v>63.13333333333334</v>
      </c>
      <c r="H404" s="232">
        <v>67.933333333333351</v>
      </c>
      <c r="I404" s="232">
        <v>68.766666666666666</v>
      </c>
      <c r="J404" s="232">
        <v>70.333333333333357</v>
      </c>
      <c r="K404" s="231">
        <v>67.2</v>
      </c>
      <c r="L404" s="231">
        <v>64.8</v>
      </c>
      <c r="M404" s="231">
        <v>148.38386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5735.4</v>
      </c>
      <c r="D405" s="232">
        <v>5725.166666666667</v>
      </c>
      <c r="E405" s="232">
        <v>5660.3333333333339</v>
      </c>
      <c r="F405" s="232">
        <v>5585.2666666666673</v>
      </c>
      <c r="G405" s="232">
        <v>5520.4333333333343</v>
      </c>
      <c r="H405" s="232">
        <v>5800.2333333333336</v>
      </c>
      <c r="I405" s="232">
        <v>5865.0666666666675</v>
      </c>
      <c r="J405" s="232">
        <v>5940.1333333333332</v>
      </c>
      <c r="K405" s="231">
        <v>5790</v>
      </c>
      <c r="L405" s="231">
        <v>5650.1</v>
      </c>
      <c r="M405" s="231">
        <v>0.41342000000000001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1218.0999999999999</v>
      </c>
      <c r="D406" s="232">
        <v>1210.8833333333332</v>
      </c>
      <c r="E406" s="232">
        <v>1190.2166666666665</v>
      </c>
      <c r="F406" s="232">
        <v>1162.3333333333333</v>
      </c>
      <c r="G406" s="232">
        <v>1141.6666666666665</v>
      </c>
      <c r="H406" s="232">
        <v>1238.7666666666664</v>
      </c>
      <c r="I406" s="232">
        <v>1259.4333333333334</v>
      </c>
      <c r="J406" s="232">
        <v>1287.3166666666664</v>
      </c>
      <c r="K406" s="231">
        <v>1231.55</v>
      </c>
      <c r="L406" s="231">
        <v>1183</v>
      </c>
      <c r="M406" s="231">
        <v>0.60651999999999995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2867.55</v>
      </c>
      <c r="D407" s="232">
        <v>2858.5166666666664</v>
      </c>
      <c r="E407" s="232">
        <v>2794.0333333333328</v>
      </c>
      <c r="F407" s="232">
        <v>2720.5166666666664</v>
      </c>
      <c r="G407" s="232">
        <v>2656.0333333333328</v>
      </c>
      <c r="H407" s="232">
        <v>2932.0333333333328</v>
      </c>
      <c r="I407" s="232">
        <v>2996.5166666666664</v>
      </c>
      <c r="J407" s="232">
        <v>3070.0333333333328</v>
      </c>
      <c r="K407" s="231">
        <v>2923</v>
      </c>
      <c r="L407" s="231">
        <v>2785</v>
      </c>
      <c r="M407" s="231">
        <v>0.88839000000000001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489.7</v>
      </c>
      <c r="D408" s="232">
        <v>484.76666666666665</v>
      </c>
      <c r="E408" s="232">
        <v>476.93333333333328</v>
      </c>
      <c r="F408" s="232">
        <v>464.16666666666663</v>
      </c>
      <c r="G408" s="232">
        <v>456.33333333333326</v>
      </c>
      <c r="H408" s="232">
        <v>497.5333333333333</v>
      </c>
      <c r="I408" s="232">
        <v>505.36666666666667</v>
      </c>
      <c r="J408" s="232">
        <v>518.13333333333333</v>
      </c>
      <c r="K408" s="231">
        <v>492.6</v>
      </c>
      <c r="L408" s="231">
        <v>472</v>
      </c>
      <c r="M408" s="231">
        <v>1.60683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993.9</v>
      </c>
      <c r="D409" s="232">
        <v>999.25</v>
      </c>
      <c r="E409" s="232">
        <v>951.59999999999991</v>
      </c>
      <c r="F409" s="232">
        <v>909.3</v>
      </c>
      <c r="G409" s="232">
        <v>861.64999999999986</v>
      </c>
      <c r="H409" s="232">
        <v>1041.55</v>
      </c>
      <c r="I409" s="232">
        <v>1089.2</v>
      </c>
      <c r="J409" s="232">
        <v>1131.5</v>
      </c>
      <c r="K409" s="231">
        <v>1046.9000000000001</v>
      </c>
      <c r="L409" s="231">
        <v>956.95</v>
      </c>
      <c r="M409" s="231">
        <v>3.0792899999999999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228.85</v>
      </c>
      <c r="D410" s="232">
        <v>231.15</v>
      </c>
      <c r="E410" s="232">
        <v>224.70000000000002</v>
      </c>
      <c r="F410" s="232">
        <v>220.55</v>
      </c>
      <c r="G410" s="232">
        <v>214.10000000000002</v>
      </c>
      <c r="H410" s="232">
        <v>235.3</v>
      </c>
      <c r="I410" s="232">
        <v>241.75</v>
      </c>
      <c r="J410" s="232">
        <v>245.9</v>
      </c>
      <c r="K410" s="231">
        <v>237.6</v>
      </c>
      <c r="L410" s="231">
        <v>227</v>
      </c>
      <c r="M410" s="231">
        <v>6.31046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648.75</v>
      </c>
      <c r="D411" s="232">
        <v>643.43333333333328</v>
      </c>
      <c r="E411" s="232">
        <v>636.86666666666656</v>
      </c>
      <c r="F411" s="232">
        <v>624.98333333333323</v>
      </c>
      <c r="G411" s="232">
        <v>618.41666666666652</v>
      </c>
      <c r="H411" s="232">
        <v>655.31666666666661</v>
      </c>
      <c r="I411" s="232">
        <v>661.88333333333344</v>
      </c>
      <c r="J411" s="232">
        <v>673.76666666666665</v>
      </c>
      <c r="K411" s="231">
        <v>650</v>
      </c>
      <c r="L411" s="231">
        <v>631.54999999999995</v>
      </c>
      <c r="M411" s="231">
        <v>0.50804000000000005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26186.95</v>
      </c>
      <c r="D412" s="232">
        <v>26120.766666666663</v>
      </c>
      <c r="E412" s="232">
        <v>25816.533333333326</v>
      </c>
      <c r="F412" s="232">
        <v>25446.116666666661</v>
      </c>
      <c r="G412" s="232">
        <v>25141.883333333324</v>
      </c>
      <c r="H412" s="232">
        <v>26491.183333333327</v>
      </c>
      <c r="I412" s="232">
        <v>26795.416666666664</v>
      </c>
      <c r="J412" s="232">
        <v>27165.833333333328</v>
      </c>
      <c r="K412" s="231">
        <v>26425</v>
      </c>
      <c r="L412" s="231">
        <v>25750.35</v>
      </c>
      <c r="M412" s="231">
        <v>0.42059999999999997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44.1</v>
      </c>
      <c r="D413" s="232">
        <v>44.35</v>
      </c>
      <c r="E413" s="232">
        <v>43.45</v>
      </c>
      <c r="F413" s="232">
        <v>42.800000000000004</v>
      </c>
      <c r="G413" s="232">
        <v>41.900000000000006</v>
      </c>
      <c r="H413" s="232">
        <v>45</v>
      </c>
      <c r="I413" s="232">
        <v>45.899999999999991</v>
      </c>
      <c r="J413" s="232">
        <v>46.55</v>
      </c>
      <c r="K413" s="231">
        <v>45.25</v>
      </c>
      <c r="L413" s="231">
        <v>43.7</v>
      </c>
      <c r="M413" s="231">
        <v>106.29724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1259.4000000000001</v>
      </c>
      <c r="D414" s="232">
        <v>1264.7666666666667</v>
      </c>
      <c r="E414" s="232">
        <v>1247.6333333333332</v>
      </c>
      <c r="F414" s="232">
        <v>1235.8666666666666</v>
      </c>
      <c r="G414" s="232">
        <v>1218.7333333333331</v>
      </c>
      <c r="H414" s="232">
        <v>1276.5333333333333</v>
      </c>
      <c r="I414" s="232">
        <v>1293.666666666667</v>
      </c>
      <c r="J414" s="232">
        <v>1305.4333333333334</v>
      </c>
      <c r="K414" s="231">
        <v>1281.9000000000001</v>
      </c>
      <c r="L414" s="231">
        <v>1253</v>
      </c>
      <c r="M414" s="231">
        <v>8.97987</v>
      </c>
      <c r="N414" s="1"/>
      <c r="O414" s="1"/>
    </row>
    <row r="415" spans="1:15" ht="12.75" customHeight="1">
      <c r="A415" s="30">
        <v>405</v>
      </c>
      <c r="B415" t="s">
        <v>827</v>
      </c>
      <c r="C415" s="278">
        <v>262.85000000000002</v>
      </c>
      <c r="D415" s="279">
        <v>264.83333333333337</v>
      </c>
      <c r="E415" s="279">
        <v>259.11666666666673</v>
      </c>
      <c r="F415" s="279">
        <v>255.38333333333338</v>
      </c>
      <c r="G415" s="279">
        <v>249.66666666666674</v>
      </c>
      <c r="H415" s="279">
        <v>268.56666666666672</v>
      </c>
      <c r="I415" s="279">
        <v>274.28333333333342</v>
      </c>
      <c r="J415" s="279">
        <v>278.01666666666671</v>
      </c>
      <c r="K415" s="278">
        <v>270.55</v>
      </c>
      <c r="L415" s="278">
        <v>261.10000000000002</v>
      </c>
      <c r="M415" s="278">
        <v>1.62249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3327.15</v>
      </c>
      <c r="D416" s="232">
        <v>3330.7166666666667</v>
      </c>
      <c r="E416" s="232">
        <v>3311.4333333333334</v>
      </c>
      <c r="F416" s="232">
        <v>3295.7166666666667</v>
      </c>
      <c r="G416" s="232">
        <v>3276.4333333333334</v>
      </c>
      <c r="H416" s="232">
        <v>3346.4333333333334</v>
      </c>
      <c r="I416" s="232">
        <v>3365.7166666666672</v>
      </c>
      <c r="J416" s="232">
        <v>3381.4333333333334</v>
      </c>
      <c r="K416" s="231">
        <v>3350</v>
      </c>
      <c r="L416" s="231">
        <v>3315</v>
      </c>
      <c r="M416" s="231">
        <v>1.9489399999999999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430.6</v>
      </c>
      <c r="D417" s="232">
        <v>431.86666666666662</v>
      </c>
      <c r="E417" s="232">
        <v>424.73333333333323</v>
      </c>
      <c r="F417" s="232">
        <v>418.86666666666662</v>
      </c>
      <c r="G417" s="232">
        <v>411.73333333333323</v>
      </c>
      <c r="H417" s="232">
        <v>437.73333333333323</v>
      </c>
      <c r="I417" s="232">
        <v>444.86666666666656</v>
      </c>
      <c r="J417" s="232">
        <v>450.73333333333323</v>
      </c>
      <c r="K417" s="231">
        <v>439</v>
      </c>
      <c r="L417" s="231">
        <v>426</v>
      </c>
      <c r="M417" s="231">
        <v>5.2811700000000004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3792.5</v>
      </c>
      <c r="D418" s="232">
        <v>3776.5833333333335</v>
      </c>
      <c r="E418" s="232">
        <v>3716.916666666667</v>
      </c>
      <c r="F418" s="232">
        <v>3641.3333333333335</v>
      </c>
      <c r="G418" s="232">
        <v>3581.666666666667</v>
      </c>
      <c r="H418" s="232">
        <v>3852.166666666667</v>
      </c>
      <c r="I418" s="232">
        <v>3911.8333333333339</v>
      </c>
      <c r="J418" s="232">
        <v>3987.416666666667</v>
      </c>
      <c r="K418" s="231">
        <v>3836.25</v>
      </c>
      <c r="L418" s="231">
        <v>3701</v>
      </c>
      <c r="M418" s="231">
        <v>0.4103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413.5</v>
      </c>
      <c r="D419" s="232">
        <v>416.66666666666669</v>
      </c>
      <c r="E419" s="232">
        <v>408.83333333333337</v>
      </c>
      <c r="F419" s="232">
        <v>404.16666666666669</v>
      </c>
      <c r="G419" s="232">
        <v>396.33333333333337</v>
      </c>
      <c r="H419" s="232">
        <v>421.33333333333337</v>
      </c>
      <c r="I419" s="232">
        <v>429.16666666666674</v>
      </c>
      <c r="J419" s="232">
        <v>433.83333333333337</v>
      </c>
      <c r="K419" s="231">
        <v>424.5</v>
      </c>
      <c r="L419" s="231">
        <v>412</v>
      </c>
      <c r="M419" s="231">
        <v>13.87772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836.3</v>
      </c>
      <c r="D420" s="232">
        <v>813.4666666666667</v>
      </c>
      <c r="E420" s="232">
        <v>778.93333333333339</v>
      </c>
      <c r="F420" s="232">
        <v>721.56666666666672</v>
      </c>
      <c r="G420" s="232">
        <v>687.03333333333342</v>
      </c>
      <c r="H420" s="232">
        <v>870.83333333333337</v>
      </c>
      <c r="I420" s="232">
        <v>905.36666666666667</v>
      </c>
      <c r="J420" s="232">
        <v>962.73333333333335</v>
      </c>
      <c r="K420" s="231">
        <v>848</v>
      </c>
      <c r="L420" s="231">
        <v>756.1</v>
      </c>
      <c r="M420" s="231">
        <v>37.952109999999998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518.29999999999995</v>
      </c>
      <c r="D421" s="232">
        <v>524.18333333333328</v>
      </c>
      <c r="E421" s="232">
        <v>509.16666666666652</v>
      </c>
      <c r="F421" s="232">
        <v>500.03333333333319</v>
      </c>
      <c r="G421" s="232">
        <v>485.01666666666642</v>
      </c>
      <c r="H421" s="232">
        <v>533.31666666666661</v>
      </c>
      <c r="I421" s="232">
        <v>548.33333333333326</v>
      </c>
      <c r="J421" s="232">
        <v>557.4666666666667</v>
      </c>
      <c r="K421" s="231">
        <v>539.20000000000005</v>
      </c>
      <c r="L421" s="231">
        <v>515.04999999999995</v>
      </c>
      <c r="M421" s="231">
        <v>1.9675400000000001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523.75</v>
      </c>
      <c r="D422" s="232">
        <v>522.66666666666663</v>
      </c>
      <c r="E422" s="232">
        <v>520.43333333333328</v>
      </c>
      <c r="F422" s="232">
        <v>517.11666666666667</v>
      </c>
      <c r="G422" s="232">
        <v>514.88333333333333</v>
      </c>
      <c r="H422" s="232">
        <v>525.98333333333323</v>
      </c>
      <c r="I422" s="232">
        <v>528.21666666666658</v>
      </c>
      <c r="J422" s="232">
        <v>531.53333333333319</v>
      </c>
      <c r="K422" s="231">
        <v>524.9</v>
      </c>
      <c r="L422" s="231">
        <v>519.35</v>
      </c>
      <c r="M422" s="231">
        <v>173.56344999999999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82.7</v>
      </c>
      <c r="D423" s="232">
        <v>81.533333333333331</v>
      </c>
      <c r="E423" s="232">
        <v>78.766666666666666</v>
      </c>
      <c r="F423" s="232">
        <v>74.833333333333329</v>
      </c>
      <c r="G423" s="232">
        <v>72.066666666666663</v>
      </c>
      <c r="H423" s="232">
        <v>85.466666666666669</v>
      </c>
      <c r="I423" s="232">
        <v>88.23333333333332</v>
      </c>
      <c r="J423" s="232">
        <v>92.166666666666671</v>
      </c>
      <c r="K423" s="231">
        <v>84.3</v>
      </c>
      <c r="L423" s="231">
        <v>77.599999999999994</v>
      </c>
      <c r="M423" s="231">
        <v>205.83851999999999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291.60000000000002</v>
      </c>
      <c r="D424" s="232">
        <v>298.66666666666669</v>
      </c>
      <c r="E424" s="232">
        <v>282.93333333333339</v>
      </c>
      <c r="F424" s="232">
        <v>274.26666666666671</v>
      </c>
      <c r="G424" s="232">
        <v>258.53333333333342</v>
      </c>
      <c r="H424" s="232">
        <v>307.33333333333337</v>
      </c>
      <c r="I424" s="232">
        <v>323.06666666666661</v>
      </c>
      <c r="J424" s="232">
        <v>331.73333333333335</v>
      </c>
      <c r="K424" s="231">
        <v>314.39999999999998</v>
      </c>
      <c r="L424" s="231">
        <v>290</v>
      </c>
      <c r="M424" s="231">
        <v>13.835330000000001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147.55000000000001</v>
      </c>
      <c r="D425" s="232">
        <v>148.44999999999999</v>
      </c>
      <c r="E425" s="232">
        <v>145.04999999999998</v>
      </c>
      <c r="F425" s="232">
        <v>142.54999999999998</v>
      </c>
      <c r="G425" s="232">
        <v>139.14999999999998</v>
      </c>
      <c r="H425" s="232">
        <v>150.94999999999999</v>
      </c>
      <c r="I425" s="232">
        <v>154.34999999999997</v>
      </c>
      <c r="J425" s="232">
        <v>156.85</v>
      </c>
      <c r="K425" s="231">
        <v>151.85</v>
      </c>
      <c r="L425" s="231">
        <v>145.94999999999999</v>
      </c>
      <c r="M425" s="231">
        <v>9.6917600000000004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391.3</v>
      </c>
      <c r="D426" s="232">
        <v>390.56666666666666</v>
      </c>
      <c r="E426" s="232">
        <v>383.73333333333335</v>
      </c>
      <c r="F426" s="232">
        <v>376.16666666666669</v>
      </c>
      <c r="G426" s="232">
        <v>369.33333333333337</v>
      </c>
      <c r="H426" s="232">
        <v>398.13333333333333</v>
      </c>
      <c r="I426" s="232">
        <v>404.9666666666667</v>
      </c>
      <c r="J426" s="232">
        <v>412.5333333333333</v>
      </c>
      <c r="K426" s="231">
        <v>397.4</v>
      </c>
      <c r="L426" s="231">
        <v>383</v>
      </c>
      <c r="M426" s="231">
        <v>1.1245099999999999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426.1</v>
      </c>
      <c r="D427" s="232">
        <v>424.38333333333338</v>
      </c>
      <c r="E427" s="232">
        <v>418.31666666666678</v>
      </c>
      <c r="F427" s="232">
        <v>410.53333333333342</v>
      </c>
      <c r="G427" s="232">
        <v>404.46666666666681</v>
      </c>
      <c r="H427" s="232">
        <v>432.16666666666674</v>
      </c>
      <c r="I427" s="232">
        <v>438.23333333333335</v>
      </c>
      <c r="J427" s="232">
        <v>446.01666666666671</v>
      </c>
      <c r="K427" s="231">
        <v>430.45</v>
      </c>
      <c r="L427" s="231">
        <v>416.6</v>
      </c>
      <c r="M427" s="231">
        <v>4.3250900000000003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179.35</v>
      </c>
      <c r="D428" s="232">
        <v>179.66666666666666</v>
      </c>
      <c r="E428" s="232">
        <v>175.7833333333333</v>
      </c>
      <c r="F428" s="232">
        <v>172.21666666666664</v>
      </c>
      <c r="G428" s="232">
        <v>168.33333333333329</v>
      </c>
      <c r="H428" s="232">
        <v>183.23333333333332</v>
      </c>
      <c r="I428" s="232">
        <v>187.1166666666667</v>
      </c>
      <c r="J428" s="232">
        <v>190.68333333333334</v>
      </c>
      <c r="K428" s="231">
        <v>183.55</v>
      </c>
      <c r="L428" s="231">
        <v>176.1</v>
      </c>
      <c r="M428" s="231">
        <v>12.734209999999999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983.1</v>
      </c>
      <c r="D429" s="232">
        <v>986.56666666666672</v>
      </c>
      <c r="E429" s="232">
        <v>977.93333333333339</v>
      </c>
      <c r="F429" s="232">
        <v>972.76666666666665</v>
      </c>
      <c r="G429" s="232">
        <v>964.13333333333333</v>
      </c>
      <c r="H429" s="232">
        <v>991.73333333333346</v>
      </c>
      <c r="I429" s="232">
        <v>1000.3666666666669</v>
      </c>
      <c r="J429" s="232">
        <v>1005.5333333333335</v>
      </c>
      <c r="K429" s="231">
        <v>995.2</v>
      </c>
      <c r="L429" s="231">
        <v>981.4</v>
      </c>
      <c r="M429" s="231">
        <v>18.2271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415.85</v>
      </c>
      <c r="D430" s="232">
        <v>412.86666666666662</v>
      </c>
      <c r="E430" s="232">
        <v>408.13333333333321</v>
      </c>
      <c r="F430" s="232">
        <v>400.41666666666657</v>
      </c>
      <c r="G430" s="232">
        <v>395.68333333333317</v>
      </c>
      <c r="H430" s="232">
        <v>420.58333333333326</v>
      </c>
      <c r="I430" s="232">
        <v>425.31666666666672</v>
      </c>
      <c r="J430" s="232">
        <v>433.0333333333333</v>
      </c>
      <c r="K430" s="231">
        <v>417.6</v>
      </c>
      <c r="L430" s="231">
        <v>405.15</v>
      </c>
      <c r="M430" s="231">
        <v>12.46008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2299.5</v>
      </c>
      <c r="D431" s="232">
        <v>2288.8166666666666</v>
      </c>
      <c r="E431" s="232">
        <v>2263.7333333333331</v>
      </c>
      <c r="F431" s="232">
        <v>2227.9666666666667</v>
      </c>
      <c r="G431" s="232">
        <v>2202.8833333333332</v>
      </c>
      <c r="H431" s="232">
        <v>2324.583333333333</v>
      </c>
      <c r="I431" s="232">
        <v>2349.666666666667</v>
      </c>
      <c r="J431" s="232">
        <v>2385.4333333333329</v>
      </c>
      <c r="K431" s="231">
        <v>2313.9</v>
      </c>
      <c r="L431" s="231">
        <v>2253.0500000000002</v>
      </c>
      <c r="M431" s="231">
        <v>1.28738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978</v>
      </c>
      <c r="D432" s="232">
        <v>978.5</v>
      </c>
      <c r="E432" s="232">
        <v>970.45</v>
      </c>
      <c r="F432" s="232">
        <v>962.90000000000009</v>
      </c>
      <c r="G432" s="232">
        <v>954.85000000000014</v>
      </c>
      <c r="H432" s="232">
        <v>986.05</v>
      </c>
      <c r="I432" s="232">
        <v>994.09999999999991</v>
      </c>
      <c r="J432" s="232">
        <v>1001.6499999999999</v>
      </c>
      <c r="K432" s="231">
        <v>986.55</v>
      </c>
      <c r="L432" s="231">
        <v>970.95</v>
      </c>
      <c r="M432" s="231">
        <v>1.22818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284.7</v>
      </c>
      <c r="D433" s="232">
        <v>282.43333333333334</v>
      </c>
      <c r="E433" s="232">
        <v>273.36666666666667</v>
      </c>
      <c r="F433" s="232">
        <v>262.03333333333336</v>
      </c>
      <c r="G433" s="232">
        <v>252.9666666666667</v>
      </c>
      <c r="H433" s="232">
        <v>293.76666666666665</v>
      </c>
      <c r="I433" s="232">
        <v>302.83333333333337</v>
      </c>
      <c r="J433" s="232">
        <v>314.16666666666663</v>
      </c>
      <c r="K433" s="231">
        <v>291.5</v>
      </c>
      <c r="L433" s="231">
        <v>271.10000000000002</v>
      </c>
      <c r="M433" s="231">
        <v>5.89276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344.8</v>
      </c>
      <c r="D434" s="232">
        <v>341.81666666666666</v>
      </c>
      <c r="E434" s="232">
        <v>335.18333333333334</v>
      </c>
      <c r="F434" s="232">
        <v>325.56666666666666</v>
      </c>
      <c r="G434" s="232">
        <v>318.93333333333334</v>
      </c>
      <c r="H434" s="232">
        <v>351.43333333333334</v>
      </c>
      <c r="I434" s="232">
        <v>358.06666666666666</v>
      </c>
      <c r="J434" s="232">
        <v>367.68333333333334</v>
      </c>
      <c r="K434" s="231">
        <v>348.45</v>
      </c>
      <c r="L434" s="231">
        <v>332.2</v>
      </c>
      <c r="M434" s="231">
        <v>1.53634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2513.5500000000002</v>
      </c>
      <c r="D435" s="232">
        <v>2526.4166666666665</v>
      </c>
      <c r="E435" s="232">
        <v>2467.1333333333332</v>
      </c>
      <c r="F435" s="232">
        <v>2420.7166666666667</v>
      </c>
      <c r="G435" s="232">
        <v>2361.4333333333334</v>
      </c>
      <c r="H435" s="232">
        <v>2572.833333333333</v>
      </c>
      <c r="I435" s="232">
        <v>2632.1166666666668</v>
      </c>
      <c r="J435" s="232">
        <v>2678.5333333333328</v>
      </c>
      <c r="K435" s="231">
        <v>2585.6999999999998</v>
      </c>
      <c r="L435" s="231">
        <v>2480</v>
      </c>
      <c r="M435" s="231">
        <v>1.2557400000000001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472.4</v>
      </c>
      <c r="D436" s="232">
        <v>471.98333333333335</v>
      </c>
      <c r="E436" s="232">
        <v>470.86666666666667</v>
      </c>
      <c r="F436" s="232">
        <v>469.33333333333331</v>
      </c>
      <c r="G436" s="232">
        <v>468.21666666666664</v>
      </c>
      <c r="H436" s="232">
        <v>473.51666666666671</v>
      </c>
      <c r="I436" s="232">
        <v>474.63333333333338</v>
      </c>
      <c r="J436" s="232">
        <v>476.16666666666674</v>
      </c>
      <c r="K436" s="231">
        <v>473.1</v>
      </c>
      <c r="L436" s="231">
        <v>470.45</v>
      </c>
      <c r="M436" s="231">
        <v>2.9592800000000001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7.9</v>
      </c>
      <c r="D437" s="232">
        <v>8</v>
      </c>
      <c r="E437" s="232">
        <v>7.75</v>
      </c>
      <c r="F437" s="232">
        <v>7.6</v>
      </c>
      <c r="G437" s="232">
        <v>7.35</v>
      </c>
      <c r="H437" s="232">
        <v>8.15</v>
      </c>
      <c r="I437" s="232">
        <v>8.4</v>
      </c>
      <c r="J437" s="232">
        <v>8.5500000000000007</v>
      </c>
      <c r="K437" s="231">
        <v>8.25</v>
      </c>
      <c r="L437" s="231">
        <v>7.85</v>
      </c>
      <c r="M437" s="231">
        <v>612.43637000000001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213.8</v>
      </c>
      <c r="D438" s="232">
        <v>212.43333333333331</v>
      </c>
      <c r="E438" s="232">
        <v>206.86666666666662</v>
      </c>
      <c r="F438" s="232">
        <v>199.93333333333331</v>
      </c>
      <c r="G438" s="232">
        <v>194.36666666666662</v>
      </c>
      <c r="H438" s="232">
        <v>219.36666666666662</v>
      </c>
      <c r="I438" s="232">
        <v>224.93333333333328</v>
      </c>
      <c r="J438" s="232">
        <v>231.86666666666662</v>
      </c>
      <c r="K438" s="231">
        <v>218</v>
      </c>
      <c r="L438" s="231">
        <v>205.5</v>
      </c>
      <c r="M438" s="231">
        <v>8.6157000000000004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1014.15</v>
      </c>
      <c r="D439" s="232">
        <v>1016.4500000000002</v>
      </c>
      <c r="E439" s="232">
        <v>997.90000000000032</v>
      </c>
      <c r="F439" s="232">
        <v>981.6500000000002</v>
      </c>
      <c r="G439" s="232">
        <v>963.10000000000036</v>
      </c>
      <c r="H439" s="232">
        <v>1032.7000000000003</v>
      </c>
      <c r="I439" s="232">
        <v>1051.2500000000002</v>
      </c>
      <c r="J439" s="232">
        <v>1067.5000000000002</v>
      </c>
      <c r="K439" s="231">
        <v>1035</v>
      </c>
      <c r="L439" s="231">
        <v>1000.2</v>
      </c>
      <c r="M439" s="231">
        <v>0.51334999999999997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594.5</v>
      </c>
      <c r="D440" s="232">
        <v>591.35</v>
      </c>
      <c r="E440" s="232">
        <v>581.20000000000005</v>
      </c>
      <c r="F440" s="232">
        <v>567.9</v>
      </c>
      <c r="G440" s="232">
        <v>557.75</v>
      </c>
      <c r="H440" s="232">
        <v>604.65000000000009</v>
      </c>
      <c r="I440" s="232">
        <v>614.79999999999995</v>
      </c>
      <c r="J440" s="232">
        <v>628.10000000000014</v>
      </c>
      <c r="K440" s="231">
        <v>601.5</v>
      </c>
      <c r="L440" s="231">
        <v>578.04999999999995</v>
      </c>
      <c r="M440" s="231">
        <v>6.00936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1492.95</v>
      </c>
      <c r="D441" s="232">
        <v>1471.6833333333332</v>
      </c>
      <c r="E441" s="232">
        <v>1443.3666666666663</v>
      </c>
      <c r="F441" s="232">
        <v>1393.7833333333331</v>
      </c>
      <c r="G441" s="232">
        <v>1365.4666666666662</v>
      </c>
      <c r="H441" s="232">
        <v>1521.2666666666664</v>
      </c>
      <c r="I441" s="232">
        <v>1549.5833333333335</v>
      </c>
      <c r="J441" s="232">
        <v>1599.1666666666665</v>
      </c>
      <c r="K441" s="231">
        <v>1500</v>
      </c>
      <c r="L441" s="231">
        <v>1422.1</v>
      </c>
      <c r="M441" s="231">
        <v>0.18701000000000001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420.9</v>
      </c>
      <c r="D442" s="232">
        <v>423.13333333333338</v>
      </c>
      <c r="E442" s="232">
        <v>413.86666666666679</v>
      </c>
      <c r="F442" s="232">
        <v>406.83333333333343</v>
      </c>
      <c r="G442" s="232">
        <v>397.56666666666683</v>
      </c>
      <c r="H442" s="232">
        <v>430.16666666666674</v>
      </c>
      <c r="I442" s="232">
        <v>439.43333333333328</v>
      </c>
      <c r="J442" s="232">
        <v>446.4666666666667</v>
      </c>
      <c r="K442" s="231">
        <v>432.4</v>
      </c>
      <c r="L442" s="231">
        <v>416.1</v>
      </c>
      <c r="M442" s="231">
        <v>1.11744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699.15</v>
      </c>
      <c r="D443" s="232">
        <v>693.0333333333333</v>
      </c>
      <c r="E443" s="232">
        <v>681.11666666666656</v>
      </c>
      <c r="F443" s="232">
        <v>663.08333333333326</v>
      </c>
      <c r="G443" s="232">
        <v>651.16666666666652</v>
      </c>
      <c r="H443" s="232">
        <v>711.06666666666661</v>
      </c>
      <c r="I443" s="232">
        <v>722.98333333333335</v>
      </c>
      <c r="J443" s="232">
        <v>741.01666666666665</v>
      </c>
      <c r="K443" s="231">
        <v>704.95</v>
      </c>
      <c r="L443" s="231">
        <v>675</v>
      </c>
      <c r="M443" s="231">
        <v>1.48136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28.75</v>
      </c>
      <c r="D444" s="232">
        <v>29.150000000000002</v>
      </c>
      <c r="E444" s="232">
        <v>28.050000000000004</v>
      </c>
      <c r="F444" s="232">
        <v>27.35</v>
      </c>
      <c r="G444" s="232">
        <v>26.250000000000004</v>
      </c>
      <c r="H444" s="232">
        <v>29.850000000000005</v>
      </c>
      <c r="I444" s="232">
        <v>30.950000000000006</v>
      </c>
      <c r="J444" s="232">
        <v>31.650000000000006</v>
      </c>
      <c r="K444" s="231">
        <v>30.25</v>
      </c>
      <c r="L444" s="231">
        <v>28.45</v>
      </c>
      <c r="M444" s="231">
        <v>132.15755999999999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1077.2</v>
      </c>
      <c r="D445" s="232">
        <v>1075.7</v>
      </c>
      <c r="E445" s="232">
        <v>1066.4000000000001</v>
      </c>
      <c r="F445" s="232">
        <v>1055.6000000000001</v>
      </c>
      <c r="G445" s="232">
        <v>1046.3000000000002</v>
      </c>
      <c r="H445" s="232">
        <v>1086.5</v>
      </c>
      <c r="I445" s="232">
        <v>1095.7999999999997</v>
      </c>
      <c r="J445" s="232">
        <v>1106.5999999999999</v>
      </c>
      <c r="K445" s="231">
        <v>1085</v>
      </c>
      <c r="L445" s="231">
        <v>1064.9000000000001</v>
      </c>
      <c r="M445" s="231">
        <v>9.1150199999999995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523.25</v>
      </c>
      <c r="D446" s="232">
        <v>528.4</v>
      </c>
      <c r="E446" s="232">
        <v>515.94999999999993</v>
      </c>
      <c r="F446" s="232">
        <v>508.65</v>
      </c>
      <c r="G446" s="232">
        <v>496.19999999999993</v>
      </c>
      <c r="H446" s="232">
        <v>535.69999999999993</v>
      </c>
      <c r="I446" s="232">
        <v>548.15</v>
      </c>
      <c r="J446" s="232">
        <v>555.44999999999993</v>
      </c>
      <c r="K446" s="231">
        <v>540.85</v>
      </c>
      <c r="L446" s="231">
        <v>521.1</v>
      </c>
      <c r="M446" s="231">
        <v>3.6563400000000001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972.45</v>
      </c>
      <c r="D447" s="232">
        <v>970.51666666666677</v>
      </c>
      <c r="E447" s="232">
        <v>959.98333333333358</v>
      </c>
      <c r="F447" s="232">
        <v>947.51666666666677</v>
      </c>
      <c r="G447" s="232">
        <v>936.98333333333358</v>
      </c>
      <c r="H447" s="232">
        <v>982.98333333333358</v>
      </c>
      <c r="I447" s="232">
        <v>993.51666666666665</v>
      </c>
      <c r="J447" s="232">
        <v>1005.9833333333336</v>
      </c>
      <c r="K447" s="231">
        <v>981.05</v>
      </c>
      <c r="L447" s="231">
        <v>958.05</v>
      </c>
      <c r="M447" s="231">
        <v>6.8915300000000004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205.85</v>
      </c>
      <c r="D448" s="232">
        <v>204.9</v>
      </c>
      <c r="E448" s="232">
        <v>203.25</v>
      </c>
      <c r="F448" s="232">
        <v>200.65</v>
      </c>
      <c r="G448" s="232">
        <v>199</v>
      </c>
      <c r="H448" s="232">
        <v>207.5</v>
      </c>
      <c r="I448" s="232">
        <v>209.15000000000003</v>
      </c>
      <c r="J448" s="232">
        <v>211.75</v>
      </c>
      <c r="K448" s="231">
        <v>206.55</v>
      </c>
      <c r="L448" s="231">
        <v>202.3</v>
      </c>
      <c r="M448" s="231">
        <v>4.0314500000000004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1245.5</v>
      </c>
      <c r="D449" s="232">
        <v>1242.1666666666667</v>
      </c>
      <c r="E449" s="232">
        <v>1232.3333333333335</v>
      </c>
      <c r="F449" s="232">
        <v>1219.1666666666667</v>
      </c>
      <c r="G449" s="232">
        <v>1209.3333333333335</v>
      </c>
      <c r="H449" s="232">
        <v>1255.3333333333335</v>
      </c>
      <c r="I449" s="232">
        <v>1265.166666666667</v>
      </c>
      <c r="J449" s="232">
        <v>1278.3333333333335</v>
      </c>
      <c r="K449" s="231">
        <v>1252</v>
      </c>
      <c r="L449" s="231">
        <v>1229</v>
      </c>
      <c r="M449" s="231">
        <v>2.2006999999999999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3205.9</v>
      </c>
      <c r="D450" s="232">
        <v>3190.2999999999997</v>
      </c>
      <c r="E450" s="232">
        <v>3167.5999999999995</v>
      </c>
      <c r="F450" s="232">
        <v>3129.2999999999997</v>
      </c>
      <c r="G450" s="232">
        <v>3106.5999999999995</v>
      </c>
      <c r="H450" s="232">
        <v>3228.5999999999995</v>
      </c>
      <c r="I450" s="232">
        <v>3251.2999999999993</v>
      </c>
      <c r="J450" s="232">
        <v>3289.5999999999995</v>
      </c>
      <c r="K450" s="231">
        <v>3213</v>
      </c>
      <c r="L450" s="231">
        <v>3152</v>
      </c>
      <c r="M450" s="231">
        <v>23.825810000000001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708.85</v>
      </c>
      <c r="D451" s="232">
        <v>706.13333333333321</v>
      </c>
      <c r="E451" s="232">
        <v>701.26666666666642</v>
      </c>
      <c r="F451" s="232">
        <v>693.68333333333317</v>
      </c>
      <c r="G451" s="232">
        <v>688.81666666666638</v>
      </c>
      <c r="H451" s="232">
        <v>713.71666666666647</v>
      </c>
      <c r="I451" s="232">
        <v>718.58333333333326</v>
      </c>
      <c r="J451" s="232">
        <v>726.16666666666652</v>
      </c>
      <c r="K451" s="231">
        <v>711</v>
      </c>
      <c r="L451" s="231">
        <v>698.55</v>
      </c>
      <c r="M451" s="231">
        <v>9.7296200000000006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5959.1</v>
      </c>
      <c r="D452" s="232">
        <v>5981.6833333333334</v>
      </c>
      <c r="E452" s="232">
        <v>5923.416666666667</v>
      </c>
      <c r="F452" s="232">
        <v>5887.7333333333336</v>
      </c>
      <c r="G452" s="232">
        <v>5829.4666666666672</v>
      </c>
      <c r="H452" s="232">
        <v>6017.3666666666668</v>
      </c>
      <c r="I452" s="232">
        <v>6075.6333333333332</v>
      </c>
      <c r="J452" s="232">
        <v>6111.3166666666666</v>
      </c>
      <c r="K452" s="231">
        <v>6039.95</v>
      </c>
      <c r="L452" s="231">
        <v>5946</v>
      </c>
      <c r="M452" s="231">
        <v>1.3485499999999999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1744.7</v>
      </c>
      <c r="D453" s="232">
        <v>1757.4166666666667</v>
      </c>
      <c r="E453" s="232">
        <v>1717.2833333333335</v>
      </c>
      <c r="F453" s="232">
        <v>1689.8666666666668</v>
      </c>
      <c r="G453" s="232">
        <v>1649.7333333333336</v>
      </c>
      <c r="H453" s="232">
        <v>1784.8333333333335</v>
      </c>
      <c r="I453" s="232">
        <v>1824.9666666666667</v>
      </c>
      <c r="J453" s="232">
        <v>1852.3833333333334</v>
      </c>
      <c r="K453" s="231">
        <v>1797.55</v>
      </c>
      <c r="L453" s="231">
        <v>1730</v>
      </c>
      <c r="M453" s="231">
        <v>0.62978000000000001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208.75</v>
      </c>
      <c r="D454" s="232">
        <v>208.41666666666666</v>
      </c>
      <c r="E454" s="232">
        <v>206.58333333333331</v>
      </c>
      <c r="F454" s="232">
        <v>204.41666666666666</v>
      </c>
      <c r="G454" s="232">
        <v>202.58333333333331</v>
      </c>
      <c r="H454" s="232">
        <v>210.58333333333331</v>
      </c>
      <c r="I454" s="232">
        <v>212.41666666666663</v>
      </c>
      <c r="J454" s="232">
        <v>214.58333333333331</v>
      </c>
      <c r="K454" s="231">
        <v>210.25</v>
      </c>
      <c r="L454" s="231">
        <v>206.25</v>
      </c>
      <c r="M454" s="231">
        <v>23.512979999999999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420.8</v>
      </c>
      <c r="D455" s="232">
        <v>417.84999999999997</v>
      </c>
      <c r="E455" s="232">
        <v>413.94999999999993</v>
      </c>
      <c r="F455" s="232">
        <v>407.09999999999997</v>
      </c>
      <c r="G455" s="232">
        <v>403.19999999999993</v>
      </c>
      <c r="H455" s="232">
        <v>424.69999999999993</v>
      </c>
      <c r="I455" s="232">
        <v>428.59999999999991</v>
      </c>
      <c r="J455" s="232">
        <v>435.44999999999993</v>
      </c>
      <c r="K455" s="231">
        <v>421.75</v>
      </c>
      <c r="L455" s="231">
        <v>411</v>
      </c>
      <c r="M455" s="231">
        <v>110.37881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190.25</v>
      </c>
      <c r="D456" s="232">
        <v>189.93333333333331</v>
      </c>
      <c r="E456" s="232">
        <v>188.26666666666662</v>
      </c>
      <c r="F456" s="232">
        <v>186.2833333333333</v>
      </c>
      <c r="G456" s="232">
        <v>184.61666666666662</v>
      </c>
      <c r="H456" s="232">
        <v>191.91666666666663</v>
      </c>
      <c r="I456" s="232">
        <v>193.58333333333331</v>
      </c>
      <c r="J456" s="232">
        <v>195.56666666666663</v>
      </c>
      <c r="K456" s="231">
        <v>191.6</v>
      </c>
      <c r="L456" s="231">
        <v>187.95</v>
      </c>
      <c r="M456" s="231">
        <v>135.19886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104.5</v>
      </c>
      <c r="D457" s="232">
        <v>104.7</v>
      </c>
      <c r="E457" s="232">
        <v>103.9</v>
      </c>
      <c r="F457" s="232">
        <v>103.3</v>
      </c>
      <c r="G457" s="232">
        <v>102.5</v>
      </c>
      <c r="H457" s="232">
        <v>105.30000000000001</v>
      </c>
      <c r="I457" s="232">
        <v>106.1</v>
      </c>
      <c r="J457" s="232">
        <v>106.70000000000002</v>
      </c>
      <c r="K457" s="231">
        <v>105.5</v>
      </c>
      <c r="L457" s="231">
        <v>104.1</v>
      </c>
      <c r="M457" s="231">
        <v>345.79415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55.45</v>
      </c>
      <c r="D458" s="232">
        <v>55.45000000000001</v>
      </c>
      <c r="E458" s="232">
        <v>55.450000000000017</v>
      </c>
      <c r="F458" s="232">
        <v>55.45000000000001</v>
      </c>
      <c r="G458" s="232">
        <v>55.450000000000017</v>
      </c>
      <c r="H458" s="232">
        <v>55.450000000000017</v>
      </c>
      <c r="I458" s="232">
        <v>55.45</v>
      </c>
      <c r="J458" s="232">
        <v>55.450000000000017</v>
      </c>
      <c r="K458" s="231">
        <v>55.45</v>
      </c>
      <c r="L458" s="231">
        <v>55.45</v>
      </c>
      <c r="M458" s="231">
        <v>6.9169700000000001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2239.4499999999998</v>
      </c>
      <c r="D459" s="232">
        <v>2243.8833333333332</v>
      </c>
      <c r="E459" s="232">
        <v>2230.5666666666666</v>
      </c>
      <c r="F459" s="232">
        <v>2221.6833333333334</v>
      </c>
      <c r="G459" s="232">
        <v>2208.3666666666668</v>
      </c>
      <c r="H459" s="232">
        <v>2252.7666666666664</v>
      </c>
      <c r="I459" s="232">
        <v>2266.083333333333</v>
      </c>
      <c r="J459" s="232">
        <v>2274.9666666666662</v>
      </c>
      <c r="K459" s="231">
        <v>2257.1999999999998</v>
      </c>
      <c r="L459" s="231">
        <v>2235</v>
      </c>
      <c r="M459" s="231">
        <v>0.21631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1101.8499999999999</v>
      </c>
      <c r="D460" s="232">
        <v>1099.7666666666667</v>
      </c>
      <c r="E460" s="232">
        <v>1093.5333333333333</v>
      </c>
      <c r="F460" s="232">
        <v>1085.2166666666667</v>
      </c>
      <c r="G460" s="232">
        <v>1078.9833333333333</v>
      </c>
      <c r="H460" s="232">
        <v>1108.0833333333333</v>
      </c>
      <c r="I460" s="232">
        <v>1114.3166666666664</v>
      </c>
      <c r="J460" s="232">
        <v>1122.6333333333332</v>
      </c>
      <c r="K460" s="231">
        <v>1106</v>
      </c>
      <c r="L460" s="231">
        <v>1091.45</v>
      </c>
      <c r="M460" s="231">
        <v>22.810849999999999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580.79999999999995</v>
      </c>
      <c r="D461" s="232">
        <v>579.86666666666667</v>
      </c>
      <c r="E461" s="232">
        <v>575.33333333333337</v>
      </c>
      <c r="F461" s="232">
        <v>569.86666666666667</v>
      </c>
      <c r="G461" s="232">
        <v>565.33333333333337</v>
      </c>
      <c r="H461" s="232">
        <v>585.33333333333337</v>
      </c>
      <c r="I461" s="232">
        <v>589.86666666666667</v>
      </c>
      <c r="J461" s="232">
        <v>595.33333333333337</v>
      </c>
      <c r="K461" s="231">
        <v>584.4</v>
      </c>
      <c r="L461" s="231">
        <v>574.4</v>
      </c>
      <c r="M461" s="231">
        <v>3.0574699999999999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97.3</v>
      </c>
      <c r="D462" s="232">
        <v>97.75</v>
      </c>
      <c r="E462" s="232">
        <v>96.3</v>
      </c>
      <c r="F462" s="232">
        <v>95.3</v>
      </c>
      <c r="G462" s="232">
        <v>93.85</v>
      </c>
      <c r="H462" s="232">
        <v>98.75</v>
      </c>
      <c r="I462" s="232">
        <v>100.19999999999999</v>
      </c>
      <c r="J462" s="232">
        <v>101.2</v>
      </c>
      <c r="K462" s="231">
        <v>99.2</v>
      </c>
      <c r="L462" s="231">
        <v>96.75</v>
      </c>
      <c r="M462" s="231">
        <v>4.06717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756.65</v>
      </c>
      <c r="D463" s="232">
        <v>753.01666666666677</v>
      </c>
      <c r="E463" s="232">
        <v>746.63333333333355</v>
      </c>
      <c r="F463" s="232">
        <v>736.61666666666679</v>
      </c>
      <c r="G463" s="232">
        <v>730.23333333333358</v>
      </c>
      <c r="H463" s="232">
        <v>763.03333333333353</v>
      </c>
      <c r="I463" s="232">
        <v>769.41666666666674</v>
      </c>
      <c r="J463" s="232">
        <v>779.43333333333351</v>
      </c>
      <c r="K463" s="231">
        <v>759.4</v>
      </c>
      <c r="L463" s="231">
        <v>743</v>
      </c>
      <c r="M463" s="231">
        <v>3.7001300000000001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2292.6999999999998</v>
      </c>
      <c r="D464" s="232">
        <v>2291.2999999999997</v>
      </c>
      <c r="E464" s="232">
        <v>2255.6499999999996</v>
      </c>
      <c r="F464" s="232">
        <v>2218.6</v>
      </c>
      <c r="G464" s="232">
        <v>2182.9499999999998</v>
      </c>
      <c r="H464" s="232">
        <v>2328.3499999999995</v>
      </c>
      <c r="I464" s="232">
        <v>2364</v>
      </c>
      <c r="J464" s="232">
        <v>2401.0499999999993</v>
      </c>
      <c r="K464" s="231">
        <v>2326.9499999999998</v>
      </c>
      <c r="L464" s="231">
        <v>2254.25</v>
      </c>
      <c r="M464" s="231">
        <v>0.30897999999999998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429.85</v>
      </c>
      <c r="D465" s="232">
        <v>427.51666666666671</v>
      </c>
      <c r="E465" s="232">
        <v>419.43333333333339</v>
      </c>
      <c r="F465" s="232">
        <v>409.01666666666671</v>
      </c>
      <c r="G465" s="232">
        <v>400.93333333333339</v>
      </c>
      <c r="H465" s="232">
        <v>437.93333333333339</v>
      </c>
      <c r="I465" s="232">
        <v>446.01666666666677</v>
      </c>
      <c r="J465" s="232">
        <v>456.43333333333339</v>
      </c>
      <c r="K465" s="231">
        <v>435.6</v>
      </c>
      <c r="L465" s="231">
        <v>417.1</v>
      </c>
      <c r="M465" s="231">
        <v>0.84516999999999998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2755.45</v>
      </c>
      <c r="D466" s="232">
        <v>2742.25</v>
      </c>
      <c r="E466" s="232">
        <v>2694.6</v>
      </c>
      <c r="F466" s="232">
        <v>2633.75</v>
      </c>
      <c r="G466" s="232">
        <v>2586.1</v>
      </c>
      <c r="H466" s="232">
        <v>2803.1</v>
      </c>
      <c r="I466" s="232">
        <v>2850.7499999999995</v>
      </c>
      <c r="J466" s="232">
        <v>2911.6</v>
      </c>
      <c r="K466" s="231">
        <v>2789.9</v>
      </c>
      <c r="L466" s="231">
        <v>2681.4</v>
      </c>
      <c r="M466" s="231">
        <v>1.3859300000000001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2514.9</v>
      </c>
      <c r="D467" s="232">
        <v>2517.2166666666667</v>
      </c>
      <c r="E467" s="232">
        <v>2497.6833333333334</v>
      </c>
      <c r="F467" s="232">
        <v>2480.4666666666667</v>
      </c>
      <c r="G467" s="232">
        <v>2460.9333333333334</v>
      </c>
      <c r="H467" s="232">
        <v>2534.4333333333334</v>
      </c>
      <c r="I467" s="232">
        <v>2553.9666666666672</v>
      </c>
      <c r="J467" s="232">
        <v>2571.1833333333334</v>
      </c>
      <c r="K467" s="231">
        <v>2536.75</v>
      </c>
      <c r="L467" s="231">
        <v>2500</v>
      </c>
      <c r="M467" s="231">
        <v>8.4845600000000001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1537.15</v>
      </c>
      <c r="D468" s="232">
        <v>1539.4833333333336</v>
      </c>
      <c r="E468" s="232">
        <v>1521.0666666666671</v>
      </c>
      <c r="F468" s="232">
        <v>1504.9833333333336</v>
      </c>
      <c r="G468" s="232">
        <v>1486.5666666666671</v>
      </c>
      <c r="H468" s="232">
        <v>1555.5666666666671</v>
      </c>
      <c r="I468" s="232">
        <v>1573.9833333333336</v>
      </c>
      <c r="J468" s="232">
        <v>1590.0666666666671</v>
      </c>
      <c r="K468" s="231">
        <v>1557.9</v>
      </c>
      <c r="L468" s="231">
        <v>1523.4</v>
      </c>
      <c r="M468" s="231">
        <v>1.90791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510.4</v>
      </c>
      <c r="D469" s="232">
        <v>515.73333333333323</v>
      </c>
      <c r="E469" s="232">
        <v>501.16666666666652</v>
      </c>
      <c r="F469" s="232">
        <v>491.93333333333328</v>
      </c>
      <c r="G469" s="232">
        <v>477.36666666666656</v>
      </c>
      <c r="H469" s="232">
        <v>524.96666666666647</v>
      </c>
      <c r="I469" s="232">
        <v>539.5333333333333</v>
      </c>
      <c r="J469" s="232">
        <v>548.76666666666642</v>
      </c>
      <c r="K469" s="231">
        <v>530.29999999999995</v>
      </c>
      <c r="L469" s="231">
        <v>506.5</v>
      </c>
      <c r="M469" s="231">
        <v>7.5386100000000003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626.85</v>
      </c>
      <c r="D470" s="232">
        <v>623.9666666666667</v>
      </c>
      <c r="E470" s="232">
        <v>617.98333333333335</v>
      </c>
      <c r="F470" s="232">
        <v>609.11666666666667</v>
      </c>
      <c r="G470" s="232">
        <v>603.13333333333333</v>
      </c>
      <c r="H470" s="232">
        <v>632.83333333333337</v>
      </c>
      <c r="I470" s="232">
        <v>638.81666666666672</v>
      </c>
      <c r="J470" s="232">
        <v>647.68333333333339</v>
      </c>
      <c r="K470" s="231">
        <v>629.95000000000005</v>
      </c>
      <c r="L470" s="231">
        <v>615.1</v>
      </c>
      <c r="M470" s="231">
        <v>0.47854000000000002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1374.95</v>
      </c>
      <c r="D471" s="232">
        <v>1366.6499999999999</v>
      </c>
      <c r="E471" s="232">
        <v>1344.2999999999997</v>
      </c>
      <c r="F471" s="232">
        <v>1313.6499999999999</v>
      </c>
      <c r="G471" s="232">
        <v>1291.2999999999997</v>
      </c>
      <c r="H471" s="232">
        <v>1397.2999999999997</v>
      </c>
      <c r="I471" s="232">
        <v>1419.6499999999996</v>
      </c>
      <c r="J471" s="232">
        <v>1450.2999999999997</v>
      </c>
      <c r="K471" s="231">
        <v>1389</v>
      </c>
      <c r="L471" s="231">
        <v>1336</v>
      </c>
      <c r="M471" s="231">
        <v>6.7573400000000001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27.95</v>
      </c>
      <c r="D472" s="232">
        <v>27.5</v>
      </c>
      <c r="E472" s="232">
        <v>26.8</v>
      </c>
      <c r="F472" s="232">
        <v>25.650000000000002</v>
      </c>
      <c r="G472" s="232">
        <v>24.950000000000003</v>
      </c>
      <c r="H472" s="232">
        <v>28.65</v>
      </c>
      <c r="I472" s="232">
        <v>29.35</v>
      </c>
      <c r="J472" s="232">
        <v>30.499999999999996</v>
      </c>
      <c r="K472" s="231">
        <v>28.2</v>
      </c>
      <c r="L472" s="231">
        <v>26.35</v>
      </c>
      <c r="M472" s="231">
        <v>167.95269999999999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271.14999999999998</v>
      </c>
      <c r="D473" s="232">
        <v>272.93333333333334</v>
      </c>
      <c r="E473" s="232">
        <v>266.4666666666667</v>
      </c>
      <c r="F473" s="232">
        <v>261.78333333333336</v>
      </c>
      <c r="G473" s="232">
        <v>255.31666666666672</v>
      </c>
      <c r="H473" s="232">
        <v>277.61666666666667</v>
      </c>
      <c r="I473" s="232">
        <v>284.08333333333326</v>
      </c>
      <c r="J473" s="232">
        <v>288.76666666666665</v>
      </c>
      <c r="K473" s="231">
        <v>279.39999999999998</v>
      </c>
      <c r="L473" s="231">
        <v>268.25</v>
      </c>
      <c r="M473" s="231">
        <v>5.6351399999999998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333.15</v>
      </c>
      <c r="D474" s="232">
        <v>330.18333333333334</v>
      </c>
      <c r="E474" s="232">
        <v>324.61666666666667</v>
      </c>
      <c r="F474" s="232">
        <v>316.08333333333331</v>
      </c>
      <c r="G474" s="232">
        <v>310.51666666666665</v>
      </c>
      <c r="H474" s="232">
        <v>338.7166666666667</v>
      </c>
      <c r="I474" s="232">
        <v>344.28333333333342</v>
      </c>
      <c r="J474" s="232">
        <v>352.81666666666672</v>
      </c>
      <c r="K474" s="231">
        <v>335.75</v>
      </c>
      <c r="L474" s="231">
        <v>321.64999999999998</v>
      </c>
      <c r="M474" s="231">
        <v>11.66456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2546.6</v>
      </c>
      <c r="D475" s="232">
        <v>2552.5500000000002</v>
      </c>
      <c r="E475" s="232">
        <v>2520.1000000000004</v>
      </c>
      <c r="F475" s="232">
        <v>2493.6000000000004</v>
      </c>
      <c r="G475" s="232">
        <v>2461.1500000000005</v>
      </c>
      <c r="H475" s="232">
        <v>2579.0500000000002</v>
      </c>
      <c r="I475" s="232">
        <v>2611.5</v>
      </c>
      <c r="J475" s="232">
        <v>2638</v>
      </c>
      <c r="K475" s="231">
        <v>2585</v>
      </c>
      <c r="L475" s="231">
        <v>2526.0500000000002</v>
      </c>
      <c r="M475" s="231">
        <v>4.8970099999999999</v>
      </c>
      <c r="N475" s="1"/>
      <c r="O475" s="1"/>
    </row>
    <row r="476" spans="1:15" ht="12.75" customHeight="1">
      <c r="A476" s="30">
        <v>466</v>
      </c>
      <c r="B476" s="217" t="s">
        <v>1008</v>
      </c>
      <c r="C476" s="231">
        <v>24.3</v>
      </c>
      <c r="D476" s="232">
        <v>24.583333333333332</v>
      </c>
      <c r="E476" s="232">
        <v>23.816666666666663</v>
      </c>
      <c r="F476" s="232">
        <v>23.333333333333332</v>
      </c>
      <c r="G476" s="232">
        <v>22.566666666666663</v>
      </c>
      <c r="H476" s="232">
        <v>25.066666666666663</v>
      </c>
      <c r="I476" s="232">
        <v>25.833333333333336</v>
      </c>
      <c r="J476" s="232">
        <v>26.316666666666663</v>
      </c>
      <c r="K476" s="231">
        <v>25.35</v>
      </c>
      <c r="L476" s="231">
        <v>24.1</v>
      </c>
      <c r="M476" s="231">
        <v>116.88066000000001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335.55</v>
      </c>
      <c r="D477" s="232">
        <v>337.78333333333336</v>
      </c>
      <c r="E477" s="232">
        <v>331.76666666666671</v>
      </c>
      <c r="F477" s="232">
        <v>327.98333333333335</v>
      </c>
      <c r="G477" s="232">
        <v>321.9666666666667</v>
      </c>
      <c r="H477" s="232">
        <v>341.56666666666672</v>
      </c>
      <c r="I477" s="232">
        <v>347.58333333333337</v>
      </c>
      <c r="J477" s="232">
        <v>351.36666666666673</v>
      </c>
      <c r="K477" s="231">
        <v>343.8</v>
      </c>
      <c r="L477" s="231">
        <v>334</v>
      </c>
      <c r="M477" s="231">
        <v>2.1884600000000001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481</v>
      </c>
      <c r="D478" s="232">
        <v>476.73333333333335</v>
      </c>
      <c r="E478" s="232">
        <v>466.4666666666667</v>
      </c>
      <c r="F478" s="232">
        <v>451.93333333333334</v>
      </c>
      <c r="G478" s="232">
        <v>441.66666666666669</v>
      </c>
      <c r="H478" s="232">
        <v>491.26666666666671</v>
      </c>
      <c r="I478" s="232">
        <v>501.53333333333336</v>
      </c>
      <c r="J478" s="232">
        <v>516.06666666666672</v>
      </c>
      <c r="K478" s="231">
        <v>487</v>
      </c>
      <c r="L478" s="231">
        <v>462.2</v>
      </c>
      <c r="M478" s="231">
        <v>7.7781599999999997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717.65</v>
      </c>
      <c r="D479" s="232">
        <v>715.0333333333333</v>
      </c>
      <c r="E479" s="232">
        <v>707.61666666666656</v>
      </c>
      <c r="F479" s="232">
        <v>697.58333333333326</v>
      </c>
      <c r="G479" s="232">
        <v>690.16666666666652</v>
      </c>
      <c r="H479" s="232">
        <v>725.06666666666661</v>
      </c>
      <c r="I479" s="232">
        <v>732.48333333333335</v>
      </c>
      <c r="J479" s="232">
        <v>742.51666666666665</v>
      </c>
      <c r="K479" s="231">
        <v>722.45</v>
      </c>
      <c r="L479" s="231">
        <v>705</v>
      </c>
      <c r="M479" s="231">
        <v>13.83231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641.95000000000005</v>
      </c>
      <c r="D480" s="232">
        <v>636.7166666666667</v>
      </c>
      <c r="E480" s="232">
        <v>626.98333333333335</v>
      </c>
      <c r="F480" s="232">
        <v>612.01666666666665</v>
      </c>
      <c r="G480" s="232">
        <v>602.2833333333333</v>
      </c>
      <c r="H480" s="232">
        <v>651.68333333333339</v>
      </c>
      <c r="I480" s="232">
        <v>661.41666666666674</v>
      </c>
      <c r="J480" s="232">
        <v>676.38333333333344</v>
      </c>
      <c r="K480" s="231">
        <v>646.45000000000005</v>
      </c>
      <c r="L480" s="231">
        <v>621.75</v>
      </c>
      <c r="M480" s="231">
        <v>1.9068799999999999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7622.15</v>
      </c>
      <c r="D481" s="232">
        <v>7604.5</v>
      </c>
      <c r="E481" s="232">
        <v>7564.7</v>
      </c>
      <c r="F481" s="232">
        <v>7507.25</v>
      </c>
      <c r="G481" s="232">
        <v>7467.45</v>
      </c>
      <c r="H481" s="232">
        <v>7661.95</v>
      </c>
      <c r="I481" s="232">
        <v>7701.7499999999991</v>
      </c>
      <c r="J481" s="232">
        <v>7759.2</v>
      </c>
      <c r="K481" s="231">
        <v>7644.3</v>
      </c>
      <c r="L481" s="231">
        <v>7547.05</v>
      </c>
      <c r="M481" s="231">
        <v>3.7845599999999999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66.55</v>
      </c>
      <c r="D482" s="232">
        <v>66.399999999999991</v>
      </c>
      <c r="E482" s="232">
        <v>65.499999999999986</v>
      </c>
      <c r="F482" s="232">
        <v>64.449999999999989</v>
      </c>
      <c r="G482" s="232">
        <v>63.549999999999983</v>
      </c>
      <c r="H482" s="232">
        <v>67.449999999999989</v>
      </c>
      <c r="I482" s="232">
        <v>68.349999999999994</v>
      </c>
      <c r="J482" s="232">
        <v>69.399999999999991</v>
      </c>
      <c r="K482" s="231">
        <v>67.3</v>
      </c>
      <c r="L482" s="231">
        <v>65.349999999999994</v>
      </c>
      <c r="M482" s="231">
        <v>115.53787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1424.45</v>
      </c>
      <c r="D483" s="232">
        <v>1423.5666666666666</v>
      </c>
      <c r="E483" s="232">
        <v>1415.8833333333332</v>
      </c>
      <c r="F483" s="232">
        <v>1407.3166666666666</v>
      </c>
      <c r="G483" s="232">
        <v>1399.6333333333332</v>
      </c>
      <c r="H483" s="232">
        <v>1432.1333333333332</v>
      </c>
      <c r="I483" s="232">
        <v>1439.8166666666666</v>
      </c>
      <c r="J483" s="232">
        <v>1448.3833333333332</v>
      </c>
      <c r="K483" s="231">
        <v>1431.25</v>
      </c>
      <c r="L483" s="231">
        <v>1415</v>
      </c>
      <c r="M483" s="231">
        <v>2.0302600000000002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756.3</v>
      </c>
      <c r="D484" s="242">
        <v>752.2166666666667</v>
      </c>
      <c r="E484" s="242">
        <v>746.18333333333339</v>
      </c>
      <c r="F484" s="242">
        <v>736.06666666666672</v>
      </c>
      <c r="G484" s="242">
        <v>730.03333333333342</v>
      </c>
      <c r="H484" s="242">
        <v>762.33333333333337</v>
      </c>
      <c r="I484" s="242">
        <v>768.36666666666667</v>
      </c>
      <c r="J484" s="241">
        <v>778.48333333333335</v>
      </c>
      <c r="K484" s="241">
        <v>758.25</v>
      </c>
      <c r="L484" s="241">
        <v>742.1</v>
      </c>
      <c r="M484" s="217">
        <v>9.9682099999999991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250.05</v>
      </c>
      <c r="D485" s="242">
        <v>249.51666666666665</v>
      </c>
      <c r="E485" s="242">
        <v>246.73333333333329</v>
      </c>
      <c r="F485" s="242">
        <v>243.41666666666663</v>
      </c>
      <c r="G485" s="242">
        <v>240.63333333333327</v>
      </c>
      <c r="H485" s="242">
        <v>252.83333333333331</v>
      </c>
      <c r="I485" s="242">
        <v>255.61666666666667</v>
      </c>
      <c r="J485" s="241">
        <v>258.93333333333334</v>
      </c>
      <c r="K485" s="241">
        <v>252.3</v>
      </c>
      <c r="L485" s="241">
        <v>246.2</v>
      </c>
      <c r="M485" s="217">
        <v>1.32239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2162.3000000000002</v>
      </c>
      <c r="D486" s="232">
        <v>2152.75</v>
      </c>
      <c r="E486" s="232">
        <v>2129.4</v>
      </c>
      <c r="F486" s="232">
        <v>2096.5</v>
      </c>
      <c r="G486" s="232">
        <v>2073.15</v>
      </c>
      <c r="H486" s="232">
        <v>2185.65</v>
      </c>
      <c r="I486" s="232">
        <v>2209.0000000000005</v>
      </c>
      <c r="J486" s="232">
        <v>2241.9</v>
      </c>
      <c r="K486" s="231">
        <v>2176.1</v>
      </c>
      <c r="L486" s="231">
        <v>2119.85</v>
      </c>
      <c r="M486" s="231">
        <v>0.14921999999999999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572.70000000000005</v>
      </c>
      <c r="D487" s="242">
        <v>573.93333333333328</v>
      </c>
      <c r="E487" s="242">
        <v>563.56666666666661</v>
      </c>
      <c r="F487" s="242">
        <v>554.43333333333328</v>
      </c>
      <c r="G487" s="242">
        <v>544.06666666666661</v>
      </c>
      <c r="H487" s="242">
        <v>583.06666666666661</v>
      </c>
      <c r="I487" s="242">
        <v>593.43333333333317</v>
      </c>
      <c r="J487" s="241">
        <v>602.56666666666661</v>
      </c>
      <c r="K487" s="241">
        <v>584.29999999999995</v>
      </c>
      <c r="L487" s="241">
        <v>564.79999999999995</v>
      </c>
      <c r="M487" s="217">
        <v>2.3825099999999999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272.85000000000002</v>
      </c>
      <c r="D488" s="232">
        <v>275.16666666666669</v>
      </c>
      <c r="E488" s="232">
        <v>268.58333333333337</v>
      </c>
      <c r="F488" s="232">
        <v>264.31666666666666</v>
      </c>
      <c r="G488" s="232">
        <v>257.73333333333335</v>
      </c>
      <c r="H488" s="232">
        <v>279.43333333333339</v>
      </c>
      <c r="I488" s="232">
        <v>286.01666666666677</v>
      </c>
      <c r="J488" s="232">
        <v>290.28333333333342</v>
      </c>
      <c r="K488" s="231">
        <v>281.75</v>
      </c>
      <c r="L488" s="231">
        <v>270.89999999999998</v>
      </c>
      <c r="M488" s="231">
        <v>2.0835599999999999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293.7</v>
      </c>
      <c r="D489" s="242">
        <v>293.36666666666662</v>
      </c>
      <c r="E489" s="232">
        <v>289.13333333333321</v>
      </c>
      <c r="F489" s="232">
        <v>284.56666666666661</v>
      </c>
      <c r="G489" s="232">
        <v>280.3333333333332</v>
      </c>
      <c r="H489" s="232">
        <v>297.93333333333322</v>
      </c>
      <c r="I489" s="232">
        <v>302.16666666666669</v>
      </c>
      <c r="J489" s="232">
        <v>306.73333333333323</v>
      </c>
      <c r="K489" s="231">
        <v>297.60000000000002</v>
      </c>
      <c r="L489" s="231">
        <v>288.8</v>
      </c>
      <c r="M489" s="231">
        <v>3.7821199999999999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249.35</v>
      </c>
      <c r="D490" s="232">
        <v>248.75</v>
      </c>
      <c r="E490" s="232">
        <v>244.9</v>
      </c>
      <c r="F490" s="232">
        <v>240.45000000000002</v>
      </c>
      <c r="G490" s="232">
        <v>236.60000000000002</v>
      </c>
      <c r="H490" s="232">
        <v>253.2</v>
      </c>
      <c r="I490" s="232">
        <v>257.05</v>
      </c>
      <c r="J490" s="232">
        <v>261.5</v>
      </c>
      <c r="K490" s="231">
        <v>252.6</v>
      </c>
      <c r="L490" s="231">
        <v>244.3</v>
      </c>
      <c r="M490" s="231">
        <v>1.5845100000000001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1387</v>
      </c>
      <c r="D491" s="242">
        <v>1382.4333333333332</v>
      </c>
      <c r="E491" s="232">
        <v>1369.9166666666663</v>
      </c>
      <c r="F491" s="232">
        <v>1352.833333333333</v>
      </c>
      <c r="G491" s="232">
        <v>1340.3166666666662</v>
      </c>
      <c r="H491" s="232">
        <v>1399.5166666666664</v>
      </c>
      <c r="I491" s="232">
        <v>1412.0333333333333</v>
      </c>
      <c r="J491" s="232">
        <v>1429.1166666666666</v>
      </c>
      <c r="K491" s="231">
        <v>1394.95</v>
      </c>
      <c r="L491" s="231">
        <v>1365.35</v>
      </c>
      <c r="M491" s="231">
        <v>12.651680000000001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1139.1500000000001</v>
      </c>
      <c r="D492" s="232">
        <v>1142.3166666666666</v>
      </c>
      <c r="E492" s="232">
        <v>1103.6333333333332</v>
      </c>
      <c r="F492" s="232">
        <v>1068.1166666666666</v>
      </c>
      <c r="G492" s="232">
        <v>1029.4333333333332</v>
      </c>
      <c r="H492" s="232">
        <v>1177.8333333333333</v>
      </c>
      <c r="I492" s="232">
        <v>1216.5166666666667</v>
      </c>
      <c r="J492" s="232">
        <v>1252.0333333333333</v>
      </c>
      <c r="K492" s="231">
        <v>1181</v>
      </c>
      <c r="L492" s="231">
        <v>1106.8</v>
      </c>
      <c r="M492" s="231">
        <v>1.11443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274.45</v>
      </c>
      <c r="D493" s="242">
        <v>277.48333333333335</v>
      </c>
      <c r="E493" s="232">
        <v>269.9666666666667</v>
      </c>
      <c r="F493" s="232">
        <v>265.48333333333335</v>
      </c>
      <c r="G493" s="232">
        <v>257.9666666666667</v>
      </c>
      <c r="H493" s="232">
        <v>281.9666666666667</v>
      </c>
      <c r="I493" s="232">
        <v>289.48333333333335</v>
      </c>
      <c r="J493" s="232">
        <v>293.9666666666667</v>
      </c>
      <c r="K493" s="231">
        <v>285</v>
      </c>
      <c r="L493" s="231">
        <v>273</v>
      </c>
      <c r="M493" s="231">
        <v>415.62626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391.3</v>
      </c>
      <c r="D494" s="232">
        <v>395.63333333333338</v>
      </c>
      <c r="E494" s="232">
        <v>383.66666666666674</v>
      </c>
      <c r="F494" s="232">
        <v>376.03333333333336</v>
      </c>
      <c r="G494" s="232">
        <v>364.06666666666672</v>
      </c>
      <c r="H494" s="232">
        <v>403.26666666666677</v>
      </c>
      <c r="I494" s="232">
        <v>415.23333333333335</v>
      </c>
      <c r="J494" s="232">
        <v>422.86666666666679</v>
      </c>
      <c r="K494" s="231">
        <v>407.6</v>
      </c>
      <c r="L494" s="231">
        <v>388</v>
      </c>
      <c r="M494" s="231">
        <v>1.8869800000000001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1808.4</v>
      </c>
      <c r="D495" s="242">
        <v>1798.7333333333333</v>
      </c>
      <c r="E495" s="232">
        <v>1772.4666666666667</v>
      </c>
      <c r="F495" s="232">
        <v>1736.5333333333333</v>
      </c>
      <c r="G495" s="232">
        <v>1710.2666666666667</v>
      </c>
      <c r="H495" s="232">
        <v>1834.6666666666667</v>
      </c>
      <c r="I495" s="232">
        <v>1860.9333333333336</v>
      </c>
      <c r="J495" s="232">
        <v>1896.8666666666668</v>
      </c>
      <c r="K495" s="231">
        <v>1825</v>
      </c>
      <c r="L495" s="231">
        <v>1762.8</v>
      </c>
      <c r="M495" s="231">
        <v>0.39576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5.8</v>
      </c>
      <c r="D496" s="242">
        <v>5.8166666666666664</v>
      </c>
      <c r="E496" s="232">
        <v>5.6833333333333327</v>
      </c>
      <c r="F496" s="232">
        <v>5.5666666666666664</v>
      </c>
      <c r="G496" s="232">
        <v>5.4333333333333327</v>
      </c>
      <c r="H496" s="232">
        <v>5.9333333333333327</v>
      </c>
      <c r="I496" s="232">
        <v>6.0666666666666655</v>
      </c>
      <c r="J496" s="232">
        <v>6.1833333333333327</v>
      </c>
      <c r="K496" s="231">
        <v>5.95</v>
      </c>
      <c r="L496" s="231">
        <v>5.7</v>
      </c>
      <c r="M496" s="231">
        <v>1144.39391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818.25</v>
      </c>
      <c r="D497" s="242">
        <v>817.4666666666667</v>
      </c>
      <c r="E497" s="232">
        <v>812.93333333333339</v>
      </c>
      <c r="F497" s="232">
        <v>807.61666666666667</v>
      </c>
      <c r="G497" s="232">
        <v>803.08333333333337</v>
      </c>
      <c r="H497" s="232">
        <v>822.78333333333342</v>
      </c>
      <c r="I497" s="232">
        <v>827.31666666666672</v>
      </c>
      <c r="J497" s="232">
        <v>832.63333333333344</v>
      </c>
      <c r="K497" s="231">
        <v>822</v>
      </c>
      <c r="L497" s="231">
        <v>812.15</v>
      </c>
      <c r="M497" s="231">
        <v>8.1654999999999998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200.5</v>
      </c>
      <c r="D498" s="242">
        <v>200.95000000000002</v>
      </c>
      <c r="E498" s="232">
        <v>198.65000000000003</v>
      </c>
      <c r="F498" s="232">
        <v>196.8</v>
      </c>
      <c r="G498" s="232">
        <v>194.50000000000003</v>
      </c>
      <c r="H498" s="232">
        <v>202.80000000000004</v>
      </c>
      <c r="I498" s="232">
        <v>205.10000000000005</v>
      </c>
      <c r="J498" s="232">
        <v>206.95000000000005</v>
      </c>
      <c r="K498" s="231">
        <v>203.25</v>
      </c>
      <c r="L498" s="231">
        <v>199.1</v>
      </c>
      <c r="M498" s="231">
        <v>5.3507899999999999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63.65</v>
      </c>
      <c r="D499" s="242">
        <v>64.25</v>
      </c>
      <c r="E499" s="232">
        <v>62.7</v>
      </c>
      <c r="F499" s="232">
        <v>61.75</v>
      </c>
      <c r="G499" s="232">
        <v>60.2</v>
      </c>
      <c r="H499" s="232">
        <v>65.2</v>
      </c>
      <c r="I499" s="232">
        <v>66.750000000000014</v>
      </c>
      <c r="J499" s="232">
        <v>67.7</v>
      </c>
      <c r="K499" s="231">
        <v>65.8</v>
      </c>
      <c r="L499" s="231">
        <v>63.3</v>
      </c>
      <c r="M499" s="231">
        <v>7.3040200000000004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683.35</v>
      </c>
      <c r="D500" s="242">
        <v>683.4</v>
      </c>
      <c r="E500" s="232">
        <v>670.8</v>
      </c>
      <c r="F500" s="232">
        <v>658.25</v>
      </c>
      <c r="G500" s="232">
        <v>645.65</v>
      </c>
      <c r="H500" s="232">
        <v>695.94999999999993</v>
      </c>
      <c r="I500" s="232">
        <v>708.55000000000007</v>
      </c>
      <c r="J500" s="232">
        <v>721.09999999999991</v>
      </c>
      <c r="K500" s="231">
        <v>696</v>
      </c>
      <c r="L500" s="231">
        <v>670.85</v>
      </c>
      <c r="M500" s="231">
        <v>2.88212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1315.05</v>
      </c>
      <c r="D501" s="242">
        <v>1308.2833333333335</v>
      </c>
      <c r="E501" s="232">
        <v>1296.0666666666671</v>
      </c>
      <c r="F501" s="232">
        <v>1277.0833333333335</v>
      </c>
      <c r="G501" s="232">
        <v>1264.866666666667</v>
      </c>
      <c r="H501" s="232">
        <v>1327.2666666666671</v>
      </c>
      <c r="I501" s="232">
        <v>1339.4833333333338</v>
      </c>
      <c r="J501" s="232">
        <v>1358.4666666666672</v>
      </c>
      <c r="K501" s="231">
        <v>1320.5</v>
      </c>
      <c r="L501" s="231">
        <v>1289.3</v>
      </c>
      <c r="M501" s="231">
        <v>0.77590999999999999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365.25</v>
      </c>
      <c r="D502" s="242">
        <v>364.09999999999997</v>
      </c>
      <c r="E502" s="232">
        <v>362.44999999999993</v>
      </c>
      <c r="F502" s="232">
        <v>359.65</v>
      </c>
      <c r="G502" s="232">
        <v>357.99999999999994</v>
      </c>
      <c r="H502" s="232">
        <v>366.89999999999992</v>
      </c>
      <c r="I502" s="232">
        <v>368.5499999999999</v>
      </c>
      <c r="J502" s="232">
        <v>371.34999999999991</v>
      </c>
      <c r="K502" s="231">
        <v>365.75</v>
      </c>
      <c r="L502" s="231">
        <v>361.3</v>
      </c>
      <c r="M502" s="231">
        <v>39.571060000000003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153.9</v>
      </c>
      <c r="D503" s="242">
        <v>153.83333333333334</v>
      </c>
      <c r="E503" s="232">
        <v>151.41666666666669</v>
      </c>
      <c r="F503" s="232">
        <v>148.93333333333334</v>
      </c>
      <c r="G503" s="232">
        <v>146.51666666666668</v>
      </c>
      <c r="H503" s="232">
        <v>156.31666666666669</v>
      </c>
      <c r="I503" s="232">
        <v>158.73333333333338</v>
      </c>
      <c r="J503" s="232">
        <v>161.2166666666667</v>
      </c>
      <c r="K503" s="231">
        <v>156.25</v>
      </c>
      <c r="L503" s="231">
        <v>151.35</v>
      </c>
      <c r="M503" s="231">
        <v>13.72837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15.05</v>
      </c>
      <c r="D504" s="242">
        <v>15.066666666666668</v>
      </c>
      <c r="E504" s="232">
        <v>14.933333333333337</v>
      </c>
      <c r="F504" s="232">
        <v>14.816666666666668</v>
      </c>
      <c r="G504" s="232">
        <v>14.683333333333337</v>
      </c>
      <c r="H504" s="232">
        <v>15.183333333333337</v>
      </c>
      <c r="I504" s="232">
        <v>15.316666666666666</v>
      </c>
      <c r="J504" s="232">
        <v>15.433333333333337</v>
      </c>
      <c r="K504" s="231">
        <v>15.2</v>
      </c>
      <c r="L504" s="231">
        <v>14.95</v>
      </c>
      <c r="M504" s="231">
        <v>1013.07931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10408.85</v>
      </c>
      <c r="D505" s="242">
        <v>10314.966666666665</v>
      </c>
      <c r="E505" s="232">
        <v>10159.933333333331</v>
      </c>
      <c r="F505" s="232">
        <v>9911.0166666666646</v>
      </c>
      <c r="G505" s="232">
        <v>9755.9833333333299</v>
      </c>
      <c r="H505" s="232">
        <v>10563.883333333331</v>
      </c>
      <c r="I505" s="232">
        <v>10718.916666666668</v>
      </c>
      <c r="J505" s="232">
        <v>10967.833333333332</v>
      </c>
      <c r="K505" s="231">
        <v>10470</v>
      </c>
      <c r="L505" s="231">
        <v>10066.049999999999</v>
      </c>
      <c r="M505" s="231">
        <v>8.0689999999999998E-2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212.25</v>
      </c>
      <c r="D506" s="232">
        <v>213.96666666666667</v>
      </c>
      <c r="E506" s="232">
        <v>209.98333333333335</v>
      </c>
      <c r="F506" s="232">
        <v>207.71666666666667</v>
      </c>
      <c r="G506" s="232">
        <v>203.73333333333335</v>
      </c>
      <c r="H506" s="232">
        <v>216.23333333333335</v>
      </c>
      <c r="I506" s="232">
        <v>220.21666666666664</v>
      </c>
      <c r="J506" s="231">
        <v>222.48333333333335</v>
      </c>
      <c r="K506" s="231">
        <v>217.95</v>
      </c>
      <c r="L506" s="231">
        <v>211.7</v>
      </c>
      <c r="M506" s="217">
        <v>62.502360000000003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274.35000000000002</v>
      </c>
      <c r="D507" s="232">
        <v>273.45</v>
      </c>
      <c r="E507" s="232">
        <v>268.89999999999998</v>
      </c>
      <c r="F507" s="232">
        <v>263.45</v>
      </c>
      <c r="G507" s="232">
        <v>258.89999999999998</v>
      </c>
      <c r="H507" s="232">
        <v>278.89999999999998</v>
      </c>
      <c r="I507" s="232">
        <v>283.45000000000005</v>
      </c>
      <c r="J507" s="231">
        <v>288.89999999999998</v>
      </c>
      <c r="K507" s="231">
        <v>278</v>
      </c>
      <c r="L507" s="231">
        <v>268</v>
      </c>
      <c r="M507" s="217">
        <v>11.439539999999999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51</v>
      </c>
      <c r="D508" s="242">
        <v>51.116666666666667</v>
      </c>
      <c r="E508" s="232">
        <v>50.533333333333331</v>
      </c>
      <c r="F508" s="232">
        <v>50.066666666666663</v>
      </c>
      <c r="G508" s="232">
        <v>49.483333333333327</v>
      </c>
      <c r="H508" s="232">
        <v>51.583333333333336</v>
      </c>
      <c r="I508" s="232">
        <v>52.166666666666664</v>
      </c>
      <c r="J508" s="232">
        <v>52.63333333333334</v>
      </c>
      <c r="K508" s="231">
        <v>51.7</v>
      </c>
      <c r="L508" s="231">
        <v>50.65</v>
      </c>
      <c r="M508" s="231">
        <v>565.66133000000002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491.55</v>
      </c>
      <c r="D509" s="242">
        <v>490.5</v>
      </c>
      <c r="E509" s="232">
        <v>486.1</v>
      </c>
      <c r="F509" s="232">
        <v>480.65000000000003</v>
      </c>
      <c r="G509" s="232">
        <v>476.25000000000006</v>
      </c>
      <c r="H509" s="232">
        <v>495.95</v>
      </c>
      <c r="I509" s="232">
        <v>500.34999999999997</v>
      </c>
      <c r="J509" s="232">
        <v>505.79999999999995</v>
      </c>
      <c r="K509" s="231">
        <v>494.9</v>
      </c>
      <c r="L509" s="231">
        <v>485.05</v>
      </c>
      <c r="M509" s="231">
        <v>11.15333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1550.3</v>
      </c>
      <c r="D510" s="232">
        <v>1553.3833333333332</v>
      </c>
      <c r="E510" s="232">
        <v>1527.7666666666664</v>
      </c>
      <c r="F510" s="232">
        <v>1505.2333333333331</v>
      </c>
      <c r="G510" s="232">
        <v>1479.6166666666663</v>
      </c>
      <c r="H510" s="232">
        <v>1575.9166666666665</v>
      </c>
      <c r="I510" s="232">
        <v>1601.5333333333333</v>
      </c>
      <c r="J510" s="231">
        <v>1624.0666666666666</v>
      </c>
      <c r="K510" s="231">
        <v>1579</v>
      </c>
      <c r="L510" s="231">
        <v>1530.85</v>
      </c>
      <c r="M510" s="217">
        <v>0.4249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1290.4000000000001</v>
      </c>
      <c r="D511" s="242">
        <v>1297.4666666666667</v>
      </c>
      <c r="E511" s="232">
        <v>1270.9333333333334</v>
      </c>
      <c r="F511" s="232">
        <v>1251.4666666666667</v>
      </c>
      <c r="G511" s="232">
        <v>1224.9333333333334</v>
      </c>
      <c r="H511" s="232">
        <v>1316.9333333333334</v>
      </c>
      <c r="I511" s="232">
        <v>1343.4666666666667</v>
      </c>
      <c r="J511" s="232">
        <v>1362.9333333333334</v>
      </c>
      <c r="K511" s="231">
        <v>1324</v>
      </c>
      <c r="L511" s="231">
        <v>1278</v>
      </c>
      <c r="M511" s="231">
        <v>0.50268999999999997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64" sqref="H6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0"/>
      <c r="B5" s="391"/>
      <c r="C5" s="390"/>
      <c r="D5" s="39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92" t="s">
        <v>511</v>
      </c>
      <c r="C7" s="391"/>
      <c r="D7" s="7">
        <f>Main!B10</f>
        <v>45019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45016</v>
      </c>
      <c r="B10" s="29">
        <v>539546</v>
      </c>
      <c r="C10" s="28" t="s">
        <v>1131</v>
      </c>
      <c r="D10" s="28" t="s">
        <v>1132</v>
      </c>
      <c r="E10" s="28" t="s">
        <v>520</v>
      </c>
      <c r="F10" s="85">
        <v>45000</v>
      </c>
      <c r="G10" s="29">
        <v>52.29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45016</v>
      </c>
      <c r="B11" s="29">
        <v>542934</v>
      </c>
      <c r="C11" s="28" t="s">
        <v>1133</v>
      </c>
      <c r="D11" s="28" t="s">
        <v>1069</v>
      </c>
      <c r="E11" s="28" t="s">
        <v>520</v>
      </c>
      <c r="F11" s="85">
        <v>68000</v>
      </c>
      <c r="G11" s="29">
        <v>97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45016</v>
      </c>
      <c r="B12" s="29">
        <v>542934</v>
      </c>
      <c r="C12" s="28" t="s">
        <v>1133</v>
      </c>
      <c r="D12" s="28" t="s">
        <v>1134</v>
      </c>
      <c r="E12" s="28" t="s">
        <v>521</v>
      </c>
      <c r="F12" s="85">
        <v>68000</v>
      </c>
      <c r="G12" s="29">
        <v>97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45016</v>
      </c>
      <c r="B13" s="29">
        <v>532456</v>
      </c>
      <c r="C13" s="28" t="s">
        <v>1135</v>
      </c>
      <c r="D13" s="28" t="s">
        <v>1111</v>
      </c>
      <c r="E13" s="28" t="s">
        <v>521</v>
      </c>
      <c r="F13" s="85">
        <v>450000</v>
      </c>
      <c r="G13" s="29">
        <v>12.05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45016</v>
      </c>
      <c r="B14" s="29">
        <v>539559</v>
      </c>
      <c r="C14" s="28" t="s">
        <v>1136</v>
      </c>
      <c r="D14" s="28" t="s">
        <v>1137</v>
      </c>
      <c r="E14" s="28" t="s">
        <v>520</v>
      </c>
      <c r="F14" s="85">
        <v>255000</v>
      </c>
      <c r="G14" s="29">
        <v>10.15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45016</v>
      </c>
      <c r="B15" s="29">
        <v>539596</v>
      </c>
      <c r="C15" s="28" t="s">
        <v>1138</v>
      </c>
      <c r="D15" s="28" t="s">
        <v>1139</v>
      </c>
      <c r="E15" s="28" t="s">
        <v>521</v>
      </c>
      <c r="F15" s="85">
        <v>40100</v>
      </c>
      <c r="G15" s="29">
        <v>17.559999999999999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45016</v>
      </c>
      <c r="B16" s="29">
        <v>543500</v>
      </c>
      <c r="C16" s="28" t="s">
        <v>1140</v>
      </c>
      <c r="D16" s="28" t="s">
        <v>1141</v>
      </c>
      <c r="E16" s="28" t="s">
        <v>521</v>
      </c>
      <c r="F16" s="85">
        <v>112000</v>
      </c>
      <c r="G16" s="29">
        <v>12.16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45016</v>
      </c>
      <c r="B17" s="29">
        <v>539032</v>
      </c>
      <c r="C17" s="28" t="s">
        <v>1142</v>
      </c>
      <c r="D17" s="28" t="s">
        <v>1143</v>
      </c>
      <c r="E17" s="28" t="s">
        <v>521</v>
      </c>
      <c r="F17" s="85">
        <v>72000</v>
      </c>
      <c r="G17" s="29">
        <v>5.71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45016</v>
      </c>
      <c r="B18" s="29">
        <v>508980</v>
      </c>
      <c r="C18" s="28" t="s">
        <v>1144</v>
      </c>
      <c r="D18" s="28" t="s">
        <v>1145</v>
      </c>
      <c r="E18" s="28" t="s">
        <v>521</v>
      </c>
      <c r="F18" s="85">
        <v>138028</v>
      </c>
      <c r="G18" s="29">
        <v>2.52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45016</v>
      </c>
      <c r="B19" s="29">
        <v>542802</v>
      </c>
      <c r="C19" s="28" t="s">
        <v>1146</v>
      </c>
      <c r="D19" s="28" t="s">
        <v>1147</v>
      </c>
      <c r="E19" s="28" t="s">
        <v>520</v>
      </c>
      <c r="F19" s="85">
        <v>1512833</v>
      </c>
      <c r="G19" s="29">
        <v>7.05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45016</v>
      </c>
      <c r="B20" s="29">
        <v>542802</v>
      </c>
      <c r="C20" s="28" t="s">
        <v>1146</v>
      </c>
      <c r="D20" s="28" t="s">
        <v>1148</v>
      </c>
      <c r="E20" s="28" t="s">
        <v>521</v>
      </c>
      <c r="F20" s="85">
        <v>1512833</v>
      </c>
      <c r="G20" s="29">
        <v>7.04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45016</v>
      </c>
      <c r="B21" s="29">
        <v>543709</v>
      </c>
      <c r="C21" s="28" t="s">
        <v>1149</v>
      </c>
      <c r="D21" s="28" t="s">
        <v>1115</v>
      </c>
      <c r="E21" s="28" t="s">
        <v>520</v>
      </c>
      <c r="F21" s="85">
        <v>76000</v>
      </c>
      <c r="G21" s="29">
        <v>89.75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45016</v>
      </c>
      <c r="B22" s="29">
        <v>543709</v>
      </c>
      <c r="C22" s="28" t="s">
        <v>1149</v>
      </c>
      <c r="D22" s="28" t="s">
        <v>1096</v>
      </c>
      <c r="E22" s="28" t="s">
        <v>521</v>
      </c>
      <c r="F22" s="85">
        <v>76000</v>
      </c>
      <c r="G22" s="29">
        <v>89.75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45016</v>
      </c>
      <c r="B23" s="29">
        <v>531137</v>
      </c>
      <c r="C23" s="28" t="s">
        <v>1150</v>
      </c>
      <c r="D23" s="28" t="s">
        <v>1151</v>
      </c>
      <c r="E23" s="28" t="s">
        <v>520</v>
      </c>
      <c r="F23" s="85">
        <v>448808</v>
      </c>
      <c r="G23" s="29">
        <v>0.64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45016</v>
      </c>
      <c r="B24" s="29">
        <v>531137</v>
      </c>
      <c r="C24" s="28" t="s">
        <v>1150</v>
      </c>
      <c r="D24" s="28" t="s">
        <v>1152</v>
      </c>
      <c r="E24" s="28" t="s">
        <v>521</v>
      </c>
      <c r="F24" s="85">
        <v>517441</v>
      </c>
      <c r="G24" s="29">
        <v>0.62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45016</v>
      </c>
      <c r="B25" s="29">
        <v>531137</v>
      </c>
      <c r="C25" s="28" t="s">
        <v>1150</v>
      </c>
      <c r="D25" s="28" t="s">
        <v>1152</v>
      </c>
      <c r="E25" s="28" t="s">
        <v>520</v>
      </c>
      <c r="F25" s="85">
        <v>15380</v>
      </c>
      <c r="G25" s="29">
        <v>0.64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45016</v>
      </c>
      <c r="B26" s="29">
        <v>530663</v>
      </c>
      <c r="C26" s="28" t="s">
        <v>1153</v>
      </c>
      <c r="D26" s="28" t="s">
        <v>1154</v>
      </c>
      <c r="E26" s="28" t="s">
        <v>520</v>
      </c>
      <c r="F26" s="85">
        <v>20291</v>
      </c>
      <c r="G26" s="29">
        <v>2.73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45016</v>
      </c>
      <c r="B27" s="29">
        <v>530663</v>
      </c>
      <c r="C27" s="28" t="s">
        <v>1153</v>
      </c>
      <c r="D27" s="28" t="s">
        <v>1154</v>
      </c>
      <c r="E27" s="28" t="s">
        <v>521</v>
      </c>
      <c r="F27" s="85">
        <v>522669</v>
      </c>
      <c r="G27" s="29">
        <v>2.76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45016</v>
      </c>
      <c r="B28" s="29">
        <v>531979</v>
      </c>
      <c r="C28" s="28" t="s">
        <v>1155</v>
      </c>
      <c r="D28" s="28" t="s">
        <v>1156</v>
      </c>
      <c r="E28" s="28" t="s">
        <v>520</v>
      </c>
      <c r="F28" s="85">
        <v>273718</v>
      </c>
      <c r="G28" s="29">
        <v>36.72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45016</v>
      </c>
      <c r="B29" s="29">
        <v>531979</v>
      </c>
      <c r="C29" s="28" t="s">
        <v>1155</v>
      </c>
      <c r="D29" s="28" t="s">
        <v>1157</v>
      </c>
      <c r="E29" s="28" t="s">
        <v>521</v>
      </c>
      <c r="F29" s="85">
        <v>230000</v>
      </c>
      <c r="G29" s="29">
        <v>36.5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45016</v>
      </c>
      <c r="B30" s="29">
        <v>532745</v>
      </c>
      <c r="C30" s="28" t="s">
        <v>1158</v>
      </c>
      <c r="D30" s="28" t="s">
        <v>1159</v>
      </c>
      <c r="E30" s="28" t="s">
        <v>521</v>
      </c>
      <c r="F30" s="85">
        <v>333464</v>
      </c>
      <c r="G30" s="29">
        <v>25.06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45016</v>
      </c>
      <c r="B31" s="29">
        <v>543806</v>
      </c>
      <c r="C31" s="28" t="s">
        <v>1112</v>
      </c>
      <c r="D31" s="28" t="s">
        <v>1160</v>
      </c>
      <c r="E31" s="28" t="s">
        <v>520</v>
      </c>
      <c r="F31" s="85">
        <v>26000</v>
      </c>
      <c r="G31" s="29">
        <v>43.51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45016</v>
      </c>
      <c r="B32" s="29">
        <v>530443</v>
      </c>
      <c r="C32" s="28" t="s">
        <v>1161</v>
      </c>
      <c r="D32" s="28" t="s">
        <v>1162</v>
      </c>
      <c r="E32" s="28" t="s">
        <v>520</v>
      </c>
      <c r="F32" s="85">
        <v>54220</v>
      </c>
      <c r="G32" s="29">
        <v>4.75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45016</v>
      </c>
      <c r="B33" s="29">
        <v>530443</v>
      </c>
      <c r="C33" s="28" t="s">
        <v>1161</v>
      </c>
      <c r="D33" s="28" t="s">
        <v>1163</v>
      </c>
      <c r="E33" s="28" t="s">
        <v>520</v>
      </c>
      <c r="F33" s="85">
        <v>41329</v>
      </c>
      <c r="G33" s="29">
        <v>4.75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45016</v>
      </c>
      <c r="B34" s="29">
        <v>530443</v>
      </c>
      <c r="C34" s="28" t="s">
        <v>1161</v>
      </c>
      <c r="D34" s="28" t="s">
        <v>1164</v>
      </c>
      <c r="E34" s="28" t="s">
        <v>521</v>
      </c>
      <c r="F34" s="85">
        <v>32000</v>
      </c>
      <c r="G34" s="29">
        <v>4.75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45016</v>
      </c>
      <c r="B35" s="29">
        <v>530443</v>
      </c>
      <c r="C35" s="28" t="s">
        <v>1161</v>
      </c>
      <c r="D35" s="28" t="s">
        <v>1165</v>
      </c>
      <c r="E35" s="28" t="s">
        <v>521</v>
      </c>
      <c r="F35" s="85">
        <v>33220</v>
      </c>
      <c r="G35" s="29">
        <v>4.75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45016</v>
      </c>
      <c r="B36" s="29">
        <v>530443</v>
      </c>
      <c r="C36" s="28" t="s">
        <v>1161</v>
      </c>
      <c r="D36" s="28" t="s">
        <v>1166</v>
      </c>
      <c r="E36" s="28" t="s">
        <v>521</v>
      </c>
      <c r="F36" s="85">
        <v>30329</v>
      </c>
      <c r="G36" s="29">
        <v>4.75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45016</v>
      </c>
      <c r="B37" s="29">
        <v>540360</v>
      </c>
      <c r="C37" s="28" t="s">
        <v>1167</v>
      </c>
      <c r="D37" s="28" t="s">
        <v>1168</v>
      </c>
      <c r="E37" s="28" t="s">
        <v>521</v>
      </c>
      <c r="F37" s="85">
        <v>342441</v>
      </c>
      <c r="G37" s="29">
        <v>4.2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45016</v>
      </c>
      <c r="B38" s="29">
        <v>532932</v>
      </c>
      <c r="C38" s="28" t="s">
        <v>1169</v>
      </c>
      <c r="D38" s="28" t="s">
        <v>1170</v>
      </c>
      <c r="E38" s="28" t="s">
        <v>521</v>
      </c>
      <c r="F38" s="85">
        <v>1291000</v>
      </c>
      <c r="G38" s="29">
        <v>106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45016</v>
      </c>
      <c r="B39" s="29">
        <v>532932</v>
      </c>
      <c r="C39" s="28" t="s">
        <v>1169</v>
      </c>
      <c r="D39" s="28" t="s">
        <v>1171</v>
      </c>
      <c r="E39" s="28" t="s">
        <v>521</v>
      </c>
      <c r="F39" s="85">
        <v>1090000</v>
      </c>
      <c r="G39" s="29">
        <v>106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45016</v>
      </c>
      <c r="B40" s="29">
        <v>532932</v>
      </c>
      <c r="C40" s="28" t="s">
        <v>1169</v>
      </c>
      <c r="D40" s="28" t="s">
        <v>1172</v>
      </c>
      <c r="E40" s="28" t="s">
        <v>520</v>
      </c>
      <c r="F40" s="85">
        <v>2381000</v>
      </c>
      <c r="G40" s="29">
        <v>106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45016</v>
      </c>
      <c r="B41" s="29">
        <v>540243</v>
      </c>
      <c r="C41" s="28" t="s">
        <v>1173</v>
      </c>
      <c r="D41" s="28" t="s">
        <v>1174</v>
      </c>
      <c r="E41" s="28" t="s">
        <v>520</v>
      </c>
      <c r="F41" s="85">
        <v>13000</v>
      </c>
      <c r="G41" s="29">
        <v>18.73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45016</v>
      </c>
      <c r="B42" s="29">
        <v>543282</v>
      </c>
      <c r="C42" s="28" t="s">
        <v>1175</v>
      </c>
      <c r="D42" s="28" t="s">
        <v>1176</v>
      </c>
      <c r="E42" s="28" t="s">
        <v>520</v>
      </c>
      <c r="F42" s="85">
        <v>5400</v>
      </c>
      <c r="G42" s="29">
        <v>261.60000000000002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45016</v>
      </c>
      <c r="B43" s="29">
        <v>543282</v>
      </c>
      <c r="C43" s="28" t="s">
        <v>1175</v>
      </c>
      <c r="D43" s="28" t="s">
        <v>1177</v>
      </c>
      <c r="E43" s="28" t="s">
        <v>521</v>
      </c>
      <c r="F43" s="85">
        <v>4800</v>
      </c>
      <c r="G43" s="29">
        <v>261.60000000000002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45016</v>
      </c>
      <c r="B44" s="29">
        <v>543282</v>
      </c>
      <c r="C44" s="28" t="s">
        <v>1175</v>
      </c>
      <c r="D44" s="28" t="s">
        <v>1178</v>
      </c>
      <c r="E44" s="28" t="s">
        <v>520</v>
      </c>
      <c r="F44" s="85">
        <v>3600</v>
      </c>
      <c r="G44" s="29">
        <v>261.60000000000002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45016</v>
      </c>
      <c r="B45" s="29">
        <v>543282</v>
      </c>
      <c r="C45" s="28" t="s">
        <v>1175</v>
      </c>
      <c r="D45" s="28" t="s">
        <v>1179</v>
      </c>
      <c r="E45" s="28" t="s">
        <v>521</v>
      </c>
      <c r="F45" s="85">
        <v>3600</v>
      </c>
      <c r="G45" s="29">
        <v>261.60000000000002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45016</v>
      </c>
      <c r="B46" s="29">
        <v>533470</v>
      </c>
      <c r="C46" s="28" t="s">
        <v>1180</v>
      </c>
      <c r="D46" s="28" t="s">
        <v>1181</v>
      </c>
      <c r="E46" s="28" t="s">
        <v>520</v>
      </c>
      <c r="F46" s="85">
        <v>108000</v>
      </c>
      <c r="G46" s="29">
        <v>276.5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45016</v>
      </c>
      <c r="B47" s="29">
        <v>533470</v>
      </c>
      <c r="C47" s="28" t="s">
        <v>1180</v>
      </c>
      <c r="D47" s="28" t="s">
        <v>1182</v>
      </c>
      <c r="E47" s="28" t="s">
        <v>521</v>
      </c>
      <c r="F47" s="85">
        <v>108000</v>
      </c>
      <c r="G47" s="29">
        <v>276.5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45016</v>
      </c>
      <c r="B48" s="29">
        <v>543782</v>
      </c>
      <c r="C48" s="28" t="s">
        <v>1183</v>
      </c>
      <c r="D48" s="28" t="s">
        <v>1115</v>
      </c>
      <c r="E48" s="28" t="s">
        <v>520</v>
      </c>
      <c r="F48" s="85">
        <v>81600</v>
      </c>
      <c r="G48" s="29">
        <v>209.44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45016</v>
      </c>
      <c r="B49" s="29">
        <v>543782</v>
      </c>
      <c r="C49" s="28" t="s">
        <v>1183</v>
      </c>
      <c r="D49" s="28" t="s">
        <v>1096</v>
      </c>
      <c r="E49" s="28" t="s">
        <v>521</v>
      </c>
      <c r="F49" s="85">
        <v>81600</v>
      </c>
      <c r="G49" s="29">
        <v>209.44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45016</v>
      </c>
      <c r="B50" s="29">
        <v>534708</v>
      </c>
      <c r="C50" s="28" t="s">
        <v>1117</v>
      </c>
      <c r="D50" s="28" t="s">
        <v>1118</v>
      </c>
      <c r="E50" s="28" t="s">
        <v>521</v>
      </c>
      <c r="F50" s="85">
        <v>63000</v>
      </c>
      <c r="G50" s="29">
        <v>6.83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45016</v>
      </c>
      <c r="B51" s="29">
        <v>538923</v>
      </c>
      <c r="C51" s="28" t="s">
        <v>1097</v>
      </c>
      <c r="D51" s="28" t="s">
        <v>1098</v>
      </c>
      <c r="E51" s="28" t="s">
        <v>520</v>
      </c>
      <c r="F51" s="85">
        <v>80000</v>
      </c>
      <c r="G51" s="29">
        <v>50.03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45016</v>
      </c>
      <c r="B52" s="29">
        <v>538923</v>
      </c>
      <c r="C52" s="28" t="s">
        <v>1097</v>
      </c>
      <c r="D52" s="28" t="s">
        <v>1184</v>
      </c>
      <c r="E52" s="28" t="s">
        <v>521</v>
      </c>
      <c r="F52" s="85">
        <v>85670</v>
      </c>
      <c r="G52" s="29">
        <v>50.04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45016</v>
      </c>
      <c r="B53" s="29">
        <v>530611</v>
      </c>
      <c r="C53" s="28" t="s">
        <v>1185</v>
      </c>
      <c r="D53" s="28" t="s">
        <v>1186</v>
      </c>
      <c r="E53" s="28" t="s">
        <v>521</v>
      </c>
      <c r="F53" s="85">
        <v>966641</v>
      </c>
      <c r="G53" s="29">
        <v>0.39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45016</v>
      </c>
      <c r="B54" s="29">
        <v>530419</v>
      </c>
      <c r="C54" s="28" t="s">
        <v>1187</v>
      </c>
      <c r="D54" s="28" t="s">
        <v>1188</v>
      </c>
      <c r="E54" s="28" t="s">
        <v>521</v>
      </c>
      <c r="F54" s="85">
        <v>105000</v>
      </c>
      <c r="G54" s="29">
        <v>49.22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45016</v>
      </c>
      <c r="B55" s="29">
        <v>530419</v>
      </c>
      <c r="C55" s="28" t="s">
        <v>1187</v>
      </c>
      <c r="D55" s="28" t="s">
        <v>1189</v>
      </c>
      <c r="E55" s="28" t="s">
        <v>521</v>
      </c>
      <c r="F55" s="85">
        <v>105000</v>
      </c>
      <c r="G55" s="29">
        <v>49.56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45016</v>
      </c>
      <c r="B56" s="29">
        <v>530419</v>
      </c>
      <c r="C56" s="28" t="s">
        <v>1187</v>
      </c>
      <c r="D56" s="28" t="s">
        <v>1190</v>
      </c>
      <c r="E56" s="28" t="s">
        <v>521</v>
      </c>
      <c r="F56" s="85">
        <v>83073</v>
      </c>
      <c r="G56" s="29">
        <v>49.8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45016</v>
      </c>
      <c r="B57" s="29">
        <v>530419</v>
      </c>
      <c r="C57" s="28" t="s">
        <v>1187</v>
      </c>
      <c r="D57" s="28" t="s">
        <v>1191</v>
      </c>
      <c r="E57" s="28" t="s">
        <v>520</v>
      </c>
      <c r="F57" s="85">
        <v>302500</v>
      </c>
      <c r="G57" s="29">
        <v>49.54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45016</v>
      </c>
      <c r="B58" s="29">
        <v>539278</v>
      </c>
      <c r="C58" s="28" t="s">
        <v>1192</v>
      </c>
      <c r="D58" s="28" t="s">
        <v>1193</v>
      </c>
      <c r="E58" s="28" t="s">
        <v>521</v>
      </c>
      <c r="F58" s="85">
        <v>413626</v>
      </c>
      <c r="G58" s="29">
        <v>3.46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45016</v>
      </c>
      <c r="B59" s="29">
        <v>511493</v>
      </c>
      <c r="C59" s="28" t="s">
        <v>1194</v>
      </c>
      <c r="D59" s="28" t="s">
        <v>1195</v>
      </c>
      <c r="E59" s="28" t="s">
        <v>521</v>
      </c>
      <c r="F59" s="85">
        <v>86045</v>
      </c>
      <c r="G59" s="29">
        <v>25.11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45016</v>
      </c>
      <c r="B60" s="29">
        <v>543623</v>
      </c>
      <c r="C60" s="28" t="s">
        <v>1196</v>
      </c>
      <c r="D60" s="28" t="s">
        <v>1197</v>
      </c>
      <c r="E60" s="28" t="s">
        <v>520</v>
      </c>
      <c r="F60" s="85">
        <v>39000</v>
      </c>
      <c r="G60" s="29">
        <v>40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45016</v>
      </c>
      <c r="B61" s="29">
        <v>543623</v>
      </c>
      <c r="C61" s="28" t="s">
        <v>1196</v>
      </c>
      <c r="D61" s="28" t="s">
        <v>1198</v>
      </c>
      <c r="E61" s="28" t="s">
        <v>521</v>
      </c>
      <c r="F61" s="85">
        <v>45000</v>
      </c>
      <c r="G61" s="29">
        <v>40.01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45016</v>
      </c>
      <c r="B62" s="29">
        <v>512587</v>
      </c>
      <c r="C62" s="28" t="s">
        <v>1199</v>
      </c>
      <c r="D62" s="28" t="s">
        <v>1200</v>
      </c>
      <c r="E62" s="28" t="s">
        <v>521</v>
      </c>
      <c r="F62" s="85">
        <v>204644</v>
      </c>
      <c r="G62" s="29">
        <v>28.41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45016</v>
      </c>
      <c r="B63" s="29" t="s">
        <v>1201</v>
      </c>
      <c r="C63" s="28" t="s">
        <v>1202</v>
      </c>
      <c r="D63" s="28" t="s">
        <v>1203</v>
      </c>
      <c r="E63" s="28" t="s">
        <v>520</v>
      </c>
      <c r="F63" s="85">
        <v>33600</v>
      </c>
      <c r="G63" s="29">
        <v>80.319999999999993</v>
      </c>
      <c r="H63" s="29" t="s">
        <v>867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45016</v>
      </c>
      <c r="B64" s="29" t="s">
        <v>1204</v>
      </c>
      <c r="C64" s="28" t="s">
        <v>1205</v>
      </c>
      <c r="D64" s="28" t="s">
        <v>1206</v>
      </c>
      <c r="E64" s="28" t="s">
        <v>520</v>
      </c>
      <c r="F64" s="85">
        <v>6000</v>
      </c>
      <c r="G64" s="29">
        <v>341.01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45016</v>
      </c>
      <c r="B65" s="29" t="s">
        <v>1207</v>
      </c>
      <c r="C65" s="28" t="s">
        <v>1208</v>
      </c>
      <c r="D65" s="28" t="s">
        <v>1209</v>
      </c>
      <c r="E65" s="28" t="s">
        <v>520</v>
      </c>
      <c r="F65" s="85">
        <v>10399</v>
      </c>
      <c r="G65" s="29">
        <v>34.75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45016</v>
      </c>
      <c r="B66" s="29" t="s">
        <v>1207</v>
      </c>
      <c r="C66" s="28" t="s">
        <v>1208</v>
      </c>
      <c r="D66" s="28" t="s">
        <v>1110</v>
      </c>
      <c r="E66" s="28" t="s">
        <v>520</v>
      </c>
      <c r="F66" s="85">
        <v>268218</v>
      </c>
      <c r="G66" s="29">
        <v>32.22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45016</v>
      </c>
      <c r="B67" s="29" t="s">
        <v>1099</v>
      </c>
      <c r="C67" s="28" t="s">
        <v>1100</v>
      </c>
      <c r="D67" s="28" t="s">
        <v>1210</v>
      </c>
      <c r="E67" s="28" t="s">
        <v>520</v>
      </c>
      <c r="F67" s="85">
        <v>42000</v>
      </c>
      <c r="G67" s="29">
        <v>52.15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45016</v>
      </c>
      <c r="B68" s="29" t="s">
        <v>1113</v>
      </c>
      <c r="C68" s="28" t="s">
        <v>1119</v>
      </c>
      <c r="D68" s="28" t="s">
        <v>1114</v>
      </c>
      <c r="E68" s="28" t="s">
        <v>520</v>
      </c>
      <c r="F68" s="85">
        <v>107000</v>
      </c>
      <c r="G68" s="29">
        <v>216.55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45016</v>
      </c>
      <c r="B69" s="29" t="s">
        <v>1211</v>
      </c>
      <c r="C69" s="28" t="s">
        <v>1212</v>
      </c>
      <c r="D69" s="28" t="s">
        <v>1213</v>
      </c>
      <c r="E69" s="28" t="s">
        <v>520</v>
      </c>
      <c r="F69" s="85">
        <v>1829239</v>
      </c>
      <c r="G69" s="29">
        <v>72.75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45016</v>
      </c>
      <c r="B70" s="29" t="s">
        <v>751</v>
      </c>
      <c r="C70" s="28" t="s">
        <v>1214</v>
      </c>
      <c r="D70" s="28" t="s">
        <v>1215</v>
      </c>
      <c r="E70" s="28" t="s">
        <v>520</v>
      </c>
      <c r="F70" s="85">
        <v>620000</v>
      </c>
      <c r="G70" s="29">
        <v>664.35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45016</v>
      </c>
      <c r="B71" s="29" t="s">
        <v>1216</v>
      </c>
      <c r="C71" s="28" t="s">
        <v>1217</v>
      </c>
      <c r="D71" s="28" t="s">
        <v>1218</v>
      </c>
      <c r="E71" s="28" t="s">
        <v>520</v>
      </c>
      <c r="F71" s="85">
        <v>1000</v>
      </c>
      <c r="G71" s="29">
        <v>6.45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45016</v>
      </c>
      <c r="B72" s="29" t="s">
        <v>1120</v>
      </c>
      <c r="C72" s="28" t="s">
        <v>1121</v>
      </c>
      <c r="D72" s="28" t="s">
        <v>1122</v>
      </c>
      <c r="E72" s="28" t="s">
        <v>520</v>
      </c>
      <c r="F72" s="85">
        <v>395955</v>
      </c>
      <c r="G72" s="29">
        <v>14.91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45016</v>
      </c>
      <c r="B73" s="29" t="s">
        <v>1219</v>
      </c>
      <c r="C73" s="28" t="s">
        <v>1220</v>
      </c>
      <c r="D73" s="28" t="s">
        <v>1221</v>
      </c>
      <c r="E73" s="28" t="s">
        <v>520</v>
      </c>
      <c r="F73" s="85">
        <v>73000</v>
      </c>
      <c r="G73" s="29">
        <v>18.63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45016</v>
      </c>
      <c r="B74" s="29" t="s">
        <v>1219</v>
      </c>
      <c r="C74" s="28" t="s">
        <v>1220</v>
      </c>
      <c r="D74" s="28" t="s">
        <v>1222</v>
      </c>
      <c r="E74" s="28" t="s">
        <v>520</v>
      </c>
      <c r="F74" s="85">
        <v>70000</v>
      </c>
      <c r="G74" s="29">
        <v>18.8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45016</v>
      </c>
      <c r="B75" s="29" t="s">
        <v>1223</v>
      </c>
      <c r="C75" s="28" t="s">
        <v>1224</v>
      </c>
      <c r="D75" s="28" t="s">
        <v>1225</v>
      </c>
      <c r="E75" s="28" t="s">
        <v>520</v>
      </c>
      <c r="F75" s="85">
        <v>24259615</v>
      </c>
      <c r="G75" s="29">
        <v>55.05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45016</v>
      </c>
      <c r="B76" s="29" t="s">
        <v>1123</v>
      </c>
      <c r="C76" s="28" t="s">
        <v>1124</v>
      </c>
      <c r="D76" s="28" t="s">
        <v>1226</v>
      </c>
      <c r="E76" s="28" t="s">
        <v>520</v>
      </c>
      <c r="F76" s="85">
        <v>179473</v>
      </c>
      <c r="G76" s="29">
        <v>38.81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45016</v>
      </c>
      <c r="B77" s="29" t="s">
        <v>1101</v>
      </c>
      <c r="C77" s="28" t="s">
        <v>1102</v>
      </c>
      <c r="D77" s="28" t="s">
        <v>1227</v>
      </c>
      <c r="E77" s="28" t="s">
        <v>520</v>
      </c>
      <c r="F77" s="85">
        <v>3661238</v>
      </c>
      <c r="G77" s="29">
        <v>10.35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45016</v>
      </c>
      <c r="B78" s="29" t="s">
        <v>1101</v>
      </c>
      <c r="C78" s="28" t="s">
        <v>1102</v>
      </c>
      <c r="D78" s="28" t="s">
        <v>1103</v>
      </c>
      <c r="E78" s="28" t="s">
        <v>520</v>
      </c>
      <c r="F78" s="85">
        <v>1700000</v>
      </c>
      <c r="G78" s="29">
        <v>10.35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45016</v>
      </c>
      <c r="B79" s="29" t="s">
        <v>1228</v>
      </c>
      <c r="C79" s="28" t="s">
        <v>1229</v>
      </c>
      <c r="D79" s="28" t="s">
        <v>1230</v>
      </c>
      <c r="E79" s="28" t="s">
        <v>520</v>
      </c>
      <c r="F79" s="85">
        <v>348323</v>
      </c>
      <c r="G79" s="29">
        <v>181.8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45016</v>
      </c>
      <c r="B80" s="29" t="s">
        <v>1231</v>
      </c>
      <c r="C80" s="28" t="s">
        <v>1232</v>
      </c>
      <c r="D80" s="28" t="s">
        <v>1116</v>
      </c>
      <c r="E80" s="28" t="s">
        <v>520</v>
      </c>
      <c r="F80" s="85">
        <v>146080</v>
      </c>
      <c r="G80" s="29">
        <v>81.78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45016</v>
      </c>
      <c r="B81" s="29" t="s">
        <v>1233</v>
      </c>
      <c r="C81" s="28" t="s">
        <v>1234</v>
      </c>
      <c r="D81" s="28" t="s">
        <v>1235</v>
      </c>
      <c r="E81" s="28" t="s">
        <v>521</v>
      </c>
      <c r="F81" s="85">
        <v>206150</v>
      </c>
      <c r="G81" s="29">
        <v>20.32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45016</v>
      </c>
      <c r="B82" s="29" t="s">
        <v>1201</v>
      </c>
      <c r="C82" s="28" t="s">
        <v>1202</v>
      </c>
      <c r="D82" s="28" t="s">
        <v>1203</v>
      </c>
      <c r="E82" s="28" t="s">
        <v>521</v>
      </c>
      <c r="F82" s="85">
        <v>76800</v>
      </c>
      <c r="G82" s="29">
        <v>79.39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45016</v>
      </c>
      <c r="B83" s="29" t="s">
        <v>1236</v>
      </c>
      <c r="C83" s="28" t="s">
        <v>1237</v>
      </c>
      <c r="D83" s="28" t="s">
        <v>1238</v>
      </c>
      <c r="E83" s="28" t="s">
        <v>521</v>
      </c>
      <c r="F83" s="85">
        <v>65143</v>
      </c>
      <c r="G83" s="29">
        <v>795.55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45016</v>
      </c>
      <c r="B84" s="29" t="s">
        <v>1239</v>
      </c>
      <c r="C84" s="28" t="s">
        <v>1240</v>
      </c>
      <c r="D84" s="28" t="s">
        <v>1241</v>
      </c>
      <c r="E84" s="28" t="s">
        <v>521</v>
      </c>
      <c r="F84" s="85">
        <v>3362635</v>
      </c>
      <c r="G84" s="29">
        <v>0.47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45016</v>
      </c>
      <c r="B85" s="29" t="s">
        <v>1204</v>
      </c>
      <c r="C85" s="28" t="s">
        <v>1205</v>
      </c>
      <c r="D85" s="28" t="s">
        <v>1206</v>
      </c>
      <c r="E85" s="28" t="s">
        <v>521</v>
      </c>
      <c r="F85" s="85">
        <v>92143</v>
      </c>
      <c r="G85" s="29">
        <v>341.17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45016</v>
      </c>
      <c r="B86" s="29" t="s">
        <v>1207</v>
      </c>
      <c r="C86" s="28" t="s">
        <v>1208</v>
      </c>
      <c r="D86" s="28" t="s">
        <v>1110</v>
      </c>
      <c r="E86" s="28" t="s">
        <v>521</v>
      </c>
      <c r="F86" s="85">
        <v>268218</v>
      </c>
      <c r="G86" s="29">
        <v>32.29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45016</v>
      </c>
      <c r="B87" s="29" t="s">
        <v>1207</v>
      </c>
      <c r="C87" s="28" t="s">
        <v>1208</v>
      </c>
      <c r="D87" s="28" t="s">
        <v>1209</v>
      </c>
      <c r="E87" s="28" t="s">
        <v>521</v>
      </c>
      <c r="F87" s="85">
        <v>591568</v>
      </c>
      <c r="G87" s="29">
        <v>32.090000000000003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45016</v>
      </c>
      <c r="B88" s="29" t="s">
        <v>1099</v>
      </c>
      <c r="C88" s="28" t="s">
        <v>1100</v>
      </c>
      <c r="D88" s="28" t="s">
        <v>1242</v>
      </c>
      <c r="E88" s="28" t="s">
        <v>521</v>
      </c>
      <c r="F88" s="85">
        <v>102000</v>
      </c>
      <c r="G88" s="29">
        <v>52.35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45016</v>
      </c>
      <c r="B89" s="29" t="s">
        <v>1113</v>
      </c>
      <c r="C89" s="28" t="s">
        <v>1119</v>
      </c>
      <c r="D89" s="28" t="s">
        <v>1243</v>
      </c>
      <c r="E89" s="28" t="s">
        <v>521</v>
      </c>
      <c r="F89" s="85">
        <v>65000</v>
      </c>
      <c r="G89" s="29">
        <v>216.6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45016</v>
      </c>
      <c r="B90" s="29" t="s">
        <v>1211</v>
      </c>
      <c r="C90" s="28" t="s">
        <v>1212</v>
      </c>
      <c r="D90" s="28" t="s">
        <v>1244</v>
      </c>
      <c r="E90" s="28" t="s">
        <v>521</v>
      </c>
      <c r="F90" s="85">
        <v>1950000</v>
      </c>
      <c r="G90" s="29">
        <v>72.760000000000005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45016</v>
      </c>
      <c r="B91" s="29" t="s">
        <v>438</v>
      </c>
      <c r="C91" s="28" t="s">
        <v>1245</v>
      </c>
      <c r="D91" s="28" t="s">
        <v>1246</v>
      </c>
      <c r="E91" s="28" t="s">
        <v>521</v>
      </c>
      <c r="F91" s="85">
        <v>5149734</v>
      </c>
      <c r="G91" s="29">
        <v>1300.1500000000001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45016</v>
      </c>
      <c r="B92" s="29" t="s">
        <v>751</v>
      </c>
      <c r="C92" s="28" t="s">
        <v>1214</v>
      </c>
      <c r="D92" s="28" t="s">
        <v>1247</v>
      </c>
      <c r="E92" s="28" t="s">
        <v>521</v>
      </c>
      <c r="F92" s="85">
        <v>620000</v>
      </c>
      <c r="G92" s="29">
        <v>664.35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45016</v>
      </c>
      <c r="B93" s="29" t="s">
        <v>1216</v>
      </c>
      <c r="C93" s="28" t="s">
        <v>1217</v>
      </c>
      <c r="D93" s="28" t="s">
        <v>1218</v>
      </c>
      <c r="E93" s="28" t="s">
        <v>521</v>
      </c>
      <c r="F93" s="85">
        <v>1451000</v>
      </c>
      <c r="G93" s="29">
        <v>6.27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45016</v>
      </c>
      <c r="B94" s="29" t="s">
        <v>1219</v>
      </c>
      <c r="C94" s="28" t="s">
        <v>1220</v>
      </c>
      <c r="D94" s="28" t="s">
        <v>1248</v>
      </c>
      <c r="E94" s="28" t="s">
        <v>521</v>
      </c>
      <c r="F94" s="85">
        <v>60000</v>
      </c>
      <c r="G94" s="29">
        <v>18.8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45016</v>
      </c>
      <c r="B95" s="29" t="s">
        <v>1219</v>
      </c>
      <c r="C95" s="28" t="s">
        <v>1220</v>
      </c>
      <c r="D95" s="28" t="s">
        <v>1222</v>
      </c>
      <c r="E95" s="28" t="s">
        <v>521</v>
      </c>
      <c r="F95" s="85">
        <v>70000</v>
      </c>
      <c r="G95" s="29">
        <v>18.75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45016</v>
      </c>
      <c r="B96" s="29" t="s">
        <v>1223</v>
      </c>
      <c r="C96" s="28" t="s">
        <v>1224</v>
      </c>
      <c r="D96" s="28" t="s">
        <v>1249</v>
      </c>
      <c r="E96" s="28" t="s">
        <v>521</v>
      </c>
      <c r="F96" s="85">
        <v>24259615</v>
      </c>
      <c r="G96" s="29">
        <v>55.05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45016</v>
      </c>
      <c r="B97" s="29" t="s">
        <v>1123</v>
      </c>
      <c r="C97" s="28" t="s">
        <v>1124</v>
      </c>
      <c r="D97" s="28" t="s">
        <v>1125</v>
      </c>
      <c r="E97" s="28" t="s">
        <v>521</v>
      </c>
      <c r="F97" s="85">
        <v>150000</v>
      </c>
      <c r="G97" s="29">
        <v>37.5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45016</v>
      </c>
      <c r="B98" s="29" t="s">
        <v>1101</v>
      </c>
      <c r="C98" s="28" t="s">
        <v>1102</v>
      </c>
      <c r="D98" s="28" t="s">
        <v>1250</v>
      </c>
      <c r="E98" s="28" t="s">
        <v>521</v>
      </c>
      <c r="F98" s="85">
        <v>5405428</v>
      </c>
      <c r="G98" s="29">
        <v>10.35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45016</v>
      </c>
      <c r="B99" s="29" t="s">
        <v>1228</v>
      </c>
      <c r="C99" s="28" t="s">
        <v>1229</v>
      </c>
      <c r="D99" s="28" t="s">
        <v>1230</v>
      </c>
      <c r="E99" s="28" t="s">
        <v>521</v>
      </c>
      <c r="F99" s="85">
        <v>348323</v>
      </c>
      <c r="G99" s="29">
        <v>181.8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45016</v>
      </c>
      <c r="B100" s="29" t="s">
        <v>1231</v>
      </c>
      <c r="C100" s="28" t="s">
        <v>1232</v>
      </c>
      <c r="D100" s="28" t="s">
        <v>1116</v>
      </c>
      <c r="E100" s="28" t="s">
        <v>521</v>
      </c>
      <c r="F100" s="85">
        <v>155472</v>
      </c>
      <c r="G100" s="29">
        <v>81.77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45016</v>
      </c>
      <c r="B101" s="29" t="s">
        <v>1231</v>
      </c>
      <c r="C101" s="28" t="s">
        <v>1232</v>
      </c>
      <c r="D101" s="28" t="s">
        <v>1251</v>
      </c>
      <c r="E101" s="28" t="s">
        <v>521</v>
      </c>
      <c r="F101" s="85">
        <v>166502</v>
      </c>
      <c r="G101" s="29">
        <v>82.14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18"/>
  <sheetViews>
    <sheetView zoomScale="85" zoomScaleNormal="85" workbookViewId="0">
      <selection activeCell="J27" sqref="J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45019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0">
        <v>1</v>
      </c>
      <c r="B10" s="309">
        <v>44896</v>
      </c>
      <c r="C10" s="323"/>
      <c r="D10" s="324" t="s">
        <v>197</v>
      </c>
      <c r="E10" s="325" t="s">
        <v>870</v>
      </c>
      <c r="F10" s="300">
        <v>3380</v>
      </c>
      <c r="G10" s="300">
        <v>3140</v>
      </c>
      <c r="H10" s="300">
        <f>(3565+3140)/2</f>
        <v>3352.5</v>
      </c>
      <c r="I10" s="326" t="s">
        <v>862</v>
      </c>
      <c r="J10" s="308" t="s">
        <v>1034</v>
      </c>
      <c r="K10" s="308">
        <f t="shared" ref="K10" si="0">H10-F10</f>
        <v>-27.5</v>
      </c>
      <c r="L10" s="327">
        <f t="shared" ref="L10" si="1">(F10*-0.7)/100</f>
        <v>-23.66</v>
      </c>
      <c r="M10" s="328">
        <f t="shared" ref="M10" si="2">(K10+L10)/F10</f>
        <v>-1.5136094674556212E-2</v>
      </c>
      <c r="N10" s="308" t="s">
        <v>547</v>
      </c>
      <c r="O10" s="329">
        <v>45005</v>
      </c>
      <c r="P10" s="327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>
        <f>VLOOKUP(D11,'MidCap Intra'!B11:C511,2,0)</f>
        <v>749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42">
        <v>3</v>
      </c>
      <c r="B12" s="322">
        <v>44950</v>
      </c>
      <c r="C12" s="343"/>
      <c r="D12" s="344" t="s">
        <v>762</v>
      </c>
      <c r="E12" s="345" t="s">
        <v>537</v>
      </c>
      <c r="F12" s="342">
        <v>1435</v>
      </c>
      <c r="G12" s="342">
        <v>1340</v>
      </c>
      <c r="H12" s="342">
        <f>(1512.5+1324.5)/2</f>
        <v>1418.5</v>
      </c>
      <c r="I12" s="346" t="s">
        <v>872</v>
      </c>
      <c r="J12" s="308" t="s">
        <v>1049</v>
      </c>
      <c r="K12" s="308">
        <f t="shared" ref="K12" si="3">H12-F12</f>
        <v>-16.5</v>
      </c>
      <c r="L12" s="327">
        <f t="shared" ref="L12" si="4">(F12*-0.7)/100</f>
        <v>-10.044999999999998</v>
      </c>
      <c r="M12" s="328">
        <f t="shared" ref="M12" si="5">(K12+L12)/F12</f>
        <v>-1.8498257839721251E-2</v>
      </c>
      <c r="N12" s="308" t="s">
        <v>547</v>
      </c>
      <c r="O12" s="329">
        <v>45007</v>
      </c>
      <c r="P12" s="327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874</v>
      </c>
      <c r="G13" s="245">
        <v>790</v>
      </c>
      <c r="H13" s="245"/>
      <c r="I13" s="253" t="s">
        <v>875</v>
      </c>
      <c r="J13" s="246" t="s">
        <v>538</v>
      </c>
      <c r="K13" s="246"/>
      <c r="L13" s="247"/>
      <c r="M13" s="248"/>
      <c r="N13" s="246"/>
      <c r="O13" s="249"/>
      <c r="P13" s="247">
        <f>VLOOKUP(D13,'MidCap Intra'!B13:C513,2,0)</f>
        <v>858.5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2">
        <v>5</v>
      </c>
      <c r="B14" s="322">
        <v>44963</v>
      </c>
      <c r="C14" s="343"/>
      <c r="D14" s="344" t="s">
        <v>139</v>
      </c>
      <c r="E14" s="345" t="s">
        <v>565</v>
      </c>
      <c r="F14" s="342">
        <v>706.25</v>
      </c>
      <c r="G14" s="342">
        <v>660</v>
      </c>
      <c r="H14" s="342">
        <v>660</v>
      </c>
      <c r="I14" s="346" t="s">
        <v>877</v>
      </c>
      <c r="J14" s="308" t="s">
        <v>1070</v>
      </c>
      <c r="K14" s="308">
        <f t="shared" ref="K14" si="6">H14-F14</f>
        <v>-46.25</v>
      </c>
      <c r="L14" s="327">
        <f t="shared" ref="L14" si="7">(F14*-0.7)/100</f>
        <v>-4.9437499999999996</v>
      </c>
      <c r="M14" s="328">
        <f t="shared" ref="M14" si="8">(K14+L14)/F14</f>
        <v>-7.2486725663716819E-2</v>
      </c>
      <c r="N14" s="308" t="s">
        <v>547</v>
      </c>
      <c r="O14" s="329">
        <v>45012</v>
      </c>
      <c r="P14" s="347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12">
        <v>6</v>
      </c>
      <c r="B15" s="292">
        <v>44973</v>
      </c>
      <c r="C15" s="313"/>
      <c r="D15" s="314" t="s">
        <v>174</v>
      </c>
      <c r="E15" s="315" t="s">
        <v>565</v>
      </c>
      <c r="F15" s="312">
        <v>2280</v>
      </c>
      <c r="G15" s="312">
        <v>2170</v>
      </c>
      <c r="H15" s="312">
        <v>2395</v>
      </c>
      <c r="I15" s="316" t="s">
        <v>879</v>
      </c>
      <c r="J15" s="275" t="s">
        <v>1044</v>
      </c>
      <c r="K15" s="275">
        <f t="shared" ref="K15" si="9">H15-F15</f>
        <v>115</v>
      </c>
      <c r="L15" s="297">
        <f t="shared" ref="L15" si="10">(F15*-0.7)/100</f>
        <v>-15.96</v>
      </c>
      <c r="M15" s="298">
        <f t="shared" ref="M15" si="11">(K15+L15)/F15</f>
        <v>4.3438596491228068E-2</v>
      </c>
      <c r="N15" s="275" t="s">
        <v>535</v>
      </c>
      <c r="O15" s="299">
        <v>45007</v>
      </c>
      <c r="P15" s="317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12">
        <v>7</v>
      </c>
      <c r="B16" s="292">
        <v>44977</v>
      </c>
      <c r="C16" s="313"/>
      <c r="D16" s="314" t="s">
        <v>856</v>
      </c>
      <c r="E16" s="315" t="s">
        <v>565</v>
      </c>
      <c r="F16" s="312">
        <v>462.5</v>
      </c>
      <c r="G16" s="312">
        <v>425</v>
      </c>
      <c r="H16" s="312">
        <v>486</v>
      </c>
      <c r="I16" s="316" t="s">
        <v>880</v>
      </c>
      <c r="J16" s="275" t="s">
        <v>1126</v>
      </c>
      <c r="K16" s="275">
        <f t="shared" ref="K16" si="12">H16-F16</f>
        <v>23.5</v>
      </c>
      <c r="L16" s="297">
        <f t="shared" ref="L16" si="13">(F16*-0.7)/100</f>
        <v>-3.2374999999999998</v>
      </c>
      <c r="M16" s="298">
        <f t="shared" ref="M16" si="14">(K16+L16)/F16</f>
        <v>4.3810810810810806E-2</v>
      </c>
      <c r="N16" s="275" t="s">
        <v>535</v>
      </c>
      <c r="O16" s="299">
        <v>45016</v>
      </c>
      <c r="P16" s="317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12">
        <v>8</v>
      </c>
      <c r="B17" s="292">
        <v>44978</v>
      </c>
      <c r="C17" s="313"/>
      <c r="D17" s="314" t="s">
        <v>82</v>
      </c>
      <c r="E17" s="315" t="s">
        <v>565</v>
      </c>
      <c r="F17" s="312">
        <v>284.5</v>
      </c>
      <c r="G17" s="312">
        <v>268</v>
      </c>
      <c r="H17" s="312">
        <v>303.5</v>
      </c>
      <c r="I17" s="316" t="s">
        <v>882</v>
      </c>
      <c r="J17" s="275" t="s">
        <v>918</v>
      </c>
      <c r="K17" s="275">
        <f t="shared" ref="K17" si="15">H17-F17</f>
        <v>19</v>
      </c>
      <c r="L17" s="297">
        <f t="shared" ref="L17" si="16">(F17*-0.7)/100</f>
        <v>-1.9914999999999998</v>
      </c>
      <c r="M17" s="298">
        <f t="shared" ref="M17" si="17">(K17+L17)/F17</f>
        <v>5.9783831282952553E-2</v>
      </c>
      <c r="N17" s="275" t="s">
        <v>535</v>
      </c>
      <c r="O17" s="299">
        <v>44988</v>
      </c>
      <c r="P17" s="317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42">
        <v>9</v>
      </c>
      <c r="B18" s="322">
        <v>44978</v>
      </c>
      <c r="C18" s="343"/>
      <c r="D18" s="344" t="s">
        <v>883</v>
      </c>
      <c r="E18" s="345" t="s">
        <v>565</v>
      </c>
      <c r="F18" s="342">
        <f>(865+899)/2</f>
        <v>882</v>
      </c>
      <c r="G18" s="342">
        <v>830</v>
      </c>
      <c r="H18" s="342">
        <v>830</v>
      </c>
      <c r="I18" s="346" t="s">
        <v>884</v>
      </c>
      <c r="J18" s="308" t="s">
        <v>991</v>
      </c>
      <c r="K18" s="308">
        <f t="shared" ref="K18" si="18">H18-F18</f>
        <v>-52</v>
      </c>
      <c r="L18" s="327">
        <f t="shared" ref="L18" si="19">(F18*-0.7)/100</f>
        <v>-6.1739999999999995</v>
      </c>
      <c r="M18" s="328">
        <f t="shared" ref="M18" si="20">(K18+L18)/F18</f>
        <v>-6.5956916099773236E-2</v>
      </c>
      <c r="N18" s="308" t="s">
        <v>547</v>
      </c>
      <c r="O18" s="329">
        <v>45000</v>
      </c>
      <c r="P18" s="347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891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>
        <f>VLOOKUP(D19,'MidCap Intra'!B19:C519,2,0)</f>
        <v>3030.2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12">
        <v>11</v>
      </c>
      <c r="B20" s="292">
        <v>44984</v>
      </c>
      <c r="C20" s="313"/>
      <c r="D20" s="314" t="s">
        <v>186</v>
      </c>
      <c r="E20" s="315" t="s">
        <v>565</v>
      </c>
      <c r="F20" s="312">
        <v>522.5</v>
      </c>
      <c r="G20" s="312">
        <v>478</v>
      </c>
      <c r="H20" s="312">
        <v>554</v>
      </c>
      <c r="I20" s="316" t="s">
        <v>876</v>
      </c>
      <c r="J20" s="275" t="s">
        <v>925</v>
      </c>
      <c r="K20" s="275">
        <f t="shared" ref="K20" si="21">H20-F20</f>
        <v>31.5</v>
      </c>
      <c r="L20" s="297">
        <f t="shared" ref="L20" si="22">(F20*-0.7)/100</f>
        <v>-3.6575000000000002</v>
      </c>
      <c r="M20" s="298">
        <f t="shared" ref="M20" si="23">(K20+L20)/F20</f>
        <v>5.3287081339712918E-2</v>
      </c>
      <c r="N20" s="275" t="s">
        <v>535</v>
      </c>
      <c r="O20" s="299">
        <v>44988</v>
      </c>
      <c r="P20" s="317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357">
        <v>12</v>
      </c>
      <c r="B21" s="358">
        <v>44986</v>
      </c>
      <c r="C21" s="359"/>
      <c r="D21" s="360" t="s">
        <v>453</v>
      </c>
      <c r="E21" s="361" t="s">
        <v>565</v>
      </c>
      <c r="F21" s="357">
        <v>167.25</v>
      </c>
      <c r="G21" s="357">
        <v>158</v>
      </c>
      <c r="H21" s="357">
        <v>174</v>
      </c>
      <c r="I21" s="362" t="s">
        <v>890</v>
      </c>
      <c r="J21" s="363" t="s">
        <v>1064</v>
      </c>
      <c r="K21" s="363">
        <f t="shared" ref="K21" si="24">H21-F21</f>
        <v>6.75</v>
      </c>
      <c r="L21" s="364">
        <f t="shared" ref="L21" si="25">(F21*-0.7)/100</f>
        <v>-1.17075</v>
      </c>
      <c r="M21" s="365">
        <f t="shared" ref="M21" si="26">(K21+L21)/F21</f>
        <v>3.3358744394618833E-2</v>
      </c>
      <c r="N21" s="366" t="s">
        <v>535</v>
      </c>
      <c r="O21" s="367">
        <v>45009</v>
      </c>
      <c r="P21" s="368">
        <f>VLOOKUP(D21,'MidCap Intra'!B21:C521,2,0)</f>
        <v>166.65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271</v>
      </c>
      <c r="E22" s="252" t="s">
        <v>565</v>
      </c>
      <c r="F22" s="245" t="s">
        <v>981</v>
      </c>
      <c r="G22" s="245">
        <v>5340</v>
      </c>
      <c r="H22" s="245"/>
      <c r="I22" s="253" t="s">
        <v>982</v>
      </c>
      <c r="J22" s="246" t="s">
        <v>538</v>
      </c>
      <c r="K22" s="246"/>
      <c r="L22" s="247"/>
      <c r="M22" s="248"/>
      <c r="N22" s="246"/>
      <c r="O22" s="249"/>
      <c r="P22" s="247">
        <f>VLOOKUP(D22,'MidCap Intra'!B22:C522,2,0)</f>
        <v>5735.4</v>
      </c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42">
        <v>14</v>
      </c>
      <c r="B23" s="322">
        <v>44999</v>
      </c>
      <c r="C23" s="343"/>
      <c r="D23" s="344" t="s">
        <v>87</v>
      </c>
      <c r="E23" s="345" t="s">
        <v>565</v>
      </c>
      <c r="F23" s="342">
        <f>7715/2</f>
        <v>3857.5</v>
      </c>
      <c r="G23" s="342">
        <v>3680</v>
      </c>
      <c r="H23" s="342">
        <v>3660</v>
      </c>
      <c r="I23" s="346" t="s">
        <v>983</v>
      </c>
      <c r="J23" s="308" t="s">
        <v>1082</v>
      </c>
      <c r="K23" s="308">
        <f t="shared" ref="K23" si="27">H23-F23</f>
        <v>-197.5</v>
      </c>
      <c r="L23" s="327">
        <f t="shared" ref="L23" si="28">(F23*-0.7)/100</f>
        <v>-27.002500000000001</v>
      </c>
      <c r="M23" s="328">
        <f t="shared" ref="M23" si="29">(K23+L23)/F23</f>
        <v>-5.8198963058976018E-2</v>
      </c>
      <c r="N23" s="308" t="s">
        <v>547</v>
      </c>
      <c r="O23" s="329">
        <v>45012</v>
      </c>
      <c r="P23" s="347"/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1009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>
        <f>VLOOKUP(D24,'MidCap Intra'!B24:C524,2,0)</f>
        <v>284.45</v>
      </c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>
        <v>16</v>
      </c>
      <c r="B25" s="244">
        <v>45013</v>
      </c>
      <c r="C25" s="250"/>
      <c r="D25" s="251" t="s">
        <v>362</v>
      </c>
      <c r="E25" s="252" t="s">
        <v>565</v>
      </c>
      <c r="F25" s="245" t="s">
        <v>1090</v>
      </c>
      <c r="G25" s="245">
        <v>2690</v>
      </c>
      <c r="H25" s="245"/>
      <c r="I25" s="253" t="s">
        <v>1091</v>
      </c>
      <c r="J25" s="246" t="s">
        <v>538</v>
      </c>
      <c r="K25" s="246"/>
      <c r="L25" s="247"/>
      <c r="M25" s="248"/>
      <c r="N25" s="246"/>
      <c r="O25" s="249"/>
      <c r="P25" s="247">
        <f>VLOOKUP(D25,'MidCap Intra'!B25:C525,2,0)</f>
        <v>3020.2</v>
      </c>
      <c r="Q25" s="197"/>
      <c r="R25" s="197" t="s">
        <v>536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312">
        <v>17</v>
      </c>
      <c r="B26" s="292">
        <v>45013</v>
      </c>
      <c r="C26" s="313"/>
      <c r="D26" s="314" t="s">
        <v>71</v>
      </c>
      <c r="E26" s="315" t="s">
        <v>565</v>
      </c>
      <c r="F26" s="312">
        <v>90.5</v>
      </c>
      <c r="G26" s="312">
        <v>83</v>
      </c>
      <c r="H26" s="312">
        <v>98</v>
      </c>
      <c r="I26" s="316" t="s">
        <v>1092</v>
      </c>
      <c r="J26" s="275" t="s">
        <v>913</v>
      </c>
      <c r="K26" s="275">
        <f t="shared" ref="K26" si="30">H26-F26</f>
        <v>7.5</v>
      </c>
      <c r="L26" s="297">
        <f t="shared" ref="L26" si="31">(F26*-0.7)/100</f>
        <v>-0.63349999999999995</v>
      </c>
      <c r="M26" s="298">
        <f t="shared" ref="M26" si="32">(K26+L26)/F26</f>
        <v>7.5872928176795584E-2</v>
      </c>
      <c r="N26" s="275" t="s">
        <v>535</v>
      </c>
      <c r="O26" s="299">
        <v>45016</v>
      </c>
      <c r="P26" s="317"/>
      <c r="Q26" s="197"/>
      <c r="R26" s="197" t="s">
        <v>536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45016</v>
      </c>
      <c r="C27" s="250"/>
      <c r="D27" s="251" t="s">
        <v>118</v>
      </c>
      <c r="E27" s="252" t="s">
        <v>565</v>
      </c>
      <c r="F27" s="245" t="s">
        <v>1129</v>
      </c>
      <c r="G27" s="245">
        <v>2150</v>
      </c>
      <c r="H27" s="245"/>
      <c r="I27" s="253" t="s">
        <v>1130</v>
      </c>
      <c r="J27" s="246" t="s">
        <v>538</v>
      </c>
      <c r="K27" s="246"/>
      <c r="L27" s="247"/>
      <c r="M27" s="248"/>
      <c r="N27" s="246"/>
      <c r="O27" s="249"/>
      <c r="P27" s="247">
        <f>VLOOKUP(D27,'MidCap Intra'!B27:C527,2,0)</f>
        <v>2347.35</v>
      </c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539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540</v>
      </c>
      <c r="B32" s="109"/>
      <c r="C32" s="109"/>
      <c r="D32" s="109"/>
      <c r="E32" s="41"/>
      <c r="F32" s="116" t="s">
        <v>541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542</v>
      </c>
      <c r="B33" s="109"/>
      <c r="C33" s="109"/>
      <c r="D33" s="109" t="s">
        <v>789</v>
      </c>
      <c r="E33" s="6"/>
      <c r="F33" s="116" t="s">
        <v>543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544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512</v>
      </c>
      <c r="C36" s="266"/>
      <c r="D36" s="228" t="s">
        <v>523</v>
      </c>
      <c r="E36" s="266" t="s">
        <v>524</v>
      </c>
      <c r="F36" s="266" t="s">
        <v>525</v>
      </c>
      <c r="G36" s="266" t="s">
        <v>545</v>
      </c>
      <c r="H36" s="266" t="s">
        <v>527</v>
      </c>
      <c r="I36" s="266" t="s">
        <v>528</v>
      </c>
      <c r="J36" s="96" t="s">
        <v>529</v>
      </c>
      <c r="K36" s="94" t="s">
        <v>546</v>
      </c>
      <c r="L36" s="129" t="s">
        <v>531</v>
      </c>
      <c r="M36" s="96" t="s">
        <v>532</v>
      </c>
      <c r="N36" s="93" t="s">
        <v>533</v>
      </c>
      <c r="O36" s="228" t="s">
        <v>534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198" customFormat="1" ht="13.5" customHeight="1">
      <c r="A37" s="300">
        <v>1</v>
      </c>
      <c r="B37" s="322">
        <v>44985</v>
      </c>
      <c r="C37" s="323"/>
      <c r="D37" s="324" t="s">
        <v>183</v>
      </c>
      <c r="E37" s="325" t="s">
        <v>537</v>
      </c>
      <c r="F37" s="300">
        <v>2357</v>
      </c>
      <c r="G37" s="300">
        <v>2270</v>
      </c>
      <c r="H37" s="300">
        <v>2270</v>
      </c>
      <c r="I37" s="326" t="s">
        <v>879</v>
      </c>
      <c r="J37" s="308" t="s">
        <v>1015</v>
      </c>
      <c r="K37" s="308">
        <f t="shared" ref="K37" si="33">H37-F37</f>
        <v>-87</v>
      </c>
      <c r="L37" s="327">
        <f t="shared" ref="L37" si="34">(F37*-0.7)/100</f>
        <v>-16.498999999999999</v>
      </c>
      <c r="M37" s="328">
        <f t="shared" ref="M37" si="35">(K37+L37)/F37</f>
        <v>-4.3911327959270254E-2</v>
      </c>
      <c r="N37" s="308" t="s">
        <v>547</v>
      </c>
      <c r="O37" s="329">
        <v>45000</v>
      </c>
      <c r="P37" s="267"/>
      <c r="R37" s="227" t="s">
        <v>536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277">
        <v>2</v>
      </c>
      <c r="B38" s="292">
        <v>44986</v>
      </c>
      <c r="C38" s="293"/>
      <c r="D38" s="294" t="s">
        <v>50</v>
      </c>
      <c r="E38" s="295" t="s">
        <v>537</v>
      </c>
      <c r="F38" s="277">
        <v>561</v>
      </c>
      <c r="G38" s="277">
        <v>545</v>
      </c>
      <c r="H38" s="277">
        <v>576.5</v>
      </c>
      <c r="I38" s="296" t="s">
        <v>900</v>
      </c>
      <c r="J38" s="275" t="s">
        <v>909</v>
      </c>
      <c r="K38" s="275">
        <f t="shared" ref="K38" si="36">H38-F38</f>
        <v>15.5</v>
      </c>
      <c r="L38" s="297">
        <f t="shared" ref="L38" si="37">(F38*-0.7)/100</f>
        <v>-3.927</v>
      </c>
      <c r="M38" s="298">
        <f t="shared" ref="M38" si="38">(K38+L38)/F38</f>
        <v>2.0629233511586454E-2</v>
      </c>
      <c r="N38" s="275" t="s">
        <v>535</v>
      </c>
      <c r="O38" s="299">
        <v>44987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198" customFormat="1" ht="13.5" customHeight="1">
      <c r="A39" s="277">
        <v>3</v>
      </c>
      <c r="B39" s="292">
        <v>44986</v>
      </c>
      <c r="C39" s="293"/>
      <c r="D39" s="294" t="s">
        <v>500</v>
      </c>
      <c r="E39" s="295" t="s">
        <v>537</v>
      </c>
      <c r="F39" s="277">
        <v>310</v>
      </c>
      <c r="G39" s="277">
        <v>300</v>
      </c>
      <c r="H39" s="277">
        <v>318.5</v>
      </c>
      <c r="I39" s="296" t="s">
        <v>901</v>
      </c>
      <c r="J39" s="275" t="s">
        <v>926</v>
      </c>
      <c r="K39" s="275">
        <f t="shared" ref="K39" si="39">H39-F39</f>
        <v>8.5</v>
      </c>
      <c r="L39" s="297">
        <f t="shared" ref="L39" si="40">(F39*-0.7)/100</f>
        <v>-2.17</v>
      </c>
      <c r="M39" s="298">
        <f t="shared" ref="M39" si="41">(K39+L39)/F39</f>
        <v>2.0419354838709679E-2</v>
      </c>
      <c r="N39" s="275" t="s">
        <v>535</v>
      </c>
      <c r="O39" s="299">
        <v>44991</v>
      </c>
      <c r="P39" s="267"/>
      <c r="R39" s="227" t="s">
        <v>799</v>
      </c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300">
        <v>4</v>
      </c>
      <c r="B40" s="322">
        <v>44986</v>
      </c>
      <c r="C40" s="323"/>
      <c r="D40" s="324" t="s">
        <v>198</v>
      </c>
      <c r="E40" s="325" t="s">
        <v>537</v>
      </c>
      <c r="F40" s="300">
        <v>1110</v>
      </c>
      <c r="G40" s="300">
        <v>1078</v>
      </c>
      <c r="H40" s="300">
        <v>1063.5</v>
      </c>
      <c r="I40" s="326" t="s">
        <v>902</v>
      </c>
      <c r="J40" s="308" t="s">
        <v>949</v>
      </c>
      <c r="K40" s="308">
        <f t="shared" ref="K40" si="42">H40-F40</f>
        <v>-46.5</v>
      </c>
      <c r="L40" s="327">
        <f t="shared" ref="L40" si="43">(F40*-0.7)/100</f>
        <v>-7.77</v>
      </c>
      <c r="M40" s="328">
        <f t="shared" ref="M40" si="44">(K40+L40)/F40</f>
        <v>-4.8891891891891887E-2</v>
      </c>
      <c r="N40" s="308" t="s">
        <v>547</v>
      </c>
      <c r="O40" s="329">
        <v>44994</v>
      </c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300">
        <v>5</v>
      </c>
      <c r="B41" s="309">
        <v>44988</v>
      </c>
      <c r="C41" s="323"/>
      <c r="D41" s="324" t="s">
        <v>148</v>
      </c>
      <c r="E41" s="325" t="s">
        <v>537</v>
      </c>
      <c r="F41" s="300">
        <v>1266</v>
      </c>
      <c r="G41" s="300">
        <v>1230</v>
      </c>
      <c r="H41" s="300">
        <v>1230</v>
      </c>
      <c r="I41" s="326" t="s">
        <v>921</v>
      </c>
      <c r="J41" s="308" t="s">
        <v>962</v>
      </c>
      <c r="K41" s="308">
        <f t="shared" ref="K41" si="45">H41-F41</f>
        <v>-36</v>
      </c>
      <c r="L41" s="327">
        <f t="shared" ref="L41" si="46">(F41*-0.7)/100</f>
        <v>-8.8620000000000001</v>
      </c>
      <c r="M41" s="328">
        <f t="shared" ref="M41" si="47">(K41+L41)/F41</f>
        <v>-3.5436018957345973E-2</v>
      </c>
      <c r="N41" s="308" t="s">
        <v>547</v>
      </c>
      <c r="O41" s="329">
        <v>44995</v>
      </c>
      <c r="P41" s="267"/>
      <c r="Q41" s="198"/>
      <c r="R41" s="227" t="s">
        <v>536</v>
      </c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369">
        <v>6</v>
      </c>
      <c r="B42" s="370">
        <v>44988</v>
      </c>
      <c r="C42" s="371"/>
      <c r="D42" s="372" t="s">
        <v>193</v>
      </c>
      <c r="E42" s="373" t="s">
        <v>537</v>
      </c>
      <c r="F42" s="369">
        <v>710</v>
      </c>
      <c r="G42" s="369">
        <v>689</v>
      </c>
      <c r="H42" s="369">
        <v>713</v>
      </c>
      <c r="I42" s="374" t="s">
        <v>923</v>
      </c>
      <c r="J42" s="375" t="s">
        <v>1072</v>
      </c>
      <c r="K42" s="375">
        <f t="shared" ref="K42" si="48">H42-F42</f>
        <v>3</v>
      </c>
      <c r="L42" s="376">
        <f t="shared" ref="L42" si="49">(F42*-0.7)/100</f>
        <v>-4.97</v>
      </c>
      <c r="M42" s="377">
        <f t="shared" ref="M42" si="50">(K42+L42)/F42</f>
        <v>-2.7746478873239434E-3</v>
      </c>
      <c r="N42" s="375" t="s">
        <v>656</v>
      </c>
      <c r="O42" s="378">
        <v>45008</v>
      </c>
      <c r="P42" s="267"/>
      <c r="R42" s="227" t="s">
        <v>536</v>
      </c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s="198" customFormat="1" ht="13.5" customHeight="1">
      <c r="A43" s="300">
        <v>7</v>
      </c>
      <c r="B43" s="322">
        <v>44991</v>
      </c>
      <c r="C43" s="323"/>
      <c r="D43" s="324" t="s">
        <v>932</v>
      </c>
      <c r="E43" s="325" t="s">
        <v>537</v>
      </c>
      <c r="F43" s="300">
        <v>582</v>
      </c>
      <c r="G43" s="300">
        <v>566</v>
      </c>
      <c r="H43" s="300">
        <v>560</v>
      </c>
      <c r="I43" s="326" t="s">
        <v>933</v>
      </c>
      <c r="J43" s="308" t="s">
        <v>964</v>
      </c>
      <c r="K43" s="308">
        <f t="shared" ref="K43" si="51">H43-F43</f>
        <v>-22</v>
      </c>
      <c r="L43" s="327">
        <f t="shared" ref="L43" si="52">(F43*-0.7)/100</f>
        <v>-4.0739999999999998</v>
      </c>
      <c r="M43" s="328">
        <f t="shared" ref="M43" si="53">(K43+L43)/F43</f>
        <v>-4.4800687285223365E-2</v>
      </c>
      <c r="N43" s="308" t="s">
        <v>547</v>
      </c>
      <c r="O43" s="329">
        <v>44998</v>
      </c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269" customFormat="1" ht="13.5" customHeight="1">
      <c r="A44" s="201">
        <v>8</v>
      </c>
      <c r="B44" s="199">
        <v>45000</v>
      </c>
      <c r="C44" s="271"/>
      <c r="D44" s="272" t="s">
        <v>148</v>
      </c>
      <c r="E44" s="273" t="s">
        <v>537</v>
      </c>
      <c r="F44" s="201" t="s">
        <v>992</v>
      </c>
      <c r="G44" s="201">
        <v>1137</v>
      </c>
      <c r="H44" s="201"/>
      <c r="I44" s="274" t="s">
        <v>993</v>
      </c>
      <c r="J44" s="226" t="s">
        <v>538</v>
      </c>
      <c r="K44" s="226"/>
      <c r="L44" s="280"/>
      <c r="M44" s="281"/>
      <c r="N44" s="226"/>
      <c r="O44" s="282"/>
      <c r="P44" s="267"/>
      <c r="Q44" s="198"/>
      <c r="R44" s="227" t="s">
        <v>536</v>
      </c>
      <c r="S44" s="197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198" customFormat="1" ht="13.5" customHeight="1">
      <c r="A45" s="300">
        <v>9</v>
      </c>
      <c r="B45" s="322">
        <v>45001</v>
      </c>
      <c r="C45" s="323"/>
      <c r="D45" s="324" t="s">
        <v>500</v>
      </c>
      <c r="E45" s="325" t="s">
        <v>537</v>
      </c>
      <c r="F45" s="300">
        <v>299</v>
      </c>
      <c r="G45" s="300">
        <v>290</v>
      </c>
      <c r="H45" s="300">
        <v>290</v>
      </c>
      <c r="I45" s="326" t="s">
        <v>1010</v>
      </c>
      <c r="J45" s="308" t="s">
        <v>1051</v>
      </c>
      <c r="K45" s="308">
        <f t="shared" ref="K45" si="54">H45-F45</f>
        <v>-9</v>
      </c>
      <c r="L45" s="327">
        <f t="shared" ref="L45" si="55">(F45*-0.7)/100</f>
        <v>-2.093</v>
      </c>
      <c r="M45" s="328">
        <f t="shared" ref="M45" si="56">(K45+L45)/F45</f>
        <v>-3.7100334448160535E-2</v>
      </c>
      <c r="N45" s="308" t="s">
        <v>547</v>
      </c>
      <c r="O45" s="329">
        <v>45008</v>
      </c>
      <c r="P45" s="267"/>
      <c r="R45" s="227" t="s">
        <v>799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</row>
    <row r="46" spans="1:38" s="198" customFormat="1" ht="13.5" customHeight="1">
      <c r="A46" s="277">
        <v>10</v>
      </c>
      <c r="B46" s="292">
        <v>45002</v>
      </c>
      <c r="C46" s="293"/>
      <c r="D46" s="294" t="s">
        <v>186</v>
      </c>
      <c r="E46" s="295" t="s">
        <v>537</v>
      </c>
      <c r="F46" s="277">
        <v>523.5</v>
      </c>
      <c r="G46" s="277">
        <v>509</v>
      </c>
      <c r="H46" s="277">
        <v>531.5</v>
      </c>
      <c r="I46" s="296" t="s">
        <v>1026</v>
      </c>
      <c r="J46" s="275" t="s">
        <v>1027</v>
      </c>
      <c r="K46" s="275">
        <f t="shared" ref="K46" si="57">H46-F46</f>
        <v>8</v>
      </c>
      <c r="L46" s="297">
        <f>(F46*-0.07)/100</f>
        <v>-0.36645000000000005</v>
      </c>
      <c r="M46" s="298">
        <f t="shared" ref="M46" si="58">(K46+L46)/F46</f>
        <v>1.458175740210124E-2</v>
      </c>
      <c r="N46" s="275" t="s">
        <v>535</v>
      </c>
      <c r="O46" s="299">
        <v>45002</v>
      </c>
      <c r="P46" s="267"/>
      <c r="R46" s="227" t="s">
        <v>536</v>
      </c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s="269" customFormat="1" ht="13.5" customHeight="1">
      <c r="A47" s="201">
        <v>11</v>
      </c>
      <c r="B47" s="199">
        <v>45006</v>
      </c>
      <c r="C47" s="271"/>
      <c r="D47" s="272" t="s">
        <v>186</v>
      </c>
      <c r="E47" s="273" t="s">
        <v>537</v>
      </c>
      <c r="F47" s="201" t="s">
        <v>1043</v>
      </c>
      <c r="G47" s="201">
        <v>505</v>
      </c>
      <c r="H47" s="201"/>
      <c r="I47" s="274" t="s">
        <v>1026</v>
      </c>
      <c r="J47" s="226" t="s">
        <v>538</v>
      </c>
      <c r="K47" s="226"/>
      <c r="L47" s="280"/>
      <c r="M47" s="281"/>
      <c r="N47" s="226"/>
      <c r="O47" s="282"/>
      <c r="P47" s="267"/>
      <c r="Q47" s="198"/>
      <c r="R47" s="227" t="s">
        <v>536</v>
      </c>
      <c r="S47" s="197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3.5" customHeight="1">
      <c r="A48" s="300">
        <v>12</v>
      </c>
      <c r="B48" s="322">
        <v>45008</v>
      </c>
      <c r="C48" s="323"/>
      <c r="D48" s="324" t="s">
        <v>507</v>
      </c>
      <c r="E48" s="325" t="s">
        <v>537</v>
      </c>
      <c r="F48" s="300">
        <v>271</v>
      </c>
      <c r="G48" s="300">
        <v>264</v>
      </c>
      <c r="H48" s="300">
        <v>264</v>
      </c>
      <c r="I48" s="326" t="s">
        <v>602</v>
      </c>
      <c r="J48" s="308" t="s">
        <v>1071</v>
      </c>
      <c r="K48" s="308">
        <f t="shared" ref="K48" si="59">H48-F48</f>
        <v>-7</v>
      </c>
      <c r="L48" s="327">
        <f t="shared" ref="L48" si="60">(F48*-0.7)/100</f>
        <v>-1.8969999999999998</v>
      </c>
      <c r="M48" s="328">
        <f t="shared" ref="M48" si="61">(K48+L48)/F48</f>
        <v>-3.2830258302583029E-2</v>
      </c>
      <c r="N48" s="308" t="s">
        <v>547</v>
      </c>
      <c r="O48" s="329">
        <v>45012</v>
      </c>
      <c r="P48" s="267"/>
      <c r="Q48" s="198"/>
      <c r="R48" s="227" t="s">
        <v>536</v>
      </c>
      <c r="S48" s="197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3.5" customHeight="1">
      <c r="A49" s="201">
        <v>13</v>
      </c>
      <c r="B49" s="244">
        <v>45013</v>
      </c>
      <c r="C49" s="271"/>
      <c r="D49" s="272" t="s">
        <v>153</v>
      </c>
      <c r="E49" s="273" t="s">
        <v>537</v>
      </c>
      <c r="F49" s="201" t="s">
        <v>1086</v>
      </c>
      <c r="G49" s="201">
        <v>725</v>
      </c>
      <c r="H49" s="201"/>
      <c r="I49" s="274" t="s">
        <v>868</v>
      </c>
      <c r="J49" s="226" t="s">
        <v>538</v>
      </c>
      <c r="K49" s="226"/>
      <c r="L49" s="280"/>
      <c r="M49" s="281"/>
      <c r="N49" s="226"/>
      <c r="O49" s="282"/>
      <c r="P49" s="267"/>
      <c r="Q49" s="198"/>
      <c r="R49" s="227" t="s">
        <v>536</v>
      </c>
      <c r="S49" s="197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3.5" customHeight="1">
      <c r="A50" s="277">
        <v>14</v>
      </c>
      <c r="B50" s="292">
        <v>45013</v>
      </c>
      <c r="C50" s="293"/>
      <c r="D50" s="294" t="s">
        <v>50</v>
      </c>
      <c r="E50" s="295" t="s">
        <v>537</v>
      </c>
      <c r="F50" s="277">
        <v>561.5</v>
      </c>
      <c r="G50" s="277">
        <v>544</v>
      </c>
      <c r="H50" s="277">
        <v>569.5</v>
      </c>
      <c r="I50" s="296" t="s">
        <v>1087</v>
      </c>
      <c r="J50" s="275" t="s">
        <v>1027</v>
      </c>
      <c r="K50" s="275">
        <f t="shared" ref="K50" si="62">H50-F50</f>
        <v>8</v>
      </c>
      <c r="L50" s="297">
        <f>(F50*-0.07)/100</f>
        <v>-0.39305000000000007</v>
      </c>
      <c r="M50" s="298">
        <f t="shared" ref="M50" si="63">(K50+L50)/F50</f>
        <v>1.3547551202137133E-2</v>
      </c>
      <c r="N50" s="275" t="s">
        <v>535</v>
      </c>
      <c r="O50" s="299">
        <v>45013</v>
      </c>
      <c r="P50" s="267"/>
      <c r="Q50" s="198"/>
      <c r="R50" s="227" t="s">
        <v>536</v>
      </c>
      <c r="S50" s="197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3.5" customHeight="1">
      <c r="A51" s="201">
        <v>15</v>
      </c>
      <c r="B51" s="244">
        <v>45013</v>
      </c>
      <c r="C51" s="271"/>
      <c r="D51" s="272" t="s">
        <v>256</v>
      </c>
      <c r="E51" s="273" t="s">
        <v>537</v>
      </c>
      <c r="F51" s="201" t="s">
        <v>1088</v>
      </c>
      <c r="G51" s="201">
        <v>262</v>
      </c>
      <c r="H51" s="201"/>
      <c r="I51" s="274" t="s">
        <v>1089</v>
      </c>
      <c r="J51" s="226" t="s">
        <v>538</v>
      </c>
      <c r="K51" s="226"/>
      <c r="L51" s="280"/>
      <c r="M51" s="281"/>
      <c r="N51" s="226"/>
      <c r="O51" s="282"/>
      <c r="P51" s="267"/>
      <c r="Q51" s="198"/>
      <c r="R51" s="227" t="s">
        <v>799</v>
      </c>
      <c r="S51" s="197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3.5" customHeight="1">
      <c r="A52" s="277">
        <v>16</v>
      </c>
      <c r="B52" s="292">
        <v>45014</v>
      </c>
      <c r="C52" s="293"/>
      <c r="D52" s="294" t="s">
        <v>183</v>
      </c>
      <c r="E52" s="295" t="s">
        <v>537</v>
      </c>
      <c r="F52" s="277">
        <v>2225</v>
      </c>
      <c r="G52" s="277">
        <v>2170</v>
      </c>
      <c r="H52" s="277">
        <v>2300</v>
      </c>
      <c r="I52" s="296" t="s">
        <v>1107</v>
      </c>
      <c r="J52" s="275" t="s">
        <v>1127</v>
      </c>
      <c r="K52" s="275">
        <f t="shared" ref="K52" si="64">H52-F52</f>
        <v>75</v>
      </c>
      <c r="L52" s="297">
        <f t="shared" ref="L52" si="65">(F52*-0.7)/100</f>
        <v>-15.574999999999999</v>
      </c>
      <c r="M52" s="298">
        <f t="shared" ref="M52" si="66">(K52+L52)/F52</f>
        <v>2.6707865168539326E-2</v>
      </c>
      <c r="N52" s="275" t="s">
        <v>535</v>
      </c>
      <c r="O52" s="299">
        <v>45016</v>
      </c>
      <c r="P52" s="267"/>
      <c r="Q52" s="198"/>
      <c r="R52" s="227"/>
      <c r="S52" s="197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198" customFormat="1" ht="13.5" customHeight="1">
      <c r="A53" s="348"/>
      <c r="B53" s="348"/>
      <c r="C53" s="271"/>
      <c r="D53" s="272"/>
      <c r="E53" s="273"/>
      <c r="F53" s="201"/>
      <c r="G53" s="201"/>
      <c r="H53" s="201"/>
      <c r="I53" s="274"/>
      <c r="J53" s="226"/>
      <c r="K53" s="226"/>
      <c r="L53" s="280"/>
      <c r="M53" s="281"/>
      <c r="N53" s="226"/>
      <c r="O53" s="282"/>
      <c r="P53" s="267"/>
      <c r="R53" s="22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</row>
    <row r="54" spans="1:38" ht="44.25" customHeight="1">
      <c r="A54" s="109" t="s">
        <v>539</v>
      </c>
      <c r="B54" s="130"/>
      <c r="C54" s="130"/>
      <c r="D54" s="1"/>
      <c r="E54" s="6"/>
      <c r="F54" s="6"/>
      <c r="G54" s="6"/>
      <c r="H54" s="6" t="s">
        <v>551</v>
      </c>
      <c r="I54" s="6"/>
      <c r="J54" s="6"/>
      <c r="K54" s="105"/>
      <c r="L54" s="131"/>
      <c r="M54" s="105"/>
      <c r="N54" s="106"/>
      <c r="O54" s="10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8" ht="12.75" customHeight="1">
      <c r="A55" s="115" t="s">
        <v>540</v>
      </c>
      <c r="B55" s="109"/>
      <c r="C55" s="109"/>
      <c r="D55" s="109"/>
      <c r="E55" s="41"/>
      <c r="F55" s="116" t="s">
        <v>541</v>
      </c>
      <c r="G55" s="54"/>
      <c r="H55" s="41"/>
      <c r="I55" s="54"/>
      <c r="J55" s="6"/>
      <c r="K55" s="132"/>
      <c r="L55" s="133"/>
      <c r="M55" s="6"/>
      <c r="N55" s="99"/>
      <c r="O55" s="134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5"/>
      <c r="B56" s="109"/>
      <c r="C56" s="109"/>
      <c r="D56" s="109"/>
      <c r="E56" s="6"/>
      <c r="F56" s="116" t="s">
        <v>543</v>
      </c>
      <c r="G56" s="54"/>
      <c r="H56" s="41"/>
      <c r="I56" s="54"/>
      <c r="J56" s="6"/>
      <c r="K56" s="132"/>
      <c r="L56" s="133"/>
      <c r="M56" s="6"/>
      <c r="N56" s="99"/>
      <c r="O56" s="134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09"/>
      <c r="B57" s="109"/>
      <c r="C57" s="109"/>
      <c r="D57" s="109"/>
      <c r="E57" s="6"/>
      <c r="F57" s="6"/>
      <c r="G57" s="6"/>
      <c r="H57" s="6"/>
      <c r="I57" s="6"/>
      <c r="J57" s="121"/>
      <c r="K57" s="118"/>
      <c r="L57" s="119"/>
      <c r="M57" s="6"/>
      <c r="N57" s="122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35" t="s">
        <v>552</v>
      </c>
      <c r="B58" s="135"/>
      <c r="C58" s="135"/>
      <c r="D58" s="135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4" t="s">
        <v>16</v>
      </c>
      <c r="B59" s="94" t="s">
        <v>512</v>
      </c>
      <c r="C59" s="94"/>
      <c r="D59" s="95" t="s">
        <v>523</v>
      </c>
      <c r="E59" s="94" t="s">
        <v>524</v>
      </c>
      <c r="F59" s="94" t="s">
        <v>525</v>
      </c>
      <c r="G59" s="94" t="s">
        <v>545</v>
      </c>
      <c r="H59" s="94" t="s">
        <v>527</v>
      </c>
      <c r="I59" s="94" t="s">
        <v>528</v>
      </c>
      <c r="J59" s="93" t="s">
        <v>529</v>
      </c>
      <c r="K59" s="136" t="s">
        <v>553</v>
      </c>
      <c r="L59" s="96" t="s">
        <v>531</v>
      </c>
      <c r="M59" s="136" t="s">
        <v>554</v>
      </c>
      <c r="N59" s="94" t="s">
        <v>555</v>
      </c>
      <c r="O59" s="93" t="s">
        <v>533</v>
      </c>
      <c r="P59" s="95" t="s">
        <v>534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198" customFormat="1" ht="12.75" customHeight="1">
      <c r="A60" s="300">
        <v>1</v>
      </c>
      <c r="B60" s="301">
        <v>44978</v>
      </c>
      <c r="C60" s="302"/>
      <c r="D60" s="302" t="s">
        <v>885</v>
      </c>
      <c r="E60" s="300" t="s">
        <v>537</v>
      </c>
      <c r="F60" s="300">
        <v>442.5</v>
      </c>
      <c r="G60" s="300">
        <v>432</v>
      </c>
      <c r="H60" s="303">
        <v>432</v>
      </c>
      <c r="I60" s="303" t="s">
        <v>886</v>
      </c>
      <c r="J60" s="308" t="s">
        <v>919</v>
      </c>
      <c r="K60" s="305">
        <f t="shared" ref="K60:K61" si="67">H60-F60</f>
        <v>-10.5</v>
      </c>
      <c r="L60" s="306">
        <v>100</v>
      </c>
      <c r="M60" s="307">
        <f t="shared" ref="M60:M61" si="68">(K60*N60)-100</f>
        <v>-14275</v>
      </c>
      <c r="N60" s="305">
        <v>1350</v>
      </c>
      <c r="O60" s="308" t="s">
        <v>547</v>
      </c>
      <c r="P60" s="309">
        <v>44988</v>
      </c>
      <c r="Q60" s="200"/>
      <c r="R60" s="203" t="s">
        <v>799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00">
        <v>2</v>
      </c>
      <c r="B61" s="301">
        <v>44979</v>
      </c>
      <c r="C61" s="302"/>
      <c r="D61" s="302" t="s">
        <v>887</v>
      </c>
      <c r="E61" s="300" t="s">
        <v>537</v>
      </c>
      <c r="F61" s="300">
        <v>1422.5</v>
      </c>
      <c r="G61" s="300">
        <v>1380</v>
      </c>
      <c r="H61" s="303">
        <v>1400</v>
      </c>
      <c r="I61" s="303" t="s">
        <v>888</v>
      </c>
      <c r="J61" s="304" t="s">
        <v>1109</v>
      </c>
      <c r="K61" s="305">
        <f t="shared" si="67"/>
        <v>-22.5</v>
      </c>
      <c r="L61" s="306">
        <v>100</v>
      </c>
      <c r="M61" s="307">
        <f t="shared" si="68"/>
        <v>-6287.5</v>
      </c>
      <c r="N61" s="305">
        <v>275</v>
      </c>
      <c r="O61" s="308" t="s">
        <v>547</v>
      </c>
      <c r="P61" s="309">
        <v>45014</v>
      </c>
      <c r="Q61" s="200"/>
      <c r="R61" s="203" t="s">
        <v>536</v>
      </c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5.6" customHeight="1">
      <c r="A62" s="289">
        <v>3</v>
      </c>
      <c r="B62" s="276">
        <v>44986</v>
      </c>
      <c r="C62" s="287"/>
      <c r="D62" s="287" t="s">
        <v>898</v>
      </c>
      <c r="E62" s="277" t="s">
        <v>537</v>
      </c>
      <c r="F62" s="277">
        <v>2130</v>
      </c>
      <c r="G62" s="277">
        <v>2090</v>
      </c>
      <c r="H62" s="286">
        <v>2162</v>
      </c>
      <c r="I62" s="290" t="s">
        <v>899</v>
      </c>
      <c r="J62" s="291" t="s">
        <v>920</v>
      </c>
      <c r="K62" s="283">
        <f t="shared" ref="K62" si="69">H62-F62</f>
        <v>32</v>
      </c>
      <c r="L62" s="284">
        <v>100</v>
      </c>
      <c r="M62" s="285">
        <f t="shared" ref="M62" si="70">(K62*N62)-100</f>
        <v>9500</v>
      </c>
      <c r="N62" s="283">
        <v>300</v>
      </c>
      <c r="O62" s="275" t="s">
        <v>535</v>
      </c>
      <c r="P62" s="276">
        <v>44988</v>
      </c>
      <c r="Q62" s="1"/>
      <c r="R62" s="6" t="s">
        <v>536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5.6" customHeight="1">
      <c r="A63" s="289">
        <v>4</v>
      </c>
      <c r="B63" s="276">
        <v>44986</v>
      </c>
      <c r="C63" s="287"/>
      <c r="D63" s="287" t="s">
        <v>905</v>
      </c>
      <c r="E63" s="277" t="s">
        <v>537</v>
      </c>
      <c r="F63" s="277">
        <v>753</v>
      </c>
      <c r="G63" s="277">
        <v>739</v>
      </c>
      <c r="H63" s="286">
        <v>762.5</v>
      </c>
      <c r="I63" s="290" t="s">
        <v>906</v>
      </c>
      <c r="J63" s="291" t="s">
        <v>922</v>
      </c>
      <c r="K63" s="283">
        <f t="shared" ref="K63" si="71">H63-F63</f>
        <v>9.5</v>
      </c>
      <c r="L63" s="284">
        <v>100</v>
      </c>
      <c r="M63" s="285">
        <f t="shared" ref="M63" si="72">(K63*N63)-100</f>
        <v>8925</v>
      </c>
      <c r="N63" s="283">
        <v>950</v>
      </c>
      <c r="O63" s="275" t="s">
        <v>535</v>
      </c>
      <c r="P63" s="276">
        <v>44988</v>
      </c>
      <c r="Q63" s="1"/>
      <c r="R63" s="6" t="s">
        <v>536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s="198" customFormat="1" ht="12.75" customHeight="1">
      <c r="A64" s="300">
        <v>5</v>
      </c>
      <c r="B64" s="301">
        <v>44987</v>
      </c>
      <c r="C64" s="302"/>
      <c r="D64" s="302" t="s">
        <v>911</v>
      </c>
      <c r="E64" s="300" t="s">
        <v>537</v>
      </c>
      <c r="F64" s="300">
        <v>3202.5</v>
      </c>
      <c r="G64" s="300">
        <v>3155</v>
      </c>
      <c r="H64" s="303">
        <v>3155</v>
      </c>
      <c r="I64" s="303" t="s">
        <v>912</v>
      </c>
      <c r="J64" s="304" t="s">
        <v>917</v>
      </c>
      <c r="K64" s="305">
        <f t="shared" ref="K64" si="73">H64-F64</f>
        <v>-47.5</v>
      </c>
      <c r="L64" s="306">
        <v>100</v>
      </c>
      <c r="M64" s="307">
        <f t="shared" ref="M64" si="74">(K64*N64)-100</f>
        <v>-13162.5</v>
      </c>
      <c r="N64" s="305">
        <v>275</v>
      </c>
      <c r="O64" s="308" t="s">
        <v>547</v>
      </c>
      <c r="P64" s="309">
        <v>44987</v>
      </c>
      <c r="Q64" s="200"/>
      <c r="R64" s="203" t="s">
        <v>799</v>
      </c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s="198" customFormat="1" ht="12.75" customHeight="1">
      <c r="A65" s="300">
        <v>6</v>
      </c>
      <c r="B65" s="301">
        <v>44995</v>
      </c>
      <c r="C65" s="302"/>
      <c r="D65" s="302" t="s">
        <v>960</v>
      </c>
      <c r="E65" s="300" t="s">
        <v>537</v>
      </c>
      <c r="F65" s="300">
        <v>2340</v>
      </c>
      <c r="G65" s="300">
        <v>2290</v>
      </c>
      <c r="H65" s="303">
        <v>2290</v>
      </c>
      <c r="I65" s="303" t="s">
        <v>961</v>
      </c>
      <c r="J65" s="304" t="s">
        <v>965</v>
      </c>
      <c r="K65" s="305">
        <f t="shared" ref="K65:K66" si="75">H65-F65</f>
        <v>-50</v>
      </c>
      <c r="L65" s="306">
        <v>100</v>
      </c>
      <c r="M65" s="307">
        <f t="shared" ref="M65:M67" si="76">(K65*N65)-100</f>
        <v>-12600</v>
      </c>
      <c r="N65" s="305">
        <v>250</v>
      </c>
      <c r="O65" s="308" t="s">
        <v>547</v>
      </c>
      <c r="P65" s="309">
        <v>44998</v>
      </c>
      <c r="Q65" s="200"/>
      <c r="R65" s="203" t="s">
        <v>536</v>
      </c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30"/>
      <c r="AG65" s="229"/>
      <c r="AH65" s="200"/>
      <c r="AI65" s="200"/>
      <c r="AJ65" s="230"/>
      <c r="AK65" s="230"/>
      <c r="AL65" s="230"/>
    </row>
    <row r="66" spans="1:38" ht="12.75" customHeight="1">
      <c r="A66" s="289">
        <v>7</v>
      </c>
      <c r="B66" s="276">
        <v>44999</v>
      </c>
      <c r="C66" s="340"/>
      <c r="D66" s="340" t="s">
        <v>977</v>
      </c>
      <c r="E66" s="289" t="s">
        <v>537</v>
      </c>
      <c r="F66" s="289">
        <v>659</v>
      </c>
      <c r="G66" s="289">
        <v>645</v>
      </c>
      <c r="H66" s="341">
        <v>669.5</v>
      </c>
      <c r="I66" s="341" t="s">
        <v>978</v>
      </c>
      <c r="J66" s="291" t="s">
        <v>655</v>
      </c>
      <c r="K66" s="283">
        <f t="shared" si="75"/>
        <v>10.5</v>
      </c>
      <c r="L66" s="284">
        <v>100</v>
      </c>
      <c r="M66" s="285">
        <f t="shared" si="76"/>
        <v>8825</v>
      </c>
      <c r="N66" s="283">
        <v>850</v>
      </c>
      <c r="O66" s="275" t="s">
        <v>535</v>
      </c>
      <c r="P66" s="276">
        <v>45001</v>
      </c>
      <c r="Q66" s="337"/>
      <c r="R66" s="54" t="s">
        <v>799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38"/>
      <c r="AG66" s="339"/>
      <c r="AH66" s="337"/>
      <c r="AI66" s="337"/>
      <c r="AJ66" s="338"/>
      <c r="AK66" s="338"/>
      <c r="AL66" s="338"/>
    </row>
    <row r="67" spans="1:38" ht="12.75" customHeight="1">
      <c r="A67" s="401">
        <v>8</v>
      </c>
      <c r="B67" s="399">
        <v>44999</v>
      </c>
      <c r="C67" s="349"/>
      <c r="D67" s="349" t="s">
        <v>979</v>
      </c>
      <c r="E67" s="310" t="s">
        <v>537</v>
      </c>
      <c r="F67" s="310">
        <v>17150</v>
      </c>
      <c r="G67" s="401">
        <v>16880</v>
      </c>
      <c r="H67" s="352">
        <v>16880</v>
      </c>
      <c r="I67" s="352" t="s">
        <v>980</v>
      </c>
      <c r="J67" s="395" t="s">
        <v>1029</v>
      </c>
      <c r="K67" s="353">
        <f>H67-F67</f>
        <v>-270</v>
      </c>
      <c r="L67" s="354">
        <v>400</v>
      </c>
      <c r="M67" s="355">
        <f t="shared" si="76"/>
        <v>-13600</v>
      </c>
      <c r="N67" s="393">
        <v>50</v>
      </c>
      <c r="O67" s="395" t="s">
        <v>547</v>
      </c>
      <c r="P67" s="397">
        <v>45005</v>
      </c>
      <c r="Q67" s="337"/>
      <c r="R67" s="54" t="s">
        <v>536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38"/>
      <c r="AG67" s="339"/>
      <c r="AH67" s="337"/>
      <c r="AI67" s="337"/>
      <c r="AJ67" s="338"/>
      <c r="AK67" s="338"/>
      <c r="AL67" s="338"/>
    </row>
    <row r="68" spans="1:38" ht="12.75" customHeight="1">
      <c r="A68" s="402"/>
      <c r="B68" s="400"/>
      <c r="C68" s="349"/>
      <c r="D68" s="349" t="s">
        <v>988</v>
      </c>
      <c r="E68" s="310" t="s">
        <v>881</v>
      </c>
      <c r="F68" s="310">
        <v>105</v>
      </c>
      <c r="G68" s="402"/>
      <c r="H68" s="352">
        <v>29</v>
      </c>
      <c r="I68" s="352"/>
      <c r="J68" s="396"/>
      <c r="K68" s="353">
        <f>F68-H68</f>
        <v>76</v>
      </c>
      <c r="L68" s="354">
        <v>100</v>
      </c>
      <c r="M68" s="355">
        <f>76*50</f>
        <v>3800</v>
      </c>
      <c r="N68" s="394"/>
      <c r="O68" s="396"/>
      <c r="P68" s="398"/>
      <c r="Q68" s="337"/>
      <c r="R68" s="54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38"/>
      <c r="AG68" s="339"/>
      <c r="AH68" s="337"/>
      <c r="AI68" s="337"/>
      <c r="AJ68" s="338"/>
      <c r="AK68" s="338"/>
      <c r="AL68" s="338"/>
    </row>
    <row r="69" spans="1:38" ht="12.75" customHeight="1">
      <c r="A69" s="300">
        <v>9</v>
      </c>
      <c r="B69" s="309">
        <v>44999</v>
      </c>
      <c r="C69" s="302"/>
      <c r="D69" s="302" t="s">
        <v>986</v>
      </c>
      <c r="E69" s="300" t="s">
        <v>537</v>
      </c>
      <c r="F69" s="300">
        <v>156</v>
      </c>
      <c r="G69" s="300">
        <v>152.75</v>
      </c>
      <c r="H69" s="303">
        <v>152.75</v>
      </c>
      <c r="I69" s="303" t="s">
        <v>987</v>
      </c>
      <c r="J69" s="304" t="s">
        <v>1014</v>
      </c>
      <c r="K69" s="305">
        <f t="shared" ref="K69:K70" si="77">H69-F69</f>
        <v>-3.25</v>
      </c>
      <c r="L69" s="306">
        <v>100</v>
      </c>
      <c r="M69" s="307">
        <f t="shared" ref="M69:M70" si="78">(K69*N69)-100</f>
        <v>-12612.5</v>
      </c>
      <c r="N69" s="305">
        <v>3850</v>
      </c>
      <c r="O69" s="308" t="s">
        <v>547</v>
      </c>
      <c r="P69" s="309">
        <v>45000</v>
      </c>
      <c r="Q69" s="337"/>
      <c r="R69" s="54" t="s">
        <v>799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38"/>
      <c r="AG69" s="339"/>
      <c r="AH69" s="337"/>
      <c r="AI69" s="337"/>
      <c r="AJ69" s="338"/>
      <c r="AK69" s="338"/>
      <c r="AL69" s="338"/>
    </row>
    <row r="70" spans="1:38" ht="12.75" customHeight="1">
      <c r="A70" s="289">
        <v>10</v>
      </c>
      <c r="B70" s="356">
        <v>45000</v>
      </c>
      <c r="C70" s="340"/>
      <c r="D70" s="340" t="s">
        <v>1000</v>
      </c>
      <c r="E70" s="289" t="s">
        <v>537</v>
      </c>
      <c r="F70" s="289">
        <v>772</v>
      </c>
      <c r="G70" s="289">
        <v>752</v>
      </c>
      <c r="H70" s="341">
        <v>786</v>
      </c>
      <c r="I70" s="341" t="s">
        <v>1001</v>
      </c>
      <c r="J70" s="291" t="s">
        <v>1052</v>
      </c>
      <c r="K70" s="283">
        <f t="shared" si="77"/>
        <v>14</v>
      </c>
      <c r="L70" s="284">
        <v>100</v>
      </c>
      <c r="M70" s="285">
        <f t="shared" si="78"/>
        <v>8650</v>
      </c>
      <c r="N70" s="283">
        <v>625</v>
      </c>
      <c r="O70" s="275" t="s">
        <v>535</v>
      </c>
      <c r="P70" s="276">
        <v>45008</v>
      </c>
      <c r="Q70" s="337"/>
      <c r="R70" s="54" t="s">
        <v>536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38"/>
      <c r="AG70" s="339"/>
      <c r="AH70" s="337"/>
      <c r="AI70" s="337"/>
      <c r="AJ70" s="338"/>
      <c r="AK70" s="338"/>
      <c r="AL70" s="338"/>
    </row>
    <row r="71" spans="1:38" ht="12.75" customHeight="1">
      <c r="A71" s="310">
        <v>11</v>
      </c>
      <c r="B71" s="351">
        <v>45000</v>
      </c>
      <c r="C71" s="349"/>
      <c r="D71" s="349" t="s">
        <v>1002</v>
      </c>
      <c r="E71" s="310" t="s">
        <v>537</v>
      </c>
      <c r="F71" s="310">
        <v>1905</v>
      </c>
      <c r="G71" s="310">
        <v>1845</v>
      </c>
      <c r="H71" s="352">
        <v>1845</v>
      </c>
      <c r="I71" s="352" t="s">
        <v>1003</v>
      </c>
      <c r="J71" s="304" t="s">
        <v>1036</v>
      </c>
      <c r="K71" s="305">
        <f t="shared" ref="K71:K74" si="79">H71-F71</f>
        <v>-60</v>
      </c>
      <c r="L71" s="306">
        <v>100</v>
      </c>
      <c r="M71" s="307">
        <f t="shared" ref="M71:M74" si="80">(K71*N71)-100</f>
        <v>-16600</v>
      </c>
      <c r="N71" s="305">
        <v>275</v>
      </c>
      <c r="O71" s="308" t="s">
        <v>547</v>
      </c>
      <c r="P71" s="309">
        <v>45005</v>
      </c>
      <c r="Q71" s="337"/>
      <c r="R71" s="54" t="s">
        <v>536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38"/>
      <c r="AG71" s="339"/>
      <c r="AH71" s="337"/>
      <c r="AI71" s="337"/>
      <c r="AJ71" s="338"/>
      <c r="AK71" s="338"/>
      <c r="AL71" s="338"/>
    </row>
    <row r="72" spans="1:38" ht="12.75" customHeight="1">
      <c r="A72" s="289">
        <v>12</v>
      </c>
      <c r="B72" s="356">
        <v>45002</v>
      </c>
      <c r="C72" s="340"/>
      <c r="D72" s="340" t="s">
        <v>1016</v>
      </c>
      <c r="E72" s="289" t="s">
        <v>537</v>
      </c>
      <c r="F72" s="289">
        <v>832</v>
      </c>
      <c r="G72" s="289">
        <v>814</v>
      </c>
      <c r="H72" s="341">
        <v>845</v>
      </c>
      <c r="I72" s="341" t="s">
        <v>1017</v>
      </c>
      <c r="J72" s="291" t="s">
        <v>1038</v>
      </c>
      <c r="K72" s="283">
        <f t="shared" si="79"/>
        <v>13</v>
      </c>
      <c r="L72" s="284">
        <v>100</v>
      </c>
      <c r="M72" s="285">
        <f t="shared" si="80"/>
        <v>9000</v>
      </c>
      <c r="N72" s="283">
        <v>700</v>
      </c>
      <c r="O72" s="275" t="s">
        <v>535</v>
      </c>
      <c r="P72" s="276">
        <v>45006</v>
      </c>
      <c r="Q72" s="337"/>
      <c r="R72" s="54" t="s">
        <v>536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338"/>
      <c r="AG72" s="339"/>
      <c r="AH72" s="337"/>
      <c r="AI72" s="337"/>
      <c r="AJ72" s="338"/>
      <c r="AK72" s="338"/>
      <c r="AL72" s="338"/>
    </row>
    <row r="73" spans="1:38" ht="12.75" customHeight="1">
      <c r="A73" s="289">
        <v>13</v>
      </c>
      <c r="B73" s="356">
        <v>45005</v>
      </c>
      <c r="C73" s="340"/>
      <c r="D73" s="340" t="s">
        <v>977</v>
      </c>
      <c r="E73" s="289" t="s">
        <v>537</v>
      </c>
      <c r="F73" s="289">
        <v>648</v>
      </c>
      <c r="G73" s="289">
        <v>633</v>
      </c>
      <c r="H73" s="341">
        <v>658.5</v>
      </c>
      <c r="I73" s="341" t="s">
        <v>1028</v>
      </c>
      <c r="J73" s="291" t="s">
        <v>655</v>
      </c>
      <c r="K73" s="283">
        <f t="shared" si="79"/>
        <v>10.5</v>
      </c>
      <c r="L73" s="284">
        <v>100</v>
      </c>
      <c r="M73" s="285">
        <f t="shared" si="80"/>
        <v>8825</v>
      </c>
      <c r="N73" s="283">
        <v>850</v>
      </c>
      <c r="O73" s="275" t="s">
        <v>535</v>
      </c>
      <c r="P73" s="276">
        <v>45007</v>
      </c>
      <c r="Q73" s="337"/>
      <c r="R73" s="54" t="s">
        <v>799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338"/>
      <c r="AG73" s="339"/>
      <c r="AH73" s="337"/>
      <c r="AI73" s="337"/>
      <c r="AJ73" s="338"/>
      <c r="AK73" s="338"/>
      <c r="AL73" s="338"/>
    </row>
    <row r="74" spans="1:38" ht="12.75" customHeight="1">
      <c r="A74" s="289">
        <v>14</v>
      </c>
      <c r="B74" s="356">
        <v>45009</v>
      </c>
      <c r="C74" s="340"/>
      <c r="D74" s="340" t="s">
        <v>1061</v>
      </c>
      <c r="E74" s="289" t="s">
        <v>537</v>
      </c>
      <c r="F74" s="289">
        <v>705</v>
      </c>
      <c r="G74" s="289">
        <v>690</v>
      </c>
      <c r="H74" s="341">
        <v>714.5</v>
      </c>
      <c r="I74" s="341" t="s">
        <v>1062</v>
      </c>
      <c r="J74" s="291" t="s">
        <v>1081</v>
      </c>
      <c r="K74" s="283">
        <f t="shared" si="79"/>
        <v>9.5</v>
      </c>
      <c r="L74" s="284">
        <v>100</v>
      </c>
      <c r="M74" s="285">
        <f t="shared" si="80"/>
        <v>8450</v>
      </c>
      <c r="N74" s="283">
        <v>900</v>
      </c>
      <c r="O74" s="275" t="s">
        <v>535</v>
      </c>
      <c r="P74" s="276">
        <v>45016</v>
      </c>
      <c r="Q74" s="337"/>
      <c r="R74" s="54" t="s">
        <v>536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338"/>
      <c r="AG74" s="339"/>
      <c r="AH74" s="337"/>
      <c r="AI74" s="337"/>
      <c r="AJ74" s="338"/>
      <c r="AK74" s="338"/>
      <c r="AL74" s="338"/>
    </row>
    <row r="75" spans="1:38" ht="12.75" customHeight="1">
      <c r="A75" s="289">
        <v>15</v>
      </c>
      <c r="B75" s="356">
        <v>45009</v>
      </c>
      <c r="C75" s="340"/>
      <c r="D75" s="340" t="s">
        <v>1063</v>
      </c>
      <c r="E75" s="289" t="s">
        <v>537</v>
      </c>
      <c r="F75" s="289">
        <v>650.5</v>
      </c>
      <c r="G75" s="289">
        <v>635</v>
      </c>
      <c r="H75" s="341">
        <v>662</v>
      </c>
      <c r="I75" s="341" t="s">
        <v>1028</v>
      </c>
      <c r="J75" s="291" t="s">
        <v>1081</v>
      </c>
      <c r="K75" s="283">
        <f t="shared" ref="K75" si="81">H75-F75</f>
        <v>11.5</v>
      </c>
      <c r="L75" s="284">
        <v>100</v>
      </c>
      <c r="M75" s="285">
        <f t="shared" ref="M75" si="82">(K75*N75)-100</f>
        <v>9675</v>
      </c>
      <c r="N75" s="283">
        <v>850</v>
      </c>
      <c r="O75" s="275" t="s">
        <v>535</v>
      </c>
      <c r="P75" s="276">
        <v>45012</v>
      </c>
      <c r="Q75" s="337"/>
      <c r="R75" s="54" t="s">
        <v>799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338"/>
      <c r="AG75" s="339"/>
      <c r="AH75" s="337"/>
      <c r="AI75" s="337"/>
      <c r="AJ75" s="338"/>
      <c r="AK75" s="338"/>
      <c r="AL75" s="338"/>
    </row>
    <row r="76" spans="1:38" ht="12.75" customHeight="1">
      <c r="A76" s="289">
        <v>16</v>
      </c>
      <c r="B76" s="356">
        <v>45012</v>
      </c>
      <c r="C76" s="340"/>
      <c r="D76" s="340" t="s">
        <v>1073</v>
      </c>
      <c r="E76" s="289" t="s">
        <v>881</v>
      </c>
      <c r="F76" s="289">
        <v>1870</v>
      </c>
      <c r="G76" s="289">
        <v>1920</v>
      </c>
      <c r="H76" s="341">
        <v>1832</v>
      </c>
      <c r="I76" s="341" t="s">
        <v>1074</v>
      </c>
      <c r="J76" s="291" t="s">
        <v>1093</v>
      </c>
      <c r="K76" s="283">
        <f>F76-H76</f>
        <v>38</v>
      </c>
      <c r="L76" s="284">
        <v>100</v>
      </c>
      <c r="M76" s="285">
        <f t="shared" ref="M76:M77" si="83">(K76*N76)-100</f>
        <v>9400</v>
      </c>
      <c r="N76" s="283">
        <v>250</v>
      </c>
      <c r="O76" s="275" t="s">
        <v>535</v>
      </c>
      <c r="P76" s="276">
        <v>45013</v>
      </c>
      <c r="Q76" s="337"/>
      <c r="R76" s="54" t="s">
        <v>799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338"/>
      <c r="AG76" s="339"/>
      <c r="AH76" s="337"/>
      <c r="AI76" s="337"/>
      <c r="AJ76" s="338"/>
      <c r="AK76" s="338"/>
      <c r="AL76" s="338"/>
    </row>
    <row r="77" spans="1:38" ht="12.75" customHeight="1">
      <c r="A77" s="289">
        <v>17</v>
      </c>
      <c r="B77" s="356">
        <v>45012</v>
      </c>
      <c r="C77" s="340"/>
      <c r="D77" s="340" t="s">
        <v>1075</v>
      </c>
      <c r="E77" s="289" t="s">
        <v>537</v>
      </c>
      <c r="F77" s="289">
        <v>1152</v>
      </c>
      <c r="G77" s="289">
        <v>1134</v>
      </c>
      <c r="H77" s="341">
        <v>1166.5</v>
      </c>
      <c r="I77" s="341" t="s">
        <v>1076</v>
      </c>
      <c r="J77" s="291" t="s">
        <v>1128</v>
      </c>
      <c r="K77" s="283">
        <f t="shared" ref="K77" si="84">H77-F77</f>
        <v>14.5</v>
      </c>
      <c r="L77" s="284">
        <v>100</v>
      </c>
      <c r="M77" s="285">
        <f t="shared" si="83"/>
        <v>10050</v>
      </c>
      <c r="N77" s="283">
        <v>700</v>
      </c>
      <c r="O77" s="275" t="s">
        <v>535</v>
      </c>
      <c r="P77" s="276">
        <v>45016</v>
      </c>
      <c r="Q77" s="337"/>
      <c r="R77" s="54" t="s">
        <v>536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338"/>
      <c r="AG77" s="339"/>
      <c r="AH77" s="337"/>
      <c r="AI77" s="337"/>
      <c r="AJ77" s="338"/>
      <c r="AK77" s="338"/>
      <c r="AL77" s="338"/>
    </row>
    <row r="78" spans="1:38" ht="12.75" customHeight="1">
      <c r="A78" s="289">
        <v>18</v>
      </c>
      <c r="B78" s="356">
        <v>45013</v>
      </c>
      <c r="C78" s="340"/>
      <c r="D78" s="340" t="s">
        <v>1063</v>
      </c>
      <c r="E78" s="289" t="s">
        <v>537</v>
      </c>
      <c r="F78" s="289">
        <v>651</v>
      </c>
      <c r="G78" s="289">
        <v>635</v>
      </c>
      <c r="H78" s="341">
        <v>660.5</v>
      </c>
      <c r="I78" s="341" t="s">
        <v>1028</v>
      </c>
      <c r="J78" s="291" t="s">
        <v>922</v>
      </c>
      <c r="K78" s="283">
        <f t="shared" ref="K78:K79" si="85">H78-F78</f>
        <v>9.5</v>
      </c>
      <c r="L78" s="284">
        <v>100</v>
      </c>
      <c r="M78" s="285">
        <f t="shared" ref="M78:M79" si="86">(K78*N78)-100</f>
        <v>7975</v>
      </c>
      <c r="N78" s="283">
        <v>850</v>
      </c>
      <c r="O78" s="275" t="s">
        <v>535</v>
      </c>
      <c r="P78" s="276">
        <v>45014</v>
      </c>
      <c r="Q78" s="337"/>
      <c r="R78" s="54" t="s">
        <v>536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338"/>
      <c r="AG78" s="339"/>
      <c r="AH78" s="337"/>
      <c r="AI78" s="337"/>
      <c r="AJ78" s="338"/>
      <c r="AK78" s="338"/>
      <c r="AL78" s="338"/>
    </row>
    <row r="79" spans="1:38" ht="12.75" customHeight="1">
      <c r="A79" s="289">
        <v>19</v>
      </c>
      <c r="B79" s="356">
        <v>45013</v>
      </c>
      <c r="C79" s="340"/>
      <c r="D79" s="340" t="s">
        <v>1094</v>
      </c>
      <c r="E79" s="289" t="s">
        <v>537</v>
      </c>
      <c r="F79" s="289">
        <v>3297.5</v>
      </c>
      <c r="G79" s="289">
        <v>3250</v>
      </c>
      <c r="H79" s="341">
        <v>3332</v>
      </c>
      <c r="I79" s="341" t="s">
        <v>1095</v>
      </c>
      <c r="J79" s="291" t="s">
        <v>1108</v>
      </c>
      <c r="K79" s="283">
        <f t="shared" si="85"/>
        <v>34.5</v>
      </c>
      <c r="L79" s="284">
        <v>100</v>
      </c>
      <c r="M79" s="285">
        <f t="shared" si="86"/>
        <v>9387.5</v>
      </c>
      <c r="N79" s="283">
        <v>275</v>
      </c>
      <c r="O79" s="275" t="s">
        <v>535</v>
      </c>
      <c r="P79" s="276">
        <v>45014</v>
      </c>
      <c r="Q79" s="337"/>
      <c r="R79" s="54" t="s">
        <v>799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338"/>
      <c r="AG79" s="339"/>
      <c r="AH79" s="337"/>
      <c r="AI79" s="337"/>
      <c r="AJ79" s="338"/>
      <c r="AK79" s="338"/>
      <c r="AL79" s="338"/>
    </row>
    <row r="80" spans="1:38" ht="12.75" customHeight="1">
      <c r="A80" s="257"/>
      <c r="B80" s="330"/>
      <c r="C80" s="331"/>
      <c r="D80" s="331"/>
      <c r="E80" s="257"/>
      <c r="F80" s="257"/>
      <c r="G80" s="257"/>
      <c r="H80" s="332"/>
      <c r="I80" s="332"/>
      <c r="J80" s="333"/>
      <c r="K80" s="334"/>
      <c r="L80" s="335"/>
      <c r="M80" s="336"/>
      <c r="N80" s="334"/>
      <c r="O80" s="332"/>
      <c r="P80" s="258"/>
      <c r="Q80" s="337"/>
      <c r="R80" s="54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338"/>
      <c r="AG80" s="339"/>
      <c r="AH80" s="337"/>
      <c r="AI80" s="337"/>
      <c r="AJ80" s="338"/>
      <c r="AK80" s="338"/>
      <c r="AL80" s="338"/>
    </row>
    <row r="81" spans="1:38" ht="12.75" customHeight="1">
      <c r="A81" s="257"/>
      <c r="B81" s="330"/>
      <c r="C81" s="331"/>
      <c r="D81" s="331"/>
      <c r="E81" s="257"/>
      <c r="F81" s="257"/>
      <c r="G81" s="257"/>
      <c r="H81" s="332"/>
      <c r="I81" s="332"/>
      <c r="J81" s="333"/>
      <c r="K81" s="334"/>
      <c r="L81" s="335"/>
      <c r="M81" s="336"/>
      <c r="N81" s="334"/>
      <c r="O81" s="332"/>
      <c r="P81" s="258"/>
      <c r="Q81" s="337"/>
      <c r="R81" s="54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338"/>
      <c r="AG81" s="339"/>
      <c r="AH81" s="337"/>
      <c r="AI81" s="337"/>
      <c r="AJ81" s="338"/>
      <c r="AK81" s="338"/>
      <c r="AL81" s="338"/>
    </row>
    <row r="82" spans="1:38" s="198" customFormat="1" ht="12.75" customHeight="1">
      <c r="A82" s="201"/>
      <c r="B82" s="199"/>
      <c r="C82" s="235"/>
      <c r="D82" s="235"/>
      <c r="E82" s="201"/>
      <c r="F82" s="201"/>
      <c r="G82" s="201"/>
      <c r="H82" s="202"/>
      <c r="I82" s="202"/>
      <c r="J82" s="226"/>
      <c r="K82" s="235"/>
      <c r="L82" s="201"/>
      <c r="M82" s="201"/>
      <c r="N82" s="201"/>
      <c r="O82" s="202"/>
      <c r="P82" s="202"/>
      <c r="Q82" s="200"/>
      <c r="R82" s="203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0"/>
      <c r="AG82" s="229"/>
      <c r="AH82" s="200"/>
      <c r="AI82" s="200"/>
      <c r="AJ82" s="230"/>
      <c r="AK82" s="230"/>
      <c r="AL82" s="230"/>
    </row>
    <row r="83" spans="1:38" ht="38.25" customHeight="1">
      <c r="A83" s="137" t="s">
        <v>557</v>
      </c>
      <c r="B83" s="137"/>
      <c r="C83" s="137"/>
      <c r="D83" s="137"/>
      <c r="E83" s="138"/>
      <c r="F83" s="102"/>
      <c r="G83" s="102"/>
      <c r="H83" s="102"/>
      <c r="I83" s="102"/>
      <c r="J83" s="1"/>
      <c r="K83" s="6"/>
      <c r="L83" s="6"/>
      <c r="M83" s="6"/>
      <c r="N83" s="1"/>
      <c r="O83" s="1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>
      <c r="A84" s="94" t="s">
        <v>16</v>
      </c>
      <c r="B84" s="94" t="s">
        <v>512</v>
      </c>
      <c r="C84" s="94"/>
      <c r="D84" s="95" t="s">
        <v>523</v>
      </c>
      <c r="E84" s="94" t="s">
        <v>524</v>
      </c>
      <c r="F84" s="94" t="s">
        <v>525</v>
      </c>
      <c r="G84" s="94" t="s">
        <v>545</v>
      </c>
      <c r="H84" s="94" t="s">
        <v>527</v>
      </c>
      <c r="I84" s="94" t="s">
        <v>528</v>
      </c>
      <c r="J84" s="93" t="s">
        <v>529</v>
      </c>
      <c r="K84" s="93" t="s">
        <v>558</v>
      </c>
      <c r="L84" s="96" t="s">
        <v>531</v>
      </c>
      <c r="M84" s="136" t="s">
        <v>554</v>
      </c>
      <c r="N84" s="94" t="s">
        <v>555</v>
      </c>
      <c r="O84" s="94" t="s">
        <v>533</v>
      </c>
      <c r="P84" s="95" t="s">
        <v>534</v>
      </c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s="198" customFormat="1" ht="15.6" customHeight="1">
      <c r="A85" s="289">
        <v>1</v>
      </c>
      <c r="B85" s="276">
        <v>44985</v>
      </c>
      <c r="C85" s="287"/>
      <c r="D85" s="287" t="s">
        <v>893</v>
      </c>
      <c r="E85" s="277" t="s">
        <v>537</v>
      </c>
      <c r="F85" s="277">
        <v>38</v>
      </c>
      <c r="G85" s="277">
        <v>21</v>
      </c>
      <c r="H85" s="286">
        <v>45.5</v>
      </c>
      <c r="I85" s="290" t="s">
        <v>894</v>
      </c>
      <c r="J85" s="275" t="s">
        <v>913</v>
      </c>
      <c r="K85" s="283">
        <f t="shared" ref="K85" si="87">H85-F85</f>
        <v>7.5</v>
      </c>
      <c r="L85" s="284">
        <v>100</v>
      </c>
      <c r="M85" s="285">
        <f t="shared" ref="M85" si="88">(K85*N85)-100</f>
        <v>2150</v>
      </c>
      <c r="N85" s="283">
        <v>300</v>
      </c>
      <c r="O85" s="275" t="s">
        <v>535</v>
      </c>
      <c r="P85" s="276">
        <v>44987</v>
      </c>
      <c r="Q85" s="1"/>
      <c r="R85" s="6" t="s">
        <v>799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97"/>
      <c r="AI85" s="197"/>
      <c r="AJ85" s="203"/>
      <c r="AK85" s="197"/>
      <c r="AL85" s="197"/>
    </row>
    <row r="86" spans="1:38" s="198" customFormat="1" ht="15.6" customHeight="1">
      <c r="A86" s="401">
        <v>2</v>
      </c>
      <c r="B86" s="399">
        <v>44985</v>
      </c>
      <c r="C86" s="302"/>
      <c r="D86" s="302" t="s">
        <v>895</v>
      </c>
      <c r="E86" s="300" t="s">
        <v>537</v>
      </c>
      <c r="F86" s="300">
        <v>39</v>
      </c>
      <c r="G86" s="300"/>
      <c r="H86" s="303">
        <v>0</v>
      </c>
      <c r="I86" s="303"/>
      <c r="J86" s="403" t="s">
        <v>914</v>
      </c>
      <c r="K86" s="303">
        <v>-39</v>
      </c>
      <c r="L86" s="321">
        <v>100</v>
      </c>
      <c r="M86" s="405">
        <v>-4950</v>
      </c>
      <c r="N86" s="407">
        <v>250</v>
      </c>
      <c r="O86" s="403" t="s">
        <v>547</v>
      </c>
      <c r="P86" s="399">
        <v>45014</v>
      </c>
      <c r="Q86" s="1"/>
      <c r="R86" s="6" t="s">
        <v>536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97"/>
      <c r="AI86" s="197"/>
      <c r="AJ86" s="203"/>
      <c r="AK86" s="197"/>
      <c r="AL86" s="197"/>
    </row>
    <row r="87" spans="1:38" s="198" customFormat="1" ht="15.6" customHeight="1">
      <c r="A87" s="402"/>
      <c r="B87" s="400"/>
      <c r="C87" s="302"/>
      <c r="D87" s="302" t="s">
        <v>896</v>
      </c>
      <c r="E87" s="300" t="s">
        <v>881</v>
      </c>
      <c r="F87" s="300">
        <v>20</v>
      </c>
      <c r="G87" s="300"/>
      <c r="H87" s="303">
        <v>0</v>
      </c>
      <c r="I87" s="303"/>
      <c r="J87" s="404"/>
      <c r="K87" s="303">
        <v>20</v>
      </c>
      <c r="L87" s="321">
        <v>100</v>
      </c>
      <c r="M87" s="406"/>
      <c r="N87" s="408"/>
      <c r="O87" s="404"/>
      <c r="P87" s="400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97"/>
      <c r="AI87" s="197"/>
      <c r="AJ87" s="203"/>
      <c r="AK87" s="197"/>
      <c r="AL87" s="197"/>
    </row>
    <row r="88" spans="1:38" s="198" customFormat="1" ht="15.6" customHeight="1">
      <c r="A88" s="289">
        <v>3</v>
      </c>
      <c r="B88" s="276">
        <v>44985</v>
      </c>
      <c r="C88" s="287"/>
      <c r="D88" s="287" t="s">
        <v>897</v>
      </c>
      <c r="E88" s="277" t="s">
        <v>537</v>
      </c>
      <c r="F88" s="277">
        <v>22</v>
      </c>
      <c r="G88" s="277"/>
      <c r="H88" s="286">
        <v>28.5</v>
      </c>
      <c r="I88" s="290" t="s">
        <v>889</v>
      </c>
      <c r="J88" s="291" t="s">
        <v>908</v>
      </c>
      <c r="K88" s="283">
        <f t="shared" ref="K88" si="89">H88-F88</f>
        <v>6.5</v>
      </c>
      <c r="L88" s="284">
        <v>100</v>
      </c>
      <c r="M88" s="285">
        <f t="shared" ref="M88" si="90">(K88*N88)-100</f>
        <v>1525</v>
      </c>
      <c r="N88" s="283">
        <v>250</v>
      </c>
      <c r="O88" s="275" t="s">
        <v>535</v>
      </c>
      <c r="P88" s="276">
        <v>44986</v>
      </c>
      <c r="Q88" s="1"/>
      <c r="R88" s="6" t="s">
        <v>536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97"/>
      <c r="AI88" s="197"/>
      <c r="AJ88" s="203"/>
      <c r="AK88" s="197"/>
      <c r="AL88" s="197"/>
    </row>
    <row r="89" spans="1:38" s="198" customFormat="1" ht="15.6" customHeight="1">
      <c r="A89" s="289">
        <v>4</v>
      </c>
      <c r="B89" s="276">
        <v>44986</v>
      </c>
      <c r="C89" s="287"/>
      <c r="D89" s="287" t="s">
        <v>897</v>
      </c>
      <c r="E89" s="277" t="s">
        <v>537</v>
      </c>
      <c r="F89" s="277">
        <v>20.5</v>
      </c>
      <c r="G89" s="277"/>
      <c r="H89" s="286">
        <v>27.5</v>
      </c>
      <c r="I89" s="290" t="s">
        <v>889</v>
      </c>
      <c r="J89" s="291" t="s">
        <v>910</v>
      </c>
      <c r="K89" s="283">
        <f t="shared" ref="K89" si="91">H89-F89</f>
        <v>7</v>
      </c>
      <c r="L89" s="284">
        <v>100</v>
      </c>
      <c r="M89" s="285">
        <f t="shared" ref="M89" si="92">(K89*N89)-100</f>
        <v>1650</v>
      </c>
      <c r="N89" s="283">
        <v>250</v>
      </c>
      <c r="O89" s="275" t="s">
        <v>535</v>
      </c>
      <c r="P89" s="276">
        <v>44987</v>
      </c>
      <c r="Q89" s="1"/>
      <c r="R89" s="6" t="s">
        <v>536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97"/>
      <c r="AI89" s="197"/>
      <c r="AJ89" s="203"/>
      <c r="AK89" s="197"/>
      <c r="AL89" s="197"/>
    </row>
    <row r="90" spans="1:38" s="198" customFormat="1" ht="15.6" customHeight="1">
      <c r="A90" s="289">
        <v>5</v>
      </c>
      <c r="B90" s="276">
        <v>44986</v>
      </c>
      <c r="C90" s="287"/>
      <c r="D90" s="287" t="s">
        <v>903</v>
      </c>
      <c r="E90" s="277" t="s">
        <v>537</v>
      </c>
      <c r="F90" s="277">
        <v>71</v>
      </c>
      <c r="G90" s="277">
        <v>40</v>
      </c>
      <c r="H90" s="286">
        <v>91</v>
      </c>
      <c r="I90" s="290" t="s">
        <v>904</v>
      </c>
      <c r="J90" s="291" t="s">
        <v>878</v>
      </c>
      <c r="K90" s="283">
        <f t="shared" ref="K90" si="93">H90-F90</f>
        <v>20</v>
      </c>
      <c r="L90" s="284">
        <v>100</v>
      </c>
      <c r="M90" s="285">
        <f t="shared" ref="M90" si="94">(K90*N90)-100</f>
        <v>900</v>
      </c>
      <c r="N90" s="283">
        <v>50</v>
      </c>
      <c r="O90" s="275" t="s">
        <v>535</v>
      </c>
      <c r="P90" s="276">
        <v>44986</v>
      </c>
      <c r="Q90" s="1"/>
      <c r="R90" s="6" t="s">
        <v>536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97"/>
      <c r="AI90" s="197"/>
      <c r="AJ90" s="203"/>
      <c r="AK90" s="197"/>
      <c r="AL90" s="197"/>
    </row>
    <row r="91" spans="1:38" s="198" customFormat="1" ht="15.6" customHeight="1">
      <c r="A91" s="310">
        <v>6</v>
      </c>
      <c r="B91" s="309">
        <v>44987</v>
      </c>
      <c r="C91" s="302"/>
      <c r="D91" s="302" t="s">
        <v>903</v>
      </c>
      <c r="E91" s="300" t="s">
        <v>537</v>
      </c>
      <c r="F91" s="300">
        <v>19</v>
      </c>
      <c r="G91" s="300">
        <v>0</v>
      </c>
      <c r="H91" s="303">
        <v>0</v>
      </c>
      <c r="I91" s="311" t="s">
        <v>889</v>
      </c>
      <c r="J91" s="304" t="s">
        <v>914</v>
      </c>
      <c r="K91" s="305">
        <f t="shared" ref="K91:K92" si="95">H91-F91</f>
        <v>-19</v>
      </c>
      <c r="L91" s="306">
        <v>100</v>
      </c>
      <c r="M91" s="307">
        <f t="shared" ref="M91:M93" si="96">(K91*N91)-100</f>
        <v>-1050</v>
      </c>
      <c r="N91" s="305">
        <v>50</v>
      </c>
      <c r="O91" s="308" t="s">
        <v>547</v>
      </c>
      <c r="P91" s="309">
        <v>44987</v>
      </c>
      <c r="Q91" s="1"/>
      <c r="R91" s="6" t="s">
        <v>799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97"/>
      <c r="AI91" s="197"/>
      <c r="AJ91" s="203"/>
      <c r="AK91" s="197"/>
      <c r="AL91" s="197"/>
    </row>
    <row r="92" spans="1:38" s="198" customFormat="1" ht="15.6" customHeight="1">
      <c r="A92" s="289">
        <v>7</v>
      </c>
      <c r="B92" s="276">
        <v>44987</v>
      </c>
      <c r="C92" s="287"/>
      <c r="D92" s="287" t="s">
        <v>915</v>
      </c>
      <c r="E92" s="277" t="s">
        <v>537</v>
      </c>
      <c r="F92" s="277">
        <v>65</v>
      </c>
      <c r="G92" s="277">
        <v>0</v>
      </c>
      <c r="H92" s="286">
        <v>95</v>
      </c>
      <c r="I92" s="290" t="s">
        <v>916</v>
      </c>
      <c r="J92" s="291" t="s">
        <v>550</v>
      </c>
      <c r="K92" s="283">
        <f t="shared" si="95"/>
        <v>30</v>
      </c>
      <c r="L92" s="284">
        <v>100</v>
      </c>
      <c r="M92" s="285">
        <f t="shared" si="96"/>
        <v>650</v>
      </c>
      <c r="N92" s="283">
        <v>25</v>
      </c>
      <c r="O92" s="275" t="s">
        <v>535</v>
      </c>
      <c r="P92" s="276">
        <v>44987</v>
      </c>
      <c r="Q92" s="1"/>
      <c r="R92" s="6" t="s">
        <v>536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97"/>
      <c r="AI92" s="197"/>
      <c r="AJ92" s="203"/>
      <c r="AK92" s="197"/>
      <c r="AL92" s="197"/>
    </row>
    <row r="93" spans="1:38" s="198" customFormat="1" ht="15.6" customHeight="1">
      <c r="A93" s="289">
        <v>8</v>
      </c>
      <c r="B93" s="276">
        <v>44988</v>
      </c>
      <c r="C93" s="287"/>
      <c r="D93" s="287" t="s">
        <v>924</v>
      </c>
      <c r="E93" s="277" t="s">
        <v>881</v>
      </c>
      <c r="F93" s="277">
        <v>43</v>
      </c>
      <c r="G93" s="277">
        <v>64</v>
      </c>
      <c r="H93" s="286">
        <v>27</v>
      </c>
      <c r="I93" s="290" t="s">
        <v>928</v>
      </c>
      <c r="J93" s="291" t="s">
        <v>951</v>
      </c>
      <c r="K93" s="283">
        <f>F93-H93</f>
        <v>16</v>
      </c>
      <c r="L93" s="284">
        <v>100</v>
      </c>
      <c r="M93" s="285">
        <f t="shared" si="96"/>
        <v>4700</v>
      </c>
      <c r="N93" s="283">
        <v>300</v>
      </c>
      <c r="O93" s="275" t="s">
        <v>535</v>
      </c>
      <c r="P93" s="276">
        <v>44995</v>
      </c>
      <c r="Q93" s="1"/>
      <c r="R93" s="6" t="s">
        <v>536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97"/>
      <c r="AI93" s="197"/>
      <c r="AJ93" s="203"/>
      <c r="AK93" s="197"/>
      <c r="AL93" s="197"/>
    </row>
    <row r="94" spans="1:38" s="198" customFormat="1" ht="15.6" customHeight="1">
      <c r="A94" s="289">
        <v>9</v>
      </c>
      <c r="B94" s="276">
        <v>44991</v>
      </c>
      <c r="C94" s="287"/>
      <c r="D94" s="287" t="s">
        <v>927</v>
      </c>
      <c r="E94" s="277" t="s">
        <v>881</v>
      </c>
      <c r="F94" s="277">
        <v>97.5</v>
      </c>
      <c r="G94" s="277">
        <v>140</v>
      </c>
      <c r="H94" s="286">
        <v>67.5</v>
      </c>
      <c r="I94" s="290" t="s">
        <v>929</v>
      </c>
      <c r="J94" s="291" t="s">
        <v>550</v>
      </c>
      <c r="K94" s="283">
        <f>F94-H94</f>
        <v>30</v>
      </c>
      <c r="L94" s="284">
        <v>100</v>
      </c>
      <c r="M94" s="285">
        <f t="shared" ref="M94" si="97">(K94*N94)-100</f>
        <v>1400</v>
      </c>
      <c r="N94" s="283">
        <v>50</v>
      </c>
      <c r="O94" s="275" t="s">
        <v>535</v>
      </c>
      <c r="P94" s="276">
        <v>44993</v>
      </c>
      <c r="Q94" s="1"/>
      <c r="R94" s="6" t="s">
        <v>536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97"/>
      <c r="AI94" s="197"/>
      <c r="AJ94" s="203"/>
      <c r="AK94" s="197"/>
      <c r="AL94" s="197"/>
    </row>
    <row r="95" spans="1:38" s="198" customFormat="1" ht="15.6" customHeight="1">
      <c r="A95" s="289">
        <v>10</v>
      </c>
      <c r="B95" s="276">
        <v>44991</v>
      </c>
      <c r="C95" s="287"/>
      <c r="D95" s="287" t="s">
        <v>930</v>
      </c>
      <c r="E95" s="277" t="s">
        <v>537</v>
      </c>
      <c r="F95" s="277">
        <v>57</v>
      </c>
      <c r="G95" s="277">
        <v>18</v>
      </c>
      <c r="H95" s="286">
        <v>80</v>
      </c>
      <c r="I95" s="290" t="s">
        <v>931</v>
      </c>
      <c r="J95" s="291" t="s">
        <v>934</v>
      </c>
      <c r="K95" s="283">
        <f t="shared" ref="K95" si="98">H95-F95</f>
        <v>23</v>
      </c>
      <c r="L95" s="284">
        <v>100</v>
      </c>
      <c r="M95" s="285">
        <f t="shared" ref="M95" si="99">(K95*N95)-100</f>
        <v>1050</v>
      </c>
      <c r="N95" s="283">
        <v>50</v>
      </c>
      <c r="O95" s="275" t="s">
        <v>535</v>
      </c>
      <c r="P95" s="276">
        <v>44991</v>
      </c>
      <c r="Q95" s="1"/>
      <c r="R95" s="6" t="s">
        <v>799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97"/>
      <c r="AI95" s="197"/>
      <c r="AJ95" s="203"/>
      <c r="AK95" s="197"/>
      <c r="AL95" s="197"/>
    </row>
    <row r="96" spans="1:38" s="198" customFormat="1" ht="15.6" customHeight="1">
      <c r="A96" s="310">
        <v>11</v>
      </c>
      <c r="B96" s="309">
        <v>44993</v>
      </c>
      <c r="C96" s="302"/>
      <c r="D96" s="302" t="s">
        <v>935</v>
      </c>
      <c r="E96" s="300" t="s">
        <v>537</v>
      </c>
      <c r="F96" s="300">
        <v>10.5</v>
      </c>
      <c r="G96" s="300">
        <v>7</v>
      </c>
      <c r="H96" s="303">
        <v>6</v>
      </c>
      <c r="I96" s="311" t="s">
        <v>936</v>
      </c>
      <c r="J96" s="304" t="s">
        <v>974</v>
      </c>
      <c r="K96" s="305">
        <f t="shared" ref="K96" si="100">H96-F96</f>
        <v>-4.5</v>
      </c>
      <c r="L96" s="306">
        <v>100</v>
      </c>
      <c r="M96" s="307">
        <f t="shared" ref="M96" si="101">(K96*N96)-100</f>
        <v>-6287.5</v>
      </c>
      <c r="N96" s="305">
        <v>1375</v>
      </c>
      <c r="O96" s="308" t="s">
        <v>547</v>
      </c>
      <c r="P96" s="309">
        <v>44995</v>
      </c>
      <c r="Q96" s="197"/>
      <c r="R96" s="203" t="s">
        <v>536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89">
        <v>12</v>
      </c>
      <c r="B97" s="276">
        <v>44993</v>
      </c>
      <c r="C97" s="287"/>
      <c r="D97" s="287" t="s">
        <v>937</v>
      </c>
      <c r="E97" s="277" t="s">
        <v>537</v>
      </c>
      <c r="F97" s="277">
        <v>29</v>
      </c>
      <c r="G97" s="277">
        <v>13</v>
      </c>
      <c r="H97" s="286">
        <v>37.5</v>
      </c>
      <c r="I97" s="290" t="s">
        <v>938</v>
      </c>
      <c r="J97" s="291" t="s">
        <v>926</v>
      </c>
      <c r="K97" s="283">
        <f t="shared" ref="K97" si="102">H97-F97</f>
        <v>8.5</v>
      </c>
      <c r="L97" s="284">
        <v>100</v>
      </c>
      <c r="M97" s="285">
        <f t="shared" ref="M97:M100" si="103">(K97*N97)-100</f>
        <v>2237.5</v>
      </c>
      <c r="N97" s="283">
        <v>275</v>
      </c>
      <c r="O97" s="275" t="s">
        <v>535</v>
      </c>
      <c r="P97" s="276">
        <v>44993</v>
      </c>
      <c r="Q97" s="197"/>
      <c r="R97" s="203" t="s">
        <v>536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9">
        <v>13</v>
      </c>
      <c r="B98" s="276">
        <v>44993</v>
      </c>
      <c r="C98" s="287"/>
      <c r="D98" s="287" t="s">
        <v>927</v>
      </c>
      <c r="E98" s="277" t="s">
        <v>881</v>
      </c>
      <c r="F98" s="277">
        <v>94</v>
      </c>
      <c r="G98" s="277">
        <v>140</v>
      </c>
      <c r="H98" s="286">
        <v>73</v>
      </c>
      <c r="I98" s="320">
        <v>1</v>
      </c>
      <c r="J98" s="291" t="s">
        <v>548</v>
      </c>
      <c r="K98" s="283">
        <f>F98-H98</f>
        <v>21</v>
      </c>
      <c r="L98" s="284">
        <v>100</v>
      </c>
      <c r="M98" s="285">
        <f t="shared" si="103"/>
        <v>950</v>
      </c>
      <c r="N98" s="283">
        <v>50</v>
      </c>
      <c r="O98" s="275" t="s">
        <v>535</v>
      </c>
      <c r="P98" s="276">
        <v>44994</v>
      </c>
      <c r="Q98" s="197"/>
      <c r="R98" s="203" t="s">
        <v>536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89">
        <v>14</v>
      </c>
      <c r="B99" s="276">
        <v>44994</v>
      </c>
      <c r="C99" s="287"/>
      <c r="D99" s="287" t="s">
        <v>939</v>
      </c>
      <c r="E99" s="277" t="s">
        <v>537</v>
      </c>
      <c r="F99" s="277">
        <v>65</v>
      </c>
      <c r="G99" s="277"/>
      <c r="H99" s="286">
        <v>125</v>
      </c>
      <c r="I99" s="320" t="s">
        <v>916</v>
      </c>
      <c r="J99" s="291" t="s">
        <v>743</v>
      </c>
      <c r="K99" s="283">
        <f t="shared" ref="K99:K100" si="104">H99-F99</f>
        <v>60</v>
      </c>
      <c r="L99" s="284">
        <v>100</v>
      </c>
      <c r="M99" s="285">
        <f t="shared" si="103"/>
        <v>1400</v>
      </c>
      <c r="N99" s="283">
        <v>25</v>
      </c>
      <c r="O99" s="275" t="s">
        <v>535</v>
      </c>
      <c r="P99" s="276">
        <v>44994</v>
      </c>
      <c r="Q99" s="197"/>
      <c r="R99" s="203" t="s">
        <v>799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10">
        <v>15</v>
      </c>
      <c r="B100" s="309">
        <v>44994</v>
      </c>
      <c r="C100" s="302"/>
      <c r="D100" s="302" t="s">
        <v>940</v>
      </c>
      <c r="E100" s="300" t="s">
        <v>537</v>
      </c>
      <c r="F100" s="300">
        <v>50</v>
      </c>
      <c r="G100" s="300">
        <v>30</v>
      </c>
      <c r="H100" s="303">
        <v>30</v>
      </c>
      <c r="I100" s="321" t="s">
        <v>941</v>
      </c>
      <c r="J100" s="304" t="s">
        <v>952</v>
      </c>
      <c r="K100" s="305">
        <f t="shared" si="104"/>
        <v>-20</v>
      </c>
      <c r="L100" s="306">
        <v>100</v>
      </c>
      <c r="M100" s="307">
        <f t="shared" si="103"/>
        <v>-5100</v>
      </c>
      <c r="N100" s="305">
        <v>250</v>
      </c>
      <c r="O100" s="308" t="s">
        <v>547</v>
      </c>
      <c r="P100" s="309">
        <v>44995</v>
      </c>
      <c r="Q100" s="197"/>
      <c r="R100" s="203" t="s">
        <v>536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289">
        <v>16</v>
      </c>
      <c r="B101" s="276">
        <v>44994</v>
      </c>
      <c r="C101" s="287"/>
      <c r="D101" s="287" t="s">
        <v>942</v>
      </c>
      <c r="E101" s="277" t="s">
        <v>537</v>
      </c>
      <c r="F101" s="277">
        <v>45</v>
      </c>
      <c r="G101" s="277">
        <v>9</v>
      </c>
      <c r="H101" s="286">
        <v>67</v>
      </c>
      <c r="I101" s="320" t="s">
        <v>943</v>
      </c>
      <c r="J101" s="291" t="s">
        <v>944</v>
      </c>
      <c r="K101" s="283">
        <f t="shared" ref="K101:K102" si="105">H101-F101</f>
        <v>22</v>
      </c>
      <c r="L101" s="284">
        <v>100</v>
      </c>
      <c r="M101" s="285">
        <f t="shared" ref="M101:M102" si="106">(K101*N101)-100</f>
        <v>1000</v>
      </c>
      <c r="N101" s="283">
        <v>50</v>
      </c>
      <c r="O101" s="275" t="s">
        <v>535</v>
      </c>
      <c r="P101" s="276">
        <v>44994</v>
      </c>
      <c r="Q101" s="197"/>
      <c r="R101" s="203" t="s">
        <v>536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10">
        <v>17</v>
      </c>
      <c r="B102" s="309">
        <v>44994</v>
      </c>
      <c r="C102" s="302"/>
      <c r="D102" s="302" t="s">
        <v>945</v>
      </c>
      <c r="E102" s="300" t="s">
        <v>537</v>
      </c>
      <c r="F102" s="300">
        <v>27.5</v>
      </c>
      <c r="G102" s="300">
        <v>13</v>
      </c>
      <c r="H102" s="303">
        <v>13</v>
      </c>
      <c r="I102" s="321" t="s">
        <v>946</v>
      </c>
      <c r="J102" s="304" t="s">
        <v>1030</v>
      </c>
      <c r="K102" s="305">
        <f t="shared" si="105"/>
        <v>-14.5</v>
      </c>
      <c r="L102" s="306">
        <v>100</v>
      </c>
      <c r="M102" s="307">
        <f t="shared" si="106"/>
        <v>-4087.5</v>
      </c>
      <c r="N102" s="305">
        <v>275</v>
      </c>
      <c r="O102" s="308" t="s">
        <v>547</v>
      </c>
      <c r="P102" s="309">
        <v>45005</v>
      </c>
      <c r="Q102" s="197"/>
      <c r="R102" s="203" t="s">
        <v>536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10">
        <v>18</v>
      </c>
      <c r="B103" s="309">
        <v>44994</v>
      </c>
      <c r="C103" s="302"/>
      <c r="D103" s="302" t="s">
        <v>947</v>
      </c>
      <c r="E103" s="300" t="s">
        <v>537</v>
      </c>
      <c r="F103" s="300">
        <v>45</v>
      </c>
      <c r="G103" s="300">
        <v>0</v>
      </c>
      <c r="H103" s="303">
        <v>0</v>
      </c>
      <c r="I103" s="321" t="s">
        <v>948</v>
      </c>
      <c r="J103" s="304" t="s">
        <v>950</v>
      </c>
      <c r="K103" s="305">
        <f t="shared" ref="K103:K104" si="107">H103-F103</f>
        <v>-45</v>
      </c>
      <c r="L103" s="306">
        <v>100</v>
      </c>
      <c r="M103" s="307">
        <f t="shared" ref="M103:M104" si="108">(K103*N103)-100</f>
        <v>-1225</v>
      </c>
      <c r="N103" s="305">
        <v>25</v>
      </c>
      <c r="O103" s="308" t="s">
        <v>547</v>
      </c>
      <c r="P103" s="309">
        <v>44994</v>
      </c>
      <c r="Q103" s="197"/>
      <c r="R103" s="203" t="s">
        <v>799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9">
        <v>19</v>
      </c>
      <c r="B104" s="276">
        <v>44995</v>
      </c>
      <c r="C104" s="287"/>
      <c r="D104" s="287" t="s">
        <v>953</v>
      </c>
      <c r="E104" s="277" t="s">
        <v>537</v>
      </c>
      <c r="F104" s="277">
        <v>62.5</v>
      </c>
      <c r="G104" s="277">
        <v>28</v>
      </c>
      <c r="H104" s="286">
        <v>64</v>
      </c>
      <c r="I104" s="320" t="s">
        <v>943</v>
      </c>
      <c r="J104" s="291" t="s">
        <v>954</v>
      </c>
      <c r="K104" s="283">
        <f t="shared" si="107"/>
        <v>1.5</v>
      </c>
      <c r="L104" s="284">
        <v>100</v>
      </c>
      <c r="M104" s="285">
        <f t="shared" si="108"/>
        <v>-25</v>
      </c>
      <c r="N104" s="283">
        <v>50</v>
      </c>
      <c r="O104" s="275" t="s">
        <v>656</v>
      </c>
      <c r="P104" s="276">
        <v>44995</v>
      </c>
      <c r="Q104" s="197"/>
      <c r="R104" s="203" t="s">
        <v>536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9">
        <v>20</v>
      </c>
      <c r="B105" s="276">
        <v>44995</v>
      </c>
      <c r="C105" s="287"/>
      <c r="D105" s="287" t="s">
        <v>893</v>
      </c>
      <c r="E105" s="277" t="s">
        <v>537</v>
      </c>
      <c r="F105" s="277">
        <v>39</v>
      </c>
      <c r="G105" s="277">
        <v>21</v>
      </c>
      <c r="H105" s="286">
        <v>48.5</v>
      </c>
      <c r="I105" s="320" t="s">
        <v>955</v>
      </c>
      <c r="J105" s="291" t="s">
        <v>963</v>
      </c>
      <c r="K105" s="283">
        <f t="shared" ref="K105" si="109">H105-F105</f>
        <v>9.5</v>
      </c>
      <c r="L105" s="284">
        <v>100</v>
      </c>
      <c r="M105" s="285">
        <f t="shared" ref="M105" si="110">(K105*N105)-100</f>
        <v>2750</v>
      </c>
      <c r="N105" s="283">
        <v>300</v>
      </c>
      <c r="O105" s="275" t="s">
        <v>535</v>
      </c>
      <c r="P105" s="276">
        <v>44998</v>
      </c>
      <c r="Q105" s="197"/>
      <c r="R105" s="203" t="s">
        <v>536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9">
        <v>21</v>
      </c>
      <c r="B106" s="276">
        <v>44995</v>
      </c>
      <c r="C106" s="287"/>
      <c r="D106" s="287" t="s">
        <v>956</v>
      </c>
      <c r="E106" s="277" t="s">
        <v>537</v>
      </c>
      <c r="F106" s="277">
        <v>138</v>
      </c>
      <c r="G106" s="277">
        <v>90</v>
      </c>
      <c r="H106" s="286">
        <v>163.5</v>
      </c>
      <c r="I106" s="320" t="s">
        <v>957</v>
      </c>
      <c r="J106" s="291" t="s">
        <v>958</v>
      </c>
      <c r="K106" s="283">
        <f t="shared" ref="K106" si="111">H106-F106</f>
        <v>25.5</v>
      </c>
      <c r="L106" s="284">
        <v>100</v>
      </c>
      <c r="M106" s="285">
        <f t="shared" ref="M106" si="112">(K106*N106)-100</f>
        <v>2450</v>
      </c>
      <c r="N106" s="283">
        <v>100</v>
      </c>
      <c r="O106" s="275" t="s">
        <v>535</v>
      </c>
      <c r="P106" s="276">
        <v>44995</v>
      </c>
      <c r="Q106" s="197"/>
      <c r="R106" s="203" t="s">
        <v>799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89">
        <v>22</v>
      </c>
      <c r="B107" s="276">
        <v>44995</v>
      </c>
      <c r="C107" s="287"/>
      <c r="D107" s="287" t="s">
        <v>956</v>
      </c>
      <c r="E107" s="277" t="s">
        <v>537</v>
      </c>
      <c r="F107" s="277">
        <v>131</v>
      </c>
      <c r="G107" s="277">
        <v>80</v>
      </c>
      <c r="H107" s="286">
        <v>154</v>
      </c>
      <c r="I107" s="320" t="s">
        <v>959</v>
      </c>
      <c r="J107" s="291" t="s">
        <v>934</v>
      </c>
      <c r="K107" s="283">
        <f t="shared" ref="K107" si="113">H107-F107</f>
        <v>23</v>
      </c>
      <c r="L107" s="284">
        <v>100</v>
      </c>
      <c r="M107" s="285">
        <f t="shared" ref="M107" si="114">(K107*N107)-100</f>
        <v>2200</v>
      </c>
      <c r="N107" s="283">
        <v>100</v>
      </c>
      <c r="O107" s="275" t="s">
        <v>535</v>
      </c>
      <c r="P107" s="276">
        <v>44995</v>
      </c>
      <c r="Q107" s="197"/>
      <c r="R107" s="203" t="s">
        <v>799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89">
        <v>23</v>
      </c>
      <c r="B108" s="276">
        <v>44998</v>
      </c>
      <c r="C108" s="287"/>
      <c r="D108" s="287" t="s">
        <v>966</v>
      </c>
      <c r="E108" s="277" t="s">
        <v>537</v>
      </c>
      <c r="F108" s="277">
        <v>32</v>
      </c>
      <c r="G108" s="277">
        <v>14</v>
      </c>
      <c r="H108" s="286">
        <v>52</v>
      </c>
      <c r="I108" s="320" t="s">
        <v>967</v>
      </c>
      <c r="J108" s="291" t="s">
        <v>934</v>
      </c>
      <c r="K108" s="283">
        <f t="shared" ref="K108" si="115">H108-F108</f>
        <v>20</v>
      </c>
      <c r="L108" s="284">
        <v>100</v>
      </c>
      <c r="M108" s="285">
        <f t="shared" ref="M108:M111" si="116">(K108*N108)-100</f>
        <v>4900</v>
      </c>
      <c r="N108" s="283">
        <v>250</v>
      </c>
      <c r="O108" s="275" t="s">
        <v>535</v>
      </c>
      <c r="P108" s="276">
        <v>44998</v>
      </c>
      <c r="Q108" s="197"/>
      <c r="R108" s="203" t="s">
        <v>799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9">
        <v>24</v>
      </c>
      <c r="B109" s="276">
        <v>44998</v>
      </c>
      <c r="C109" s="287"/>
      <c r="D109" s="287" t="s">
        <v>968</v>
      </c>
      <c r="E109" s="277" t="s">
        <v>881</v>
      </c>
      <c r="F109" s="277">
        <v>16</v>
      </c>
      <c r="G109" s="277">
        <v>25</v>
      </c>
      <c r="H109" s="286">
        <v>10</v>
      </c>
      <c r="I109" s="320">
        <v>1</v>
      </c>
      <c r="J109" s="291" t="s">
        <v>969</v>
      </c>
      <c r="K109" s="283">
        <f>F109-H109</f>
        <v>6</v>
      </c>
      <c r="L109" s="284">
        <v>100</v>
      </c>
      <c r="M109" s="285">
        <f t="shared" si="116"/>
        <v>3500</v>
      </c>
      <c r="N109" s="283">
        <v>600</v>
      </c>
      <c r="O109" s="275" t="s">
        <v>535</v>
      </c>
      <c r="P109" s="276">
        <v>44998</v>
      </c>
      <c r="Q109" s="197"/>
      <c r="R109" s="203" t="s">
        <v>536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9">
        <v>25</v>
      </c>
      <c r="B110" s="276">
        <v>44998</v>
      </c>
      <c r="C110" s="287"/>
      <c r="D110" s="287" t="s">
        <v>893</v>
      </c>
      <c r="E110" s="277" t="s">
        <v>537</v>
      </c>
      <c r="F110" s="277">
        <v>41</v>
      </c>
      <c r="G110" s="277">
        <v>23</v>
      </c>
      <c r="H110" s="286">
        <v>48.5</v>
      </c>
      <c r="I110" s="290" t="s">
        <v>955</v>
      </c>
      <c r="J110" s="291" t="s">
        <v>913</v>
      </c>
      <c r="K110" s="283">
        <f t="shared" ref="K110:K111" si="117">H110-F110</f>
        <v>7.5</v>
      </c>
      <c r="L110" s="284">
        <v>100</v>
      </c>
      <c r="M110" s="285">
        <f t="shared" si="116"/>
        <v>2150</v>
      </c>
      <c r="N110" s="283">
        <v>300</v>
      </c>
      <c r="O110" s="275" t="s">
        <v>535</v>
      </c>
      <c r="P110" s="276">
        <v>44999</v>
      </c>
      <c r="Q110" s="197"/>
      <c r="R110" s="203" t="s">
        <v>799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10">
        <v>26</v>
      </c>
      <c r="B111" s="309">
        <v>44998</v>
      </c>
      <c r="C111" s="302"/>
      <c r="D111" s="302" t="s">
        <v>953</v>
      </c>
      <c r="E111" s="300" t="s">
        <v>537</v>
      </c>
      <c r="F111" s="300">
        <v>38</v>
      </c>
      <c r="G111" s="300">
        <v>8</v>
      </c>
      <c r="H111" s="303">
        <v>9.5</v>
      </c>
      <c r="I111" s="311" t="s">
        <v>948</v>
      </c>
      <c r="J111" s="304" t="s">
        <v>976</v>
      </c>
      <c r="K111" s="305">
        <f t="shared" si="117"/>
        <v>-28.5</v>
      </c>
      <c r="L111" s="306">
        <v>100</v>
      </c>
      <c r="M111" s="307">
        <f t="shared" si="116"/>
        <v>-2950</v>
      </c>
      <c r="N111" s="305">
        <v>100</v>
      </c>
      <c r="O111" s="308" t="s">
        <v>547</v>
      </c>
      <c r="P111" s="309">
        <v>44999</v>
      </c>
      <c r="Q111" s="197"/>
      <c r="R111" s="203" t="s">
        <v>536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10">
        <v>27</v>
      </c>
      <c r="B112" s="309">
        <v>44998</v>
      </c>
      <c r="C112" s="302"/>
      <c r="D112" s="302" t="s">
        <v>970</v>
      </c>
      <c r="E112" s="300" t="s">
        <v>537</v>
      </c>
      <c r="F112" s="300">
        <v>128</v>
      </c>
      <c r="G112" s="300">
        <v>90</v>
      </c>
      <c r="H112" s="303">
        <v>90</v>
      </c>
      <c r="I112" s="311" t="s">
        <v>959</v>
      </c>
      <c r="J112" s="304" t="s">
        <v>975</v>
      </c>
      <c r="K112" s="305">
        <f t="shared" ref="K112" si="118">H112-F112</f>
        <v>-38</v>
      </c>
      <c r="L112" s="306">
        <v>100</v>
      </c>
      <c r="M112" s="307">
        <f t="shared" ref="M112" si="119">(K112*N112)-100</f>
        <v>-3900</v>
      </c>
      <c r="N112" s="305">
        <v>100</v>
      </c>
      <c r="O112" s="308" t="s">
        <v>547</v>
      </c>
      <c r="P112" s="309">
        <v>44999</v>
      </c>
      <c r="Q112" s="197"/>
      <c r="R112" s="203" t="s">
        <v>799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10">
        <v>28</v>
      </c>
      <c r="B113" s="309">
        <v>44998</v>
      </c>
      <c r="C113" s="302"/>
      <c r="D113" s="302" t="s">
        <v>971</v>
      </c>
      <c r="E113" s="300" t="s">
        <v>537</v>
      </c>
      <c r="F113" s="300">
        <v>250</v>
      </c>
      <c r="G113" s="300">
        <v>130</v>
      </c>
      <c r="H113" s="303">
        <v>130</v>
      </c>
      <c r="I113" s="311" t="s">
        <v>972</v>
      </c>
      <c r="J113" s="304" t="s">
        <v>973</v>
      </c>
      <c r="K113" s="305">
        <f t="shared" ref="K113:K114" si="120">H113-F113</f>
        <v>-120</v>
      </c>
      <c r="L113" s="306">
        <v>100</v>
      </c>
      <c r="M113" s="307">
        <f t="shared" ref="M113:M114" si="121">(K113*N113)-100</f>
        <v>-3100</v>
      </c>
      <c r="N113" s="305">
        <v>25</v>
      </c>
      <c r="O113" s="308" t="s">
        <v>547</v>
      </c>
      <c r="P113" s="309">
        <v>44998</v>
      </c>
      <c r="Q113" s="197"/>
      <c r="R113" s="203" t="s">
        <v>536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89">
        <v>29</v>
      </c>
      <c r="B114" s="276">
        <v>44999</v>
      </c>
      <c r="C114" s="287"/>
      <c r="D114" s="340" t="s">
        <v>893</v>
      </c>
      <c r="E114" s="289" t="s">
        <v>537</v>
      </c>
      <c r="F114" s="289">
        <v>39</v>
      </c>
      <c r="G114" s="289">
        <v>21</v>
      </c>
      <c r="H114" s="341">
        <v>49</v>
      </c>
      <c r="I114" s="341" t="s">
        <v>955</v>
      </c>
      <c r="J114" s="291" t="s">
        <v>999</v>
      </c>
      <c r="K114" s="283">
        <f t="shared" si="120"/>
        <v>10</v>
      </c>
      <c r="L114" s="284">
        <v>100</v>
      </c>
      <c r="M114" s="285">
        <f t="shared" si="121"/>
        <v>2900</v>
      </c>
      <c r="N114" s="283">
        <v>300</v>
      </c>
      <c r="O114" s="275" t="s">
        <v>535</v>
      </c>
      <c r="P114" s="276">
        <v>45000</v>
      </c>
      <c r="Q114" s="197"/>
      <c r="R114" s="203" t="s">
        <v>799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89">
        <v>30</v>
      </c>
      <c r="B115" s="276">
        <v>44999</v>
      </c>
      <c r="C115" s="287"/>
      <c r="D115" s="340" t="s">
        <v>984</v>
      </c>
      <c r="E115" s="289" t="s">
        <v>537</v>
      </c>
      <c r="F115" s="289">
        <v>145</v>
      </c>
      <c r="G115" s="289">
        <v>95</v>
      </c>
      <c r="H115" s="341">
        <v>165</v>
      </c>
      <c r="I115" s="341" t="s">
        <v>985</v>
      </c>
      <c r="J115" s="291" t="s">
        <v>878</v>
      </c>
      <c r="K115" s="283">
        <f t="shared" ref="K115:K117" si="122">H115-F115</f>
        <v>20</v>
      </c>
      <c r="L115" s="284">
        <v>100</v>
      </c>
      <c r="M115" s="285">
        <f t="shared" ref="M115:M117" si="123">(K115*N115)-100</f>
        <v>1900</v>
      </c>
      <c r="N115" s="283">
        <v>100</v>
      </c>
      <c r="O115" s="275" t="s">
        <v>535</v>
      </c>
      <c r="P115" s="276">
        <v>44999</v>
      </c>
      <c r="Q115" s="197"/>
      <c r="R115" s="203" t="s">
        <v>536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9">
        <v>31</v>
      </c>
      <c r="B116" s="276">
        <v>44999</v>
      </c>
      <c r="C116" s="287"/>
      <c r="D116" s="340" t="s">
        <v>984</v>
      </c>
      <c r="E116" s="289" t="s">
        <v>537</v>
      </c>
      <c r="F116" s="289">
        <v>145</v>
      </c>
      <c r="G116" s="289">
        <v>95</v>
      </c>
      <c r="H116" s="341">
        <v>163</v>
      </c>
      <c r="I116" s="341" t="s">
        <v>985</v>
      </c>
      <c r="J116" s="291" t="s">
        <v>990</v>
      </c>
      <c r="K116" s="283">
        <f t="shared" si="122"/>
        <v>18</v>
      </c>
      <c r="L116" s="284">
        <v>100</v>
      </c>
      <c r="M116" s="285">
        <f t="shared" si="123"/>
        <v>1700</v>
      </c>
      <c r="N116" s="283">
        <v>100</v>
      </c>
      <c r="O116" s="275" t="s">
        <v>535</v>
      </c>
      <c r="P116" s="276">
        <v>44999</v>
      </c>
      <c r="Q116" s="197"/>
      <c r="R116" s="203" t="s">
        <v>536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89">
        <v>32</v>
      </c>
      <c r="B117" s="276">
        <v>44999</v>
      </c>
      <c r="C117" s="287"/>
      <c r="D117" s="340" t="s">
        <v>989</v>
      </c>
      <c r="E117" s="277" t="s">
        <v>537</v>
      </c>
      <c r="F117" s="277">
        <v>285</v>
      </c>
      <c r="G117" s="277">
        <v>150</v>
      </c>
      <c r="H117" s="286">
        <v>425</v>
      </c>
      <c r="I117" s="320">
        <v>500</v>
      </c>
      <c r="J117" s="291" t="s">
        <v>685</v>
      </c>
      <c r="K117" s="283">
        <f t="shared" si="122"/>
        <v>140</v>
      </c>
      <c r="L117" s="284">
        <v>100</v>
      </c>
      <c r="M117" s="285">
        <f t="shared" si="123"/>
        <v>3400</v>
      </c>
      <c r="N117" s="283">
        <v>25</v>
      </c>
      <c r="O117" s="275" t="s">
        <v>535</v>
      </c>
      <c r="P117" s="276">
        <v>45000</v>
      </c>
      <c r="Q117" s="197"/>
      <c r="R117" s="203" t="s">
        <v>799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89">
        <v>33</v>
      </c>
      <c r="B118" s="276">
        <v>45000</v>
      </c>
      <c r="C118" s="287"/>
      <c r="D118" s="340" t="s">
        <v>994</v>
      </c>
      <c r="E118" s="277" t="s">
        <v>537</v>
      </c>
      <c r="F118" s="277">
        <v>260</v>
      </c>
      <c r="G118" s="277">
        <v>130</v>
      </c>
      <c r="H118" s="286">
        <v>315</v>
      </c>
      <c r="I118" s="320" t="s">
        <v>972</v>
      </c>
      <c r="J118" s="291" t="s">
        <v>673</v>
      </c>
      <c r="K118" s="283">
        <f t="shared" ref="K118:K119" si="124">H118-F118</f>
        <v>55</v>
      </c>
      <c r="L118" s="284">
        <v>100</v>
      </c>
      <c r="M118" s="285">
        <f t="shared" ref="M118:M119" si="125">(K118*N118)-100</f>
        <v>1275</v>
      </c>
      <c r="N118" s="283">
        <v>25</v>
      </c>
      <c r="O118" s="275" t="s">
        <v>535</v>
      </c>
      <c r="P118" s="276">
        <v>45000</v>
      </c>
      <c r="Q118" s="197"/>
      <c r="R118" s="203" t="s">
        <v>799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89">
        <v>34</v>
      </c>
      <c r="B119" s="276">
        <v>45000</v>
      </c>
      <c r="C119" s="287"/>
      <c r="D119" s="340" t="s">
        <v>996</v>
      </c>
      <c r="E119" s="277" t="s">
        <v>537</v>
      </c>
      <c r="F119" s="277">
        <v>19.5</v>
      </c>
      <c r="G119" s="277">
        <v>13</v>
      </c>
      <c r="H119" s="286">
        <v>23.5</v>
      </c>
      <c r="I119" s="320" t="s">
        <v>997</v>
      </c>
      <c r="J119" s="291" t="s">
        <v>998</v>
      </c>
      <c r="K119" s="283">
        <f t="shared" si="124"/>
        <v>4</v>
      </c>
      <c r="L119" s="284">
        <v>100</v>
      </c>
      <c r="M119" s="285">
        <f t="shared" si="125"/>
        <v>2700</v>
      </c>
      <c r="N119" s="283">
        <v>700</v>
      </c>
      <c r="O119" s="275" t="s">
        <v>535</v>
      </c>
      <c r="P119" s="276">
        <v>45000</v>
      </c>
      <c r="Q119" s="197"/>
      <c r="R119" s="203" t="s">
        <v>536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310">
        <v>35</v>
      </c>
      <c r="B120" s="309">
        <v>45000</v>
      </c>
      <c r="C120" s="302"/>
      <c r="D120" s="349" t="s">
        <v>994</v>
      </c>
      <c r="E120" s="300" t="s">
        <v>537</v>
      </c>
      <c r="F120" s="300">
        <v>235</v>
      </c>
      <c r="G120" s="300">
        <v>120</v>
      </c>
      <c r="H120" s="303">
        <v>120</v>
      </c>
      <c r="I120" s="321" t="s">
        <v>972</v>
      </c>
      <c r="J120" s="304" t="s">
        <v>995</v>
      </c>
      <c r="K120" s="305">
        <f t="shared" ref="K120:K122" si="126">H120-F120</f>
        <v>-115</v>
      </c>
      <c r="L120" s="306">
        <v>100</v>
      </c>
      <c r="M120" s="307">
        <f t="shared" ref="M120:M121" si="127">(K120*N120)-100</f>
        <v>-2975</v>
      </c>
      <c r="N120" s="305">
        <v>25</v>
      </c>
      <c r="O120" s="308" t="s">
        <v>547</v>
      </c>
      <c r="P120" s="309">
        <v>45000</v>
      </c>
      <c r="Q120" s="197"/>
      <c r="R120" s="203" t="s">
        <v>799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89">
        <v>36</v>
      </c>
      <c r="B121" s="276">
        <v>45001</v>
      </c>
      <c r="C121" s="287"/>
      <c r="D121" s="340" t="s">
        <v>893</v>
      </c>
      <c r="E121" s="277" t="s">
        <v>537</v>
      </c>
      <c r="F121" s="277">
        <v>30</v>
      </c>
      <c r="G121" s="277">
        <v>13</v>
      </c>
      <c r="H121" s="286">
        <v>37.5</v>
      </c>
      <c r="I121" s="320" t="s">
        <v>1011</v>
      </c>
      <c r="J121" s="291" t="s">
        <v>913</v>
      </c>
      <c r="K121" s="283">
        <f t="shared" ref="K121" si="128">H121-F121</f>
        <v>7.5</v>
      </c>
      <c r="L121" s="284">
        <v>100</v>
      </c>
      <c r="M121" s="285">
        <f t="shared" si="127"/>
        <v>2150</v>
      </c>
      <c r="N121" s="283">
        <v>300</v>
      </c>
      <c r="O121" s="275" t="s">
        <v>535</v>
      </c>
      <c r="P121" s="276">
        <v>45001</v>
      </c>
      <c r="Q121" s="197"/>
      <c r="R121" s="203" t="s">
        <v>799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89">
        <v>37</v>
      </c>
      <c r="B122" s="276">
        <v>45001</v>
      </c>
      <c r="C122" s="287"/>
      <c r="D122" s="340" t="s">
        <v>1012</v>
      </c>
      <c r="E122" s="277" t="s">
        <v>537</v>
      </c>
      <c r="F122" s="277">
        <v>26</v>
      </c>
      <c r="G122" s="277">
        <v>0</v>
      </c>
      <c r="H122" s="286">
        <v>46</v>
      </c>
      <c r="I122" s="320" t="s">
        <v>1013</v>
      </c>
      <c r="J122" s="291" t="s">
        <v>878</v>
      </c>
      <c r="K122" s="283">
        <f t="shared" si="126"/>
        <v>20</v>
      </c>
      <c r="L122" s="284">
        <v>100</v>
      </c>
      <c r="M122" s="285">
        <f t="shared" ref="M122:M124" si="129">(K122*N122)-100</f>
        <v>900</v>
      </c>
      <c r="N122" s="283">
        <v>50</v>
      </c>
      <c r="O122" s="275" t="s">
        <v>535</v>
      </c>
      <c r="P122" s="276">
        <v>45001</v>
      </c>
      <c r="Q122" s="197"/>
      <c r="R122" s="203" t="s">
        <v>799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310">
        <v>38</v>
      </c>
      <c r="B123" s="309">
        <v>45002</v>
      </c>
      <c r="C123" s="302"/>
      <c r="D123" s="349" t="s">
        <v>1018</v>
      </c>
      <c r="E123" s="300" t="s">
        <v>537</v>
      </c>
      <c r="F123" s="300">
        <v>350</v>
      </c>
      <c r="G123" s="300">
        <v>240</v>
      </c>
      <c r="H123" s="303">
        <v>240</v>
      </c>
      <c r="I123" s="321" t="s">
        <v>1019</v>
      </c>
      <c r="J123" s="304" t="s">
        <v>1020</v>
      </c>
      <c r="K123" s="305">
        <f t="shared" ref="K123:K124" si="130">H123-F123</f>
        <v>-110</v>
      </c>
      <c r="L123" s="306">
        <v>100</v>
      </c>
      <c r="M123" s="307">
        <f t="shared" si="129"/>
        <v>-2850</v>
      </c>
      <c r="N123" s="305">
        <v>25</v>
      </c>
      <c r="O123" s="308" t="s">
        <v>547</v>
      </c>
      <c r="P123" s="309">
        <v>45002</v>
      </c>
      <c r="Q123" s="197"/>
      <c r="R123" s="203" t="s">
        <v>536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89">
        <v>39</v>
      </c>
      <c r="B124" s="276">
        <v>45002</v>
      </c>
      <c r="C124" s="287"/>
      <c r="D124" s="340" t="s">
        <v>996</v>
      </c>
      <c r="E124" s="277" t="s">
        <v>537</v>
      </c>
      <c r="F124" s="277">
        <v>18</v>
      </c>
      <c r="G124" s="277">
        <v>12</v>
      </c>
      <c r="H124" s="286">
        <v>21.5</v>
      </c>
      <c r="I124" s="320" t="s">
        <v>1021</v>
      </c>
      <c r="J124" s="291" t="s">
        <v>1022</v>
      </c>
      <c r="K124" s="283">
        <f t="shared" si="130"/>
        <v>3.5</v>
      </c>
      <c r="L124" s="284">
        <v>100</v>
      </c>
      <c r="M124" s="285">
        <f t="shared" si="129"/>
        <v>2350</v>
      </c>
      <c r="N124" s="283">
        <v>700</v>
      </c>
      <c r="O124" s="275" t="s">
        <v>535</v>
      </c>
      <c r="P124" s="276">
        <v>45002</v>
      </c>
      <c r="Q124" s="197"/>
      <c r="R124" s="203" t="s">
        <v>536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89">
        <v>40</v>
      </c>
      <c r="B125" s="276">
        <v>45002</v>
      </c>
      <c r="C125" s="287"/>
      <c r="D125" s="340" t="s">
        <v>1023</v>
      </c>
      <c r="E125" s="277" t="s">
        <v>537</v>
      </c>
      <c r="F125" s="277">
        <v>8.75</v>
      </c>
      <c r="G125" s="277">
        <v>3.5</v>
      </c>
      <c r="H125" s="286">
        <v>11.1</v>
      </c>
      <c r="I125" s="320" t="s">
        <v>1024</v>
      </c>
      <c r="J125" s="291" t="s">
        <v>1025</v>
      </c>
      <c r="K125" s="283">
        <f t="shared" ref="K125:K127" si="131">H125-F125</f>
        <v>2.3499999999999996</v>
      </c>
      <c r="L125" s="284">
        <v>100</v>
      </c>
      <c r="M125" s="285">
        <f t="shared" ref="M125:M127" si="132">(K125*N125)-100</f>
        <v>2132.4999999999995</v>
      </c>
      <c r="N125" s="283">
        <v>950</v>
      </c>
      <c r="O125" s="275" t="s">
        <v>535</v>
      </c>
      <c r="P125" s="276">
        <v>45002</v>
      </c>
      <c r="Q125" s="197"/>
      <c r="R125" s="203" t="s">
        <v>536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89">
        <v>41</v>
      </c>
      <c r="B126" s="276">
        <v>45005</v>
      </c>
      <c r="C126" s="287"/>
      <c r="D126" s="340" t="s">
        <v>996</v>
      </c>
      <c r="E126" s="277" t="s">
        <v>537</v>
      </c>
      <c r="F126" s="277">
        <v>12.5</v>
      </c>
      <c r="G126" s="277">
        <v>5</v>
      </c>
      <c r="H126" s="286">
        <v>16.5</v>
      </c>
      <c r="I126" s="320" t="s">
        <v>1031</v>
      </c>
      <c r="J126" s="291" t="s">
        <v>998</v>
      </c>
      <c r="K126" s="283">
        <f t="shared" si="131"/>
        <v>4</v>
      </c>
      <c r="L126" s="284">
        <v>100</v>
      </c>
      <c r="M126" s="285">
        <f t="shared" si="132"/>
        <v>2700</v>
      </c>
      <c r="N126" s="283">
        <v>700</v>
      </c>
      <c r="O126" s="275" t="s">
        <v>535</v>
      </c>
      <c r="P126" s="276">
        <v>45006</v>
      </c>
      <c r="Q126" s="197"/>
      <c r="R126" s="203" t="s">
        <v>536</v>
      </c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89">
        <v>42</v>
      </c>
      <c r="B127" s="276">
        <v>45005</v>
      </c>
      <c r="C127" s="287"/>
      <c r="D127" s="340" t="s">
        <v>1032</v>
      </c>
      <c r="E127" s="277" t="s">
        <v>537</v>
      </c>
      <c r="F127" s="277">
        <v>7.5</v>
      </c>
      <c r="G127" s="277"/>
      <c r="H127" s="286">
        <v>11</v>
      </c>
      <c r="I127" s="320" t="s">
        <v>1033</v>
      </c>
      <c r="J127" s="291" t="s">
        <v>1022</v>
      </c>
      <c r="K127" s="283">
        <f t="shared" si="131"/>
        <v>3.5</v>
      </c>
      <c r="L127" s="284">
        <v>100</v>
      </c>
      <c r="M127" s="285">
        <f t="shared" si="132"/>
        <v>2087.5</v>
      </c>
      <c r="N127" s="283">
        <v>625</v>
      </c>
      <c r="O127" s="275" t="s">
        <v>535</v>
      </c>
      <c r="P127" s="276">
        <v>45008</v>
      </c>
      <c r="Q127" s="197"/>
      <c r="R127" s="203" t="s">
        <v>536</v>
      </c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289">
        <v>43</v>
      </c>
      <c r="B128" s="276">
        <v>45005</v>
      </c>
      <c r="C128" s="287"/>
      <c r="D128" s="340" t="s">
        <v>893</v>
      </c>
      <c r="E128" s="277" t="s">
        <v>537</v>
      </c>
      <c r="F128" s="277">
        <v>35</v>
      </c>
      <c r="G128" s="277">
        <v>19</v>
      </c>
      <c r="H128" s="286">
        <v>43</v>
      </c>
      <c r="I128" s="320" t="s">
        <v>889</v>
      </c>
      <c r="J128" s="291" t="s">
        <v>1027</v>
      </c>
      <c r="K128" s="283">
        <f t="shared" ref="K128:K131" si="133">H128-F128</f>
        <v>8</v>
      </c>
      <c r="L128" s="284">
        <v>100</v>
      </c>
      <c r="M128" s="285">
        <f t="shared" ref="M128:M131" si="134">(K128*N128)-100</f>
        <v>2300</v>
      </c>
      <c r="N128" s="283">
        <v>300</v>
      </c>
      <c r="O128" s="275" t="s">
        <v>535</v>
      </c>
      <c r="P128" s="276">
        <v>45005</v>
      </c>
      <c r="Q128" s="197"/>
      <c r="R128" s="203" t="s">
        <v>799</v>
      </c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289">
        <v>44</v>
      </c>
      <c r="B129" s="276">
        <v>45005</v>
      </c>
      <c r="C129" s="287"/>
      <c r="D129" s="340" t="s">
        <v>1037</v>
      </c>
      <c r="E129" s="277" t="s">
        <v>537</v>
      </c>
      <c r="F129" s="277">
        <v>87</v>
      </c>
      <c r="G129" s="277">
        <v>40</v>
      </c>
      <c r="H129" s="286">
        <v>109</v>
      </c>
      <c r="I129" s="320" t="s">
        <v>1035</v>
      </c>
      <c r="J129" s="291" t="s">
        <v>944</v>
      </c>
      <c r="K129" s="283">
        <f t="shared" si="133"/>
        <v>22</v>
      </c>
      <c r="L129" s="284">
        <v>100</v>
      </c>
      <c r="M129" s="285">
        <f t="shared" si="134"/>
        <v>1000</v>
      </c>
      <c r="N129" s="283">
        <v>50</v>
      </c>
      <c r="O129" s="275" t="s">
        <v>535</v>
      </c>
      <c r="P129" s="276">
        <v>45005</v>
      </c>
      <c r="Q129" s="197"/>
      <c r="R129" s="203" t="s">
        <v>536</v>
      </c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89">
        <v>45</v>
      </c>
      <c r="B130" s="276">
        <v>45006</v>
      </c>
      <c r="C130" s="287"/>
      <c r="D130" s="340" t="s">
        <v>1039</v>
      </c>
      <c r="E130" s="277" t="s">
        <v>537</v>
      </c>
      <c r="F130" s="277">
        <v>101</v>
      </c>
      <c r="G130" s="277">
        <v>55</v>
      </c>
      <c r="H130" s="286">
        <v>122</v>
      </c>
      <c r="I130" s="320" t="s">
        <v>1040</v>
      </c>
      <c r="J130" s="291" t="s">
        <v>548</v>
      </c>
      <c r="K130" s="283">
        <f t="shared" si="133"/>
        <v>21</v>
      </c>
      <c r="L130" s="284">
        <v>100</v>
      </c>
      <c r="M130" s="285">
        <f t="shared" si="134"/>
        <v>2000</v>
      </c>
      <c r="N130" s="283">
        <v>100</v>
      </c>
      <c r="O130" s="275" t="s">
        <v>535</v>
      </c>
      <c r="P130" s="276">
        <v>45008</v>
      </c>
      <c r="Q130" s="197"/>
      <c r="R130" s="203" t="s">
        <v>799</v>
      </c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310">
        <v>46</v>
      </c>
      <c r="B131" s="309">
        <v>45006</v>
      </c>
      <c r="C131" s="302"/>
      <c r="D131" s="349" t="s">
        <v>1041</v>
      </c>
      <c r="E131" s="300" t="s">
        <v>537</v>
      </c>
      <c r="F131" s="300">
        <v>24</v>
      </c>
      <c r="G131" s="300">
        <v>9</v>
      </c>
      <c r="H131" s="303">
        <v>9</v>
      </c>
      <c r="I131" s="321" t="s">
        <v>1042</v>
      </c>
      <c r="J131" s="304" t="s">
        <v>1079</v>
      </c>
      <c r="K131" s="305">
        <f t="shared" si="133"/>
        <v>-15</v>
      </c>
      <c r="L131" s="306">
        <v>100</v>
      </c>
      <c r="M131" s="307">
        <f t="shared" si="134"/>
        <v>-4600</v>
      </c>
      <c r="N131" s="305">
        <v>300</v>
      </c>
      <c r="O131" s="308" t="s">
        <v>547</v>
      </c>
      <c r="P131" s="309">
        <v>45012</v>
      </c>
      <c r="Q131" s="197"/>
      <c r="R131" s="203" t="s">
        <v>536</v>
      </c>
      <c r="S131" s="197"/>
      <c r="T131" s="197"/>
      <c r="U131" s="197"/>
      <c r="V131" s="197"/>
      <c r="W131" s="197"/>
      <c r="X131" s="203"/>
      <c r="Y131" s="197"/>
      <c r="Z131" s="197"/>
      <c r="AA131" s="197"/>
      <c r="AB131" s="197"/>
      <c r="AC131" s="197"/>
      <c r="AD131" s="203"/>
      <c r="AE131" s="197"/>
      <c r="AF131" s="197"/>
      <c r="AG131" s="197"/>
      <c r="AH131" s="197"/>
      <c r="AI131" s="197"/>
      <c r="AJ131" s="203"/>
      <c r="AK131" s="197"/>
      <c r="AL131" s="197"/>
    </row>
    <row r="132" spans="1:38" s="198" customFormat="1" ht="15.6" customHeight="1">
      <c r="A132" s="289">
        <v>47</v>
      </c>
      <c r="B132" s="276">
        <v>45007</v>
      </c>
      <c r="C132" s="287"/>
      <c r="D132" s="340" t="s">
        <v>1045</v>
      </c>
      <c r="E132" s="277" t="s">
        <v>537</v>
      </c>
      <c r="F132" s="277">
        <v>26.5</v>
      </c>
      <c r="G132" s="277">
        <v>10</v>
      </c>
      <c r="H132" s="286">
        <v>34</v>
      </c>
      <c r="I132" s="320" t="s">
        <v>1046</v>
      </c>
      <c r="J132" s="291" t="s">
        <v>913</v>
      </c>
      <c r="K132" s="283">
        <f t="shared" ref="K132" si="135">H132-F132</f>
        <v>7.5</v>
      </c>
      <c r="L132" s="284">
        <v>100</v>
      </c>
      <c r="M132" s="285">
        <f t="shared" ref="M132" si="136">(K132*N132)-100</f>
        <v>2150</v>
      </c>
      <c r="N132" s="283">
        <v>300</v>
      </c>
      <c r="O132" s="275" t="s">
        <v>535</v>
      </c>
      <c r="P132" s="276">
        <v>45008</v>
      </c>
      <c r="Q132" s="197"/>
      <c r="R132" s="203" t="s">
        <v>799</v>
      </c>
      <c r="S132" s="197"/>
      <c r="T132" s="197"/>
      <c r="U132" s="197"/>
      <c r="V132" s="197"/>
      <c r="W132" s="197"/>
      <c r="X132" s="203"/>
      <c r="Y132" s="197"/>
      <c r="Z132" s="197"/>
      <c r="AA132" s="197"/>
      <c r="AB132" s="197"/>
      <c r="AC132" s="197"/>
      <c r="AD132" s="203"/>
      <c r="AE132" s="197"/>
      <c r="AF132" s="197"/>
      <c r="AG132" s="197"/>
      <c r="AH132" s="197"/>
      <c r="AI132" s="197"/>
      <c r="AJ132" s="203"/>
      <c r="AK132" s="197"/>
      <c r="AL132" s="197"/>
    </row>
    <row r="133" spans="1:38" s="198" customFormat="1" ht="15.6" customHeight="1">
      <c r="A133" s="289">
        <v>48</v>
      </c>
      <c r="B133" s="276">
        <v>45007</v>
      </c>
      <c r="C133" s="287"/>
      <c r="D133" s="340" t="s">
        <v>1047</v>
      </c>
      <c r="E133" s="277" t="s">
        <v>537</v>
      </c>
      <c r="F133" s="277">
        <v>52.5</v>
      </c>
      <c r="G133" s="277">
        <v>10</v>
      </c>
      <c r="H133" s="286">
        <v>72.5</v>
      </c>
      <c r="I133" s="320" t="s">
        <v>1048</v>
      </c>
      <c r="J133" s="291" t="s">
        <v>944</v>
      </c>
      <c r="K133" s="283">
        <f t="shared" ref="K133:K135" si="137">H133-F133</f>
        <v>20</v>
      </c>
      <c r="L133" s="284">
        <v>100</v>
      </c>
      <c r="M133" s="285">
        <f t="shared" ref="M133:M135" si="138">(K133*N133)-100</f>
        <v>900</v>
      </c>
      <c r="N133" s="283">
        <v>50</v>
      </c>
      <c r="O133" s="275" t="s">
        <v>535</v>
      </c>
      <c r="P133" s="276">
        <v>45008</v>
      </c>
      <c r="Q133" s="197"/>
      <c r="R133" s="203" t="s">
        <v>799</v>
      </c>
      <c r="S133" s="197"/>
      <c r="T133" s="197"/>
      <c r="U133" s="197"/>
      <c r="V133" s="197"/>
      <c r="W133" s="197"/>
      <c r="X133" s="203"/>
      <c r="Y133" s="197"/>
      <c r="Z133" s="197"/>
      <c r="AA133" s="197"/>
      <c r="AB133" s="197"/>
      <c r="AC133" s="197"/>
      <c r="AD133" s="203"/>
      <c r="AE133" s="197"/>
      <c r="AF133" s="197"/>
      <c r="AG133" s="197"/>
      <c r="AH133" s="197"/>
      <c r="AI133" s="197"/>
      <c r="AJ133" s="203"/>
      <c r="AK133" s="197"/>
      <c r="AL133" s="197"/>
    </row>
    <row r="134" spans="1:38" s="198" customFormat="1" ht="15.6" customHeight="1">
      <c r="A134" s="289">
        <v>49</v>
      </c>
      <c r="B134" s="276">
        <v>45008</v>
      </c>
      <c r="C134" s="287"/>
      <c r="D134" s="340" t="s">
        <v>1053</v>
      </c>
      <c r="E134" s="277" t="s">
        <v>537</v>
      </c>
      <c r="F134" s="277">
        <v>77</v>
      </c>
      <c r="G134" s="277">
        <v>30</v>
      </c>
      <c r="H134" s="286">
        <v>97</v>
      </c>
      <c r="I134" s="320" t="s">
        <v>1054</v>
      </c>
      <c r="J134" s="291" t="s">
        <v>944</v>
      </c>
      <c r="K134" s="283">
        <f t="shared" si="137"/>
        <v>20</v>
      </c>
      <c r="L134" s="284">
        <v>100</v>
      </c>
      <c r="M134" s="285">
        <f t="shared" si="138"/>
        <v>900</v>
      </c>
      <c r="N134" s="283">
        <v>50</v>
      </c>
      <c r="O134" s="275" t="s">
        <v>535</v>
      </c>
      <c r="P134" s="276">
        <v>45008</v>
      </c>
      <c r="Q134" s="197"/>
      <c r="R134" s="203" t="s">
        <v>536</v>
      </c>
      <c r="S134" s="197"/>
      <c r="T134" s="197"/>
      <c r="U134" s="197"/>
      <c r="V134" s="197"/>
      <c r="W134" s="197"/>
      <c r="X134" s="203"/>
      <c r="Y134" s="197"/>
      <c r="Z134" s="197"/>
      <c r="AA134" s="197"/>
      <c r="AB134" s="197"/>
      <c r="AC134" s="197"/>
      <c r="AD134" s="203"/>
      <c r="AE134" s="197"/>
      <c r="AF134" s="197"/>
      <c r="AG134" s="197"/>
      <c r="AH134" s="197"/>
      <c r="AI134" s="197"/>
      <c r="AJ134" s="203"/>
      <c r="AK134" s="197"/>
      <c r="AL134" s="197"/>
    </row>
    <row r="135" spans="1:38" s="198" customFormat="1" ht="15.6" customHeight="1">
      <c r="A135" s="310">
        <v>50</v>
      </c>
      <c r="B135" s="309">
        <v>45008</v>
      </c>
      <c r="C135" s="302"/>
      <c r="D135" s="349" t="s">
        <v>1032</v>
      </c>
      <c r="E135" s="300" t="s">
        <v>537</v>
      </c>
      <c r="F135" s="300">
        <v>7.5</v>
      </c>
      <c r="G135" s="300"/>
      <c r="H135" s="379">
        <v>0</v>
      </c>
      <c r="I135" s="303" t="s">
        <v>1033</v>
      </c>
      <c r="J135" s="304" t="s">
        <v>1104</v>
      </c>
      <c r="K135" s="305">
        <f t="shared" si="137"/>
        <v>-7.5</v>
      </c>
      <c r="L135" s="306">
        <v>100</v>
      </c>
      <c r="M135" s="307">
        <f t="shared" si="138"/>
        <v>-4787.5</v>
      </c>
      <c r="N135" s="305">
        <v>625</v>
      </c>
      <c r="O135" s="308" t="s">
        <v>547</v>
      </c>
      <c r="P135" s="309">
        <v>45014</v>
      </c>
      <c r="Q135" s="197"/>
      <c r="R135" s="203" t="s">
        <v>536</v>
      </c>
      <c r="S135" s="197"/>
      <c r="T135" s="197"/>
      <c r="U135" s="197"/>
      <c r="V135" s="197"/>
      <c r="W135" s="197"/>
      <c r="X135" s="203"/>
      <c r="Y135" s="197"/>
      <c r="Z135" s="197"/>
      <c r="AA135" s="197"/>
      <c r="AB135" s="197"/>
      <c r="AC135" s="197"/>
      <c r="AD135" s="203"/>
      <c r="AE135" s="197"/>
      <c r="AF135" s="197"/>
      <c r="AG135" s="197"/>
      <c r="AH135" s="197"/>
      <c r="AI135" s="197"/>
      <c r="AJ135" s="203"/>
      <c r="AK135" s="197"/>
      <c r="AL135" s="197"/>
    </row>
    <row r="136" spans="1:38" s="198" customFormat="1" ht="15.6" customHeight="1">
      <c r="A136" s="310">
        <v>51</v>
      </c>
      <c r="B136" s="309">
        <v>45008</v>
      </c>
      <c r="C136" s="302"/>
      <c r="D136" s="349" t="s">
        <v>996</v>
      </c>
      <c r="E136" s="300" t="s">
        <v>537</v>
      </c>
      <c r="F136" s="300">
        <v>9.5</v>
      </c>
      <c r="G136" s="300">
        <v>3</v>
      </c>
      <c r="H136" s="303">
        <v>3.8</v>
      </c>
      <c r="I136" s="321" t="s">
        <v>1055</v>
      </c>
      <c r="J136" s="304" t="s">
        <v>1065</v>
      </c>
      <c r="K136" s="305">
        <f t="shared" ref="K136" si="139">H136-F136</f>
        <v>-5.7</v>
      </c>
      <c r="L136" s="306">
        <v>100</v>
      </c>
      <c r="M136" s="307">
        <f t="shared" ref="M136" si="140">(K136*N136)-100</f>
        <v>-4090</v>
      </c>
      <c r="N136" s="305">
        <v>700</v>
      </c>
      <c r="O136" s="308" t="s">
        <v>547</v>
      </c>
      <c r="P136" s="309">
        <v>45009</v>
      </c>
      <c r="Q136" s="197"/>
      <c r="R136" s="203" t="s">
        <v>536</v>
      </c>
      <c r="S136" s="197"/>
      <c r="T136" s="197"/>
      <c r="U136" s="197"/>
      <c r="V136" s="197"/>
      <c r="W136" s="197"/>
      <c r="X136" s="203"/>
      <c r="Y136" s="197"/>
      <c r="Z136" s="197"/>
      <c r="AA136" s="197"/>
      <c r="AB136" s="197"/>
      <c r="AC136" s="197"/>
      <c r="AD136" s="203"/>
      <c r="AE136" s="197"/>
      <c r="AF136" s="197"/>
      <c r="AG136" s="197"/>
      <c r="AH136" s="197"/>
      <c r="AI136" s="197"/>
      <c r="AJ136" s="203"/>
      <c r="AK136" s="197"/>
      <c r="AL136" s="197"/>
    </row>
    <row r="137" spans="1:38" s="198" customFormat="1" ht="15.6" customHeight="1">
      <c r="A137" s="310">
        <v>52</v>
      </c>
      <c r="B137" s="309">
        <v>45008</v>
      </c>
      <c r="C137" s="302"/>
      <c r="D137" s="349" t="s">
        <v>1056</v>
      </c>
      <c r="E137" s="300" t="s">
        <v>537</v>
      </c>
      <c r="F137" s="300">
        <v>23</v>
      </c>
      <c r="G137" s="300">
        <v>6</v>
      </c>
      <c r="H137" s="303">
        <v>6</v>
      </c>
      <c r="I137" s="321" t="s">
        <v>1042</v>
      </c>
      <c r="J137" s="304" t="s">
        <v>1068</v>
      </c>
      <c r="K137" s="305">
        <f t="shared" ref="K137:K138" si="141">H137-F137</f>
        <v>-17</v>
      </c>
      <c r="L137" s="306">
        <v>100</v>
      </c>
      <c r="M137" s="307">
        <f t="shared" ref="M137:M138" si="142">(K137*N137)-100</f>
        <v>-5200</v>
      </c>
      <c r="N137" s="305">
        <v>300</v>
      </c>
      <c r="O137" s="308" t="s">
        <v>547</v>
      </c>
      <c r="P137" s="309">
        <v>45009</v>
      </c>
      <c r="Q137" s="197"/>
      <c r="R137" s="203" t="s">
        <v>799</v>
      </c>
      <c r="S137" s="197"/>
      <c r="T137" s="197"/>
      <c r="U137" s="197"/>
      <c r="V137" s="197"/>
      <c r="W137" s="197"/>
      <c r="X137" s="203"/>
      <c r="Y137" s="197"/>
      <c r="Z137" s="197"/>
      <c r="AA137" s="197"/>
      <c r="AB137" s="197"/>
      <c r="AC137" s="197"/>
      <c r="AD137" s="203"/>
      <c r="AE137" s="197"/>
      <c r="AF137" s="197"/>
      <c r="AG137" s="197"/>
      <c r="AH137" s="197"/>
      <c r="AI137" s="197"/>
      <c r="AJ137" s="203"/>
      <c r="AK137" s="197"/>
      <c r="AL137" s="197"/>
    </row>
    <row r="138" spans="1:38" s="198" customFormat="1" ht="15.6" customHeight="1">
      <c r="A138" s="310">
        <v>53</v>
      </c>
      <c r="B138" s="309">
        <v>45008</v>
      </c>
      <c r="C138" s="302"/>
      <c r="D138" s="349" t="s">
        <v>1057</v>
      </c>
      <c r="E138" s="300" t="s">
        <v>537</v>
      </c>
      <c r="F138" s="300">
        <v>23</v>
      </c>
      <c r="G138" s="300">
        <v>4</v>
      </c>
      <c r="H138" s="303">
        <v>8.5</v>
      </c>
      <c r="I138" s="321" t="s">
        <v>889</v>
      </c>
      <c r="J138" s="304" t="s">
        <v>1083</v>
      </c>
      <c r="K138" s="305">
        <f t="shared" si="141"/>
        <v>-14.5</v>
      </c>
      <c r="L138" s="306">
        <v>100</v>
      </c>
      <c r="M138" s="307">
        <f t="shared" si="142"/>
        <v>-3725</v>
      </c>
      <c r="N138" s="305">
        <v>250</v>
      </c>
      <c r="O138" s="308" t="s">
        <v>547</v>
      </c>
      <c r="P138" s="309">
        <v>45013</v>
      </c>
      <c r="Q138" s="197"/>
      <c r="R138" s="203" t="s">
        <v>536</v>
      </c>
      <c r="S138" s="197"/>
      <c r="T138" s="197"/>
      <c r="U138" s="197"/>
      <c r="V138" s="197"/>
      <c r="W138" s="197"/>
      <c r="X138" s="203"/>
      <c r="Y138" s="197"/>
      <c r="Z138" s="197"/>
      <c r="AA138" s="197"/>
      <c r="AB138" s="197"/>
      <c r="AC138" s="197"/>
      <c r="AD138" s="203"/>
      <c r="AE138" s="197"/>
      <c r="AF138" s="197"/>
      <c r="AG138" s="197"/>
      <c r="AH138" s="197"/>
      <c r="AI138" s="197"/>
      <c r="AJ138" s="203"/>
      <c r="AK138" s="197"/>
      <c r="AL138" s="197"/>
    </row>
    <row r="139" spans="1:38" s="198" customFormat="1" ht="15.6" customHeight="1">
      <c r="A139" s="310">
        <v>54</v>
      </c>
      <c r="B139" s="309">
        <v>45008</v>
      </c>
      <c r="C139" s="302"/>
      <c r="D139" s="349" t="s">
        <v>1058</v>
      </c>
      <c r="E139" s="300" t="s">
        <v>537</v>
      </c>
      <c r="F139" s="300">
        <v>9</v>
      </c>
      <c r="G139" s="300"/>
      <c r="H139" s="303">
        <v>0</v>
      </c>
      <c r="I139" s="321" t="s">
        <v>1059</v>
      </c>
      <c r="J139" s="304" t="s">
        <v>1051</v>
      </c>
      <c r="K139" s="305">
        <f t="shared" ref="K139:K140" si="143">H139-F139</f>
        <v>-9</v>
      </c>
      <c r="L139" s="306">
        <v>100</v>
      </c>
      <c r="M139" s="307">
        <f t="shared" ref="M139:M140" si="144">(K139*N139)-100</f>
        <v>-550</v>
      </c>
      <c r="N139" s="305">
        <v>50</v>
      </c>
      <c r="O139" s="308" t="s">
        <v>547</v>
      </c>
      <c r="P139" s="309">
        <v>45008</v>
      </c>
      <c r="Q139" s="197"/>
      <c r="R139" s="203" t="s">
        <v>799</v>
      </c>
      <c r="S139" s="197"/>
      <c r="T139" s="197"/>
      <c r="U139" s="197"/>
      <c r="V139" s="197"/>
      <c r="W139" s="197"/>
      <c r="X139" s="203"/>
      <c r="Y139" s="197"/>
      <c r="Z139" s="197"/>
      <c r="AA139" s="197"/>
      <c r="AB139" s="197"/>
      <c r="AC139" s="197"/>
      <c r="AD139" s="203"/>
      <c r="AE139" s="197"/>
      <c r="AF139" s="197"/>
      <c r="AG139" s="197"/>
      <c r="AH139" s="197"/>
      <c r="AI139" s="197"/>
      <c r="AJ139" s="203"/>
      <c r="AK139" s="197"/>
      <c r="AL139" s="197"/>
    </row>
    <row r="140" spans="1:38" s="198" customFormat="1" ht="15.6" customHeight="1">
      <c r="A140" s="289">
        <v>55</v>
      </c>
      <c r="B140" s="276">
        <v>45009</v>
      </c>
      <c r="C140" s="287"/>
      <c r="D140" s="340" t="s">
        <v>1066</v>
      </c>
      <c r="E140" s="277" t="s">
        <v>537</v>
      </c>
      <c r="F140" s="277">
        <v>67.5</v>
      </c>
      <c r="G140" s="277">
        <v>35</v>
      </c>
      <c r="H140" s="286">
        <v>89</v>
      </c>
      <c r="I140" s="320" t="s">
        <v>1067</v>
      </c>
      <c r="J140" s="291" t="s">
        <v>1078</v>
      </c>
      <c r="K140" s="283">
        <f t="shared" si="143"/>
        <v>21.5</v>
      </c>
      <c r="L140" s="284">
        <v>100</v>
      </c>
      <c r="M140" s="285">
        <f t="shared" si="144"/>
        <v>975</v>
      </c>
      <c r="N140" s="283">
        <v>50</v>
      </c>
      <c r="O140" s="275" t="s">
        <v>535</v>
      </c>
      <c r="P140" s="276">
        <v>45012</v>
      </c>
      <c r="Q140" s="197"/>
      <c r="R140" s="203" t="s">
        <v>536</v>
      </c>
      <c r="S140" s="197"/>
      <c r="T140" s="197"/>
      <c r="U140" s="197"/>
      <c r="V140" s="197"/>
      <c r="W140" s="197"/>
      <c r="X140" s="203"/>
      <c r="Y140" s="197"/>
      <c r="Z140" s="197"/>
      <c r="AA140" s="197"/>
      <c r="AB140" s="197"/>
      <c r="AC140" s="197"/>
      <c r="AD140" s="203"/>
      <c r="AE140" s="197"/>
      <c r="AF140" s="197"/>
      <c r="AG140" s="197"/>
      <c r="AH140" s="197"/>
      <c r="AI140" s="197"/>
      <c r="AJ140" s="203"/>
      <c r="AK140" s="197"/>
      <c r="AL140" s="197"/>
    </row>
    <row r="141" spans="1:38" s="198" customFormat="1" ht="15.6" customHeight="1">
      <c r="A141" s="270">
        <v>56</v>
      </c>
      <c r="B141" s="199">
        <v>45012</v>
      </c>
      <c r="C141" s="235"/>
      <c r="D141" s="350" t="s">
        <v>1077</v>
      </c>
      <c r="E141" s="201" t="s">
        <v>537</v>
      </c>
      <c r="F141" s="201" t="s">
        <v>1080</v>
      </c>
      <c r="G141" s="201">
        <v>78</v>
      </c>
      <c r="H141" s="202"/>
      <c r="I141" s="218" t="s">
        <v>957</v>
      </c>
      <c r="J141" s="246" t="s">
        <v>538</v>
      </c>
      <c r="K141" s="256"/>
      <c r="L141" s="318"/>
      <c r="M141" s="319"/>
      <c r="N141" s="256"/>
      <c r="O141" s="226"/>
      <c r="P141" s="199"/>
      <c r="Q141" s="197"/>
      <c r="R141" s="203" t="s">
        <v>799</v>
      </c>
      <c r="S141" s="197"/>
      <c r="T141" s="197"/>
      <c r="U141" s="197"/>
      <c r="V141" s="197"/>
      <c r="W141" s="197"/>
      <c r="X141" s="203"/>
      <c r="Y141" s="197"/>
      <c r="Z141" s="197"/>
      <c r="AA141" s="197"/>
      <c r="AB141" s="197"/>
      <c r="AC141" s="197"/>
      <c r="AD141" s="203"/>
      <c r="AE141" s="197"/>
      <c r="AF141" s="197"/>
      <c r="AG141" s="197"/>
      <c r="AH141" s="197"/>
      <c r="AI141" s="197"/>
      <c r="AJ141" s="203"/>
      <c r="AK141" s="197"/>
      <c r="AL141" s="197"/>
    </row>
    <row r="142" spans="1:38" s="198" customFormat="1" ht="15.6" customHeight="1">
      <c r="A142" s="310">
        <v>57</v>
      </c>
      <c r="B142" s="309">
        <v>45013</v>
      </c>
      <c r="C142" s="302"/>
      <c r="D142" s="349" t="s">
        <v>1084</v>
      </c>
      <c r="E142" s="300" t="s">
        <v>537</v>
      </c>
      <c r="F142" s="300">
        <v>64</v>
      </c>
      <c r="G142" s="300">
        <v>35</v>
      </c>
      <c r="H142" s="303">
        <v>38</v>
      </c>
      <c r="I142" s="321" t="s">
        <v>1067</v>
      </c>
      <c r="J142" s="304" t="s">
        <v>1085</v>
      </c>
      <c r="K142" s="305">
        <f t="shared" ref="K142:K143" si="145">H142-F142</f>
        <v>-26</v>
      </c>
      <c r="L142" s="306">
        <v>100</v>
      </c>
      <c r="M142" s="307">
        <f t="shared" ref="M142:M143" si="146">(K142*N142)-100</f>
        <v>-1400</v>
      </c>
      <c r="N142" s="305">
        <v>50</v>
      </c>
      <c r="O142" s="308" t="s">
        <v>547</v>
      </c>
      <c r="P142" s="309">
        <v>45013</v>
      </c>
      <c r="Q142" s="197"/>
      <c r="R142" s="203" t="s">
        <v>536</v>
      </c>
      <c r="S142" s="197"/>
      <c r="T142" s="197"/>
      <c r="U142" s="197"/>
      <c r="V142" s="197"/>
      <c r="W142" s="197"/>
      <c r="X142" s="203"/>
      <c r="Y142" s="197"/>
      <c r="Z142" s="197"/>
      <c r="AA142" s="197"/>
      <c r="AB142" s="197"/>
      <c r="AC142" s="197"/>
      <c r="AD142" s="203"/>
      <c r="AE142" s="197"/>
      <c r="AF142" s="197"/>
      <c r="AG142" s="197"/>
      <c r="AH142" s="197"/>
      <c r="AI142" s="197"/>
      <c r="AJ142" s="203"/>
      <c r="AK142" s="197"/>
      <c r="AL142" s="197"/>
    </row>
    <row r="143" spans="1:38" s="198" customFormat="1" ht="15.6" customHeight="1">
      <c r="A143" s="289">
        <v>58</v>
      </c>
      <c r="B143" s="276">
        <v>45014</v>
      </c>
      <c r="C143" s="287"/>
      <c r="D143" s="340" t="s">
        <v>1105</v>
      </c>
      <c r="E143" s="277" t="s">
        <v>537</v>
      </c>
      <c r="F143" s="277">
        <v>10.5</v>
      </c>
      <c r="G143" s="277">
        <v>5</v>
      </c>
      <c r="H143" s="286">
        <v>14</v>
      </c>
      <c r="I143" s="320" t="s">
        <v>1106</v>
      </c>
      <c r="J143" s="291" t="s">
        <v>1078</v>
      </c>
      <c r="K143" s="283">
        <f t="shared" si="145"/>
        <v>3.5</v>
      </c>
      <c r="L143" s="284">
        <v>100</v>
      </c>
      <c r="M143" s="285">
        <f t="shared" si="146"/>
        <v>3225</v>
      </c>
      <c r="N143" s="283">
        <v>950</v>
      </c>
      <c r="O143" s="275" t="s">
        <v>535</v>
      </c>
      <c r="P143" s="276">
        <v>45016</v>
      </c>
      <c r="Q143" s="197"/>
      <c r="R143" s="203"/>
      <c r="S143" s="197"/>
      <c r="T143" s="197"/>
      <c r="U143" s="197"/>
      <c r="V143" s="197"/>
      <c r="W143" s="197"/>
      <c r="X143" s="203"/>
      <c r="Y143" s="197"/>
      <c r="Z143" s="197"/>
      <c r="AA143" s="197"/>
      <c r="AB143" s="197"/>
      <c r="AC143" s="197"/>
      <c r="AD143" s="203"/>
      <c r="AE143" s="197"/>
      <c r="AF143" s="197"/>
      <c r="AG143" s="197"/>
      <c r="AH143" s="197"/>
      <c r="AI143" s="197"/>
      <c r="AJ143" s="203"/>
      <c r="AK143" s="197"/>
      <c r="AL143" s="197"/>
    </row>
    <row r="144" spans="1:38" s="198" customFormat="1" ht="15.6" customHeight="1">
      <c r="A144" s="348"/>
      <c r="B144" s="348"/>
      <c r="C144" s="348"/>
      <c r="D144" s="348"/>
      <c r="E144" s="348"/>
      <c r="F144" s="348"/>
      <c r="G144" s="348"/>
      <c r="H144" s="348"/>
      <c r="I144" s="348"/>
      <c r="J144" s="226"/>
      <c r="K144" s="202"/>
      <c r="L144" s="218"/>
      <c r="M144" s="219"/>
      <c r="N144" s="202"/>
      <c r="O144" s="226"/>
      <c r="P144" s="199"/>
      <c r="Q144" s="1"/>
      <c r="R144" s="6"/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97"/>
      <c r="AI144" s="197"/>
      <c r="AJ144" s="203"/>
      <c r="AK144" s="197"/>
      <c r="AL144" s="197"/>
    </row>
    <row r="145" spans="1:38" ht="38.25" customHeight="1">
      <c r="A145" s="92" t="s">
        <v>559</v>
      </c>
      <c r="B145" s="139"/>
      <c r="C145" s="139"/>
      <c r="D145" s="140"/>
      <c r="E145" s="124"/>
      <c r="F145" s="6"/>
      <c r="G145" s="6"/>
      <c r="H145" s="125"/>
      <c r="I145" s="141"/>
      <c r="J145" s="1"/>
      <c r="K145" s="6"/>
      <c r="L145" s="6"/>
      <c r="M145" s="6"/>
      <c r="N145" s="1"/>
      <c r="O145" s="1"/>
      <c r="Q145" s="1"/>
      <c r="R145" s="6"/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</row>
    <row r="146" spans="1:38" s="198" customFormat="1" ht="38.25">
      <c r="A146" s="93" t="s">
        <v>16</v>
      </c>
      <c r="B146" s="94" t="s">
        <v>512</v>
      </c>
      <c r="C146" s="94"/>
      <c r="D146" s="95" t="s">
        <v>523</v>
      </c>
      <c r="E146" s="94" t="s">
        <v>524</v>
      </c>
      <c r="F146" s="94" t="s">
        <v>525</v>
      </c>
      <c r="G146" s="94" t="s">
        <v>526</v>
      </c>
      <c r="H146" s="94" t="s">
        <v>527</v>
      </c>
      <c r="I146" s="94" t="s">
        <v>528</v>
      </c>
      <c r="J146" s="93" t="s">
        <v>529</v>
      </c>
      <c r="K146" s="128" t="s">
        <v>546</v>
      </c>
      <c r="L146" s="129" t="s">
        <v>531</v>
      </c>
      <c r="M146" s="96" t="s">
        <v>532</v>
      </c>
      <c r="N146" s="94" t="s">
        <v>533</v>
      </c>
      <c r="O146" s="95" t="s">
        <v>534</v>
      </c>
      <c r="P146" s="94" t="s">
        <v>763</v>
      </c>
      <c r="Q146" s="197"/>
      <c r="R146" s="6"/>
      <c r="S146" s="197"/>
      <c r="T146" s="197"/>
      <c r="U146" s="197"/>
      <c r="V146" s="197"/>
      <c r="W146" s="197"/>
      <c r="X146" s="197"/>
      <c r="Y146" s="197"/>
      <c r="Z146" s="197"/>
      <c r="AA146" s="197"/>
      <c r="AB146" s="197"/>
      <c r="AC146" s="197"/>
      <c r="AD146" s="197"/>
      <c r="AE146" s="197"/>
      <c r="AF146" s="197"/>
      <c r="AG146" s="197"/>
      <c r="AH146" s="197"/>
      <c r="AI146" s="197"/>
      <c r="AJ146" s="197"/>
      <c r="AK146" s="197"/>
      <c r="AL146" s="197"/>
    </row>
    <row r="147" spans="1:38" ht="14.25" customHeight="1">
      <c r="A147" s="257">
        <v>1</v>
      </c>
      <c r="B147" s="258">
        <v>44840</v>
      </c>
      <c r="C147" s="255"/>
      <c r="D147" s="255" t="s">
        <v>835</v>
      </c>
      <c r="E147" s="256" t="s">
        <v>537</v>
      </c>
      <c r="F147" s="256" t="s">
        <v>836</v>
      </c>
      <c r="G147" s="256">
        <v>1220</v>
      </c>
      <c r="H147" s="256"/>
      <c r="I147" s="256" t="s">
        <v>837</v>
      </c>
      <c r="J147" s="226" t="s">
        <v>538</v>
      </c>
      <c r="K147" s="202"/>
      <c r="L147" s="218"/>
      <c r="M147" s="219"/>
      <c r="N147" s="202"/>
      <c r="O147" s="226"/>
      <c r="P147" s="199"/>
      <c r="Q147" s="197"/>
      <c r="R147" s="197" t="s">
        <v>536</v>
      </c>
      <c r="S147" s="41"/>
      <c r="T147" s="1"/>
      <c r="U147" s="1"/>
      <c r="V147" s="1"/>
      <c r="W147" s="1"/>
      <c r="X147" s="1"/>
      <c r="Y147" s="1"/>
      <c r="Z147" s="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</row>
    <row r="148" spans="1:38" ht="12.75" customHeight="1">
      <c r="A148" s="256"/>
      <c r="B148" s="254"/>
      <c r="C148" s="255"/>
      <c r="D148" s="255"/>
      <c r="E148" s="256"/>
      <c r="F148" s="256"/>
      <c r="G148" s="256"/>
      <c r="H148" s="256"/>
      <c r="I148" s="256"/>
      <c r="J148" s="226"/>
      <c r="K148" s="202"/>
      <c r="L148" s="218"/>
      <c r="M148" s="219"/>
      <c r="N148" s="202"/>
      <c r="O148" s="226"/>
      <c r="P148" s="199"/>
      <c r="R148" s="6"/>
      <c r="S148" s="1"/>
      <c r="T148" s="1"/>
      <c r="U148" s="1"/>
      <c r="V148" s="1"/>
      <c r="W148" s="1"/>
      <c r="X148" s="1"/>
      <c r="Y148" s="1"/>
    </row>
    <row r="149" spans="1:38" ht="12.75" customHeight="1">
      <c r="A149" s="109" t="s">
        <v>539</v>
      </c>
      <c r="B149" s="109"/>
      <c r="C149" s="109"/>
      <c r="D149" s="109"/>
      <c r="E149" s="41"/>
      <c r="F149" s="116" t="s">
        <v>541</v>
      </c>
      <c r="G149" s="54"/>
      <c r="H149" s="54"/>
      <c r="I149" s="54"/>
      <c r="J149" s="6"/>
      <c r="K149" s="132"/>
      <c r="L149" s="133"/>
      <c r="M149" s="6"/>
      <c r="N149" s="99"/>
      <c r="O149" s="142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15" t="s">
        <v>540</v>
      </c>
      <c r="B150" s="109"/>
      <c r="C150" s="109"/>
      <c r="D150" s="109"/>
      <c r="E150" s="6"/>
      <c r="F150" s="116" t="s">
        <v>543</v>
      </c>
      <c r="G150" s="6"/>
      <c r="H150" s="6" t="s">
        <v>759</v>
      </c>
      <c r="I150" s="6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15"/>
      <c r="B151" s="109"/>
      <c r="C151" s="109"/>
      <c r="D151" s="109"/>
      <c r="E151" s="6"/>
      <c r="F151" s="116"/>
      <c r="G151" s="6"/>
      <c r="H151" s="6"/>
      <c r="I151" s="6"/>
      <c r="J151" s="1"/>
      <c r="K151" s="6"/>
      <c r="L151" s="6"/>
      <c r="M151" s="6"/>
      <c r="N151" s="1"/>
      <c r="O151" s="1"/>
      <c r="Q151" s="1"/>
      <c r="R151" s="54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15"/>
      <c r="B152" s="109"/>
      <c r="C152" s="109"/>
      <c r="D152" s="109"/>
      <c r="E152" s="6"/>
      <c r="F152" s="116"/>
      <c r="G152" s="54"/>
      <c r="H152" s="41"/>
      <c r="I152" s="54"/>
      <c r="J152" s="6"/>
      <c r="K152" s="132"/>
      <c r="L152" s="133"/>
      <c r="M152" s="6"/>
      <c r="N152" s="99"/>
      <c r="O152" s="134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54"/>
      <c r="B153" s="98"/>
      <c r="C153" s="98"/>
      <c r="D153" s="41"/>
      <c r="E153" s="54"/>
      <c r="F153" s="54"/>
      <c r="G153" s="54"/>
      <c r="H153" s="41"/>
      <c r="I153" s="54"/>
      <c r="J153" s="6"/>
      <c r="K153" s="132"/>
      <c r="L153" s="133"/>
      <c r="M153" s="6"/>
      <c r="N153" s="99"/>
      <c r="O153" s="134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41"/>
      <c r="B154" s="143" t="s">
        <v>560</v>
      </c>
      <c r="C154" s="143"/>
      <c r="D154" s="143"/>
      <c r="E154" s="143"/>
      <c r="F154" s="6"/>
      <c r="G154" s="6"/>
      <c r="H154" s="126"/>
      <c r="I154" s="6"/>
      <c r="J154" s="126"/>
      <c r="K154" s="127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93" t="s">
        <v>16</v>
      </c>
      <c r="B155" s="94" t="s">
        <v>512</v>
      </c>
      <c r="C155" s="94"/>
      <c r="D155" s="95" t="s">
        <v>523</v>
      </c>
      <c r="E155" s="94" t="s">
        <v>524</v>
      </c>
      <c r="F155" s="94" t="s">
        <v>525</v>
      </c>
      <c r="G155" s="94" t="s">
        <v>561</v>
      </c>
      <c r="H155" s="94" t="s">
        <v>562</v>
      </c>
      <c r="I155" s="94" t="s">
        <v>528</v>
      </c>
      <c r="J155" s="144" t="s">
        <v>529</v>
      </c>
      <c r="K155" s="94" t="s">
        <v>530</v>
      </c>
      <c r="L155" s="94" t="s">
        <v>563</v>
      </c>
      <c r="M155" s="94" t="s">
        <v>533</v>
      </c>
      <c r="N155" s="95" t="s">
        <v>534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45">
        <v>1</v>
      </c>
      <c r="B156" s="146">
        <v>41579</v>
      </c>
      <c r="C156" s="146"/>
      <c r="D156" s="147" t="s">
        <v>564</v>
      </c>
      <c r="E156" s="148" t="s">
        <v>565</v>
      </c>
      <c r="F156" s="149">
        <v>82</v>
      </c>
      <c r="G156" s="148" t="s">
        <v>566</v>
      </c>
      <c r="H156" s="148">
        <v>100</v>
      </c>
      <c r="I156" s="150">
        <v>100</v>
      </c>
      <c r="J156" s="151" t="s">
        <v>567</v>
      </c>
      <c r="K156" s="152">
        <f t="shared" ref="K156:K208" si="147">H156-F156</f>
        <v>18</v>
      </c>
      <c r="L156" s="153">
        <f t="shared" ref="L156:L208" si="148">K156/F156</f>
        <v>0.21951219512195122</v>
      </c>
      <c r="M156" s="148" t="s">
        <v>535</v>
      </c>
      <c r="N156" s="154">
        <v>42657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45">
        <v>2</v>
      </c>
      <c r="B157" s="146">
        <v>41794</v>
      </c>
      <c r="C157" s="146"/>
      <c r="D157" s="147" t="s">
        <v>568</v>
      </c>
      <c r="E157" s="148" t="s">
        <v>537</v>
      </c>
      <c r="F157" s="149">
        <v>257</v>
      </c>
      <c r="G157" s="148" t="s">
        <v>566</v>
      </c>
      <c r="H157" s="148">
        <v>300</v>
      </c>
      <c r="I157" s="150">
        <v>300</v>
      </c>
      <c r="J157" s="151" t="s">
        <v>567</v>
      </c>
      <c r="K157" s="152">
        <f t="shared" si="147"/>
        <v>43</v>
      </c>
      <c r="L157" s="153">
        <f t="shared" si="148"/>
        <v>0.16731517509727625</v>
      </c>
      <c r="M157" s="148" t="s">
        <v>535</v>
      </c>
      <c r="N157" s="154">
        <v>41822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45">
        <v>3</v>
      </c>
      <c r="B158" s="146">
        <v>41828</v>
      </c>
      <c r="C158" s="146"/>
      <c r="D158" s="147" t="s">
        <v>569</v>
      </c>
      <c r="E158" s="148" t="s">
        <v>537</v>
      </c>
      <c r="F158" s="149">
        <v>393</v>
      </c>
      <c r="G158" s="148" t="s">
        <v>566</v>
      </c>
      <c r="H158" s="148">
        <v>468</v>
      </c>
      <c r="I158" s="150">
        <v>468</v>
      </c>
      <c r="J158" s="151" t="s">
        <v>567</v>
      </c>
      <c r="K158" s="152">
        <f t="shared" si="147"/>
        <v>75</v>
      </c>
      <c r="L158" s="153">
        <f t="shared" si="148"/>
        <v>0.19083969465648856</v>
      </c>
      <c r="M158" s="148" t="s">
        <v>535</v>
      </c>
      <c r="N158" s="154">
        <v>41863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45">
        <v>4</v>
      </c>
      <c r="B159" s="146">
        <v>41857</v>
      </c>
      <c r="C159" s="146"/>
      <c r="D159" s="147" t="s">
        <v>570</v>
      </c>
      <c r="E159" s="148" t="s">
        <v>537</v>
      </c>
      <c r="F159" s="149">
        <v>205</v>
      </c>
      <c r="G159" s="148" t="s">
        <v>566</v>
      </c>
      <c r="H159" s="148">
        <v>275</v>
      </c>
      <c r="I159" s="150">
        <v>250</v>
      </c>
      <c r="J159" s="151" t="s">
        <v>567</v>
      </c>
      <c r="K159" s="152">
        <f t="shared" si="147"/>
        <v>70</v>
      </c>
      <c r="L159" s="153">
        <f t="shared" si="148"/>
        <v>0.34146341463414637</v>
      </c>
      <c r="M159" s="148" t="s">
        <v>535</v>
      </c>
      <c r="N159" s="154">
        <v>41962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45">
        <v>5</v>
      </c>
      <c r="B160" s="146">
        <v>41886</v>
      </c>
      <c r="C160" s="146"/>
      <c r="D160" s="147" t="s">
        <v>571</v>
      </c>
      <c r="E160" s="148" t="s">
        <v>537</v>
      </c>
      <c r="F160" s="149">
        <v>162</v>
      </c>
      <c r="G160" s="148" t="s">
        <v>566</v>
      </c>
      <c r="H160" s="148">
        <v>190</v>
      </c>
      <c r="I160" s="150">
        <v>190</v>
      </c>
      <c r="J160" s="151" t="s">
        <v>567</v>
      </c>
      <c r="K160" s="152">
        <f t="shared" si="147"/>
        <v>28</v>
      </c>
      <c r="L160" s="153">
        <f t="shared" si="148"/>
        <v>0.1728395061728395</v>
      </c>
      <c r="M160" s="148" t="s">
        <v>535</v>
      </c>
      <c r="N160" s="154">
        <v>42006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</v>
      </c>
      <c r="B161" s="146">
        <v>41886</v>
      </c>
      <c r="C161" s="146"/>
      <c r="D161" s="147" t="s">
        <v>572</v>
      </c>
      <c r="E161" s="148" t="s">
        <v>537</v>
      </c>
      <c r="F161" s="149">
        <v>75</v>
      </c>
      <c r="G161" s="148" t="s">
        <v>566</v>
      </c>
      <c r="H161" s="148">
        <v>91.5</v>
      </c>
      <c r="I161" s="150" t="s">
        <v>573</v>
      </c>
      <c r="J161" s="151" t="s">
        <v>574</v>
      </c>
      <c r="K161" s="152">
        <f t="shared" si="147"/>
        <v>16.5</v>
      </c>
      <c r="L161" s="153">
        <f t="shared" si="148"/>
        <v>0.22</v>
      </c>
      <c r="M161" s="148" t="s">
        <v>535</v>
      </c>
      <c r="N161" s="154">
        <v>41954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</v>
      </c>
      <c r="B162" s="146">
        <v>41913</v>
      </c>
      <c r="C162" s="146"/>
      <c r="D162" s="147" t="s">
        <v>575</v>
      </c>
      <c r="E162" s="148" t="s">
        <v>537</v>
      </c>
      <c r="F162" s="149">
        <v>850</v>
      </c>
      <c r="G162" s="148" t="s">
        <v>566</v>
      </c>
      <c r="H162" s="148">
        <v>982.5</v>
      </c>
      <c r="I162" s="150">
        <v>1050</v>
      </c>
      <c r="J162" s="151" t="s">
        <v>576</v>
      </c>
      <c r="K162" s="152">
        <f t="shared" si="147"/>
        <v>132.5</v>
      </c>
      <c r="L162" s="153">
        <f t="shared" si="148"/>
        <v>0.15588235294117647</v>
      </c>
      <c r="M162" s="148" t="s">
        <v>535</v>
      </c>
      <c r="N162" s="154">
        <v>42039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</v>
      </c>
      <c r="B163" s="146">
        <v>41913</v>
      </c>
      <c r="C163" s="146"/>
      <c r="D163" s="147" t="s">
        <v>577</v>
      </c>
      <c r="E163" s="148" t="s">
        <v>537</v>
      </c>
      <c r="F163" s="149">
        <v>475</v>
      </c>
      <c r="G163" s="148" t="s">
        <v>566</v>
      </c>
      <c r="H163" s="148">
        <v>515</v>
      </c>
      <c r="I163" s="150">
        <v>600</v>
      </c>
      <c r="J163" s="151" t="s">
        <v>578</v>
      </c>
      <c r="K163" s="152">
        <f t="shared" si="147"/>
        <v>40</v>
      </c>
      <c r="L163" s="153">
        <f t="shared" si="148"/>
        <v>8.4210526315789472E-2</v>
      </c>
      <c r="M163" s="148" t="s">
        <v>535</v>
      </c>
      <c r="N163" s="154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9</v>
      </c>
      <c r="B164" s="146">
        <v>41913</v>
      </c>
      <c r="C164" s="146"/>
      <c r="D164" s="147" t="s">
        <v>579</v>
      </c>
      <c r="E164" s="148" t="s">
        <v>537</v>
      </c>
      <c r="F164" s="149">
        <v>86</v>
      </c>
      <c r="G164" s="148" t="s">
        <v>566</v>
      </c>
      <c r="H164" s="148">
        <v>99</v>
      </c>
      <c r="I164" s="150">
        <v>140</v>
      </c>
      <c r="J164" s="151" t="s">
        <v>580</v>
      </c>
      <c r="K164" s="152">
        <f t="shared" si="147"/>
        <v>13</v>
      </c>
      <c r="L164" s="153">
        <f t="shared" si="148"/>
        <v>0.15116279069767441</v>
      </c>
      <c r="M164" s="148" t="s">
        <v>535</v>
      </c>
      <c r="N164" s="15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10</v>
      </c>
      <c r="B165" s="146">
        <v>41926</v>
      </c>
      <c r="C165" s="146"/>
      <c r="D165" s="147" t="s">
        <v>581</v>
      </c>
      <c r="E165" s="148" t="s">
        <v>537</v>
      </c>
      <c r="F165" s="149">
        <v>496.6</v>
      </c>
      <c r="G165" s="148" t="s">
        <v>566</v>
      </c>
      <c r="H165" s="148">
        <v>621</v>
      </c>
      <c r="I165" s="150">
        <v>580</v>
      </c>
      <c r="J165" s="151" t="s">
        <v>567</v>
      </c>
      <c r="K165" s="152">
        <f t="shared" si="147"/>
        <v>124.39999999999998</v>
      </c>
      <c r="L165" s="153">
        <f t="shared" si="148"/>
        <v>0.25050342327829234</v>
      </c>
      <c r="M165" s="148" t="s">
        <v>535</v>
      </c>
      <c r="N165" s="154">
        <v>42605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11</v>
      </c>
      <c r="B166" s="146">
        <v>41926</v>
      </c>
      <c r="C166" s="146"/>
      <c r="D166" s="147" t="s">
        <v>582</v>
      </c>
      <c r="E166" s="148" t="s">
        <v>537</v>
      </c>
      <c r="F166" s="149">
        <v>2481.9</v>
      </c>
      <c r="G166" s="148" t="s">
        <v>566</v>
      </c>
      <c r="H166" s="148">
        <v>2840</v>
      </c>
      <c r="I166" s="150">
        <v>2870</v>
      </c>
      <c r="J166" s="151" t="s">
        <v>583</v>
      </c>
      <c r="K166" s="152">
        <f t="shared" si="147"/>
        <v>358.09999999999991</v>
      </c>
      <c r="L166" s="153">
        <f t="shared" si="148"/>
        <v>0.14428462065353154</v>
      </c>
      <c r="M166" s="148" t="s">
        <v>535</v>
      </c>
      <c r="N166" s="154">
        <v>42017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12</v>
      </c>
      <c r="B167" s="146">
        <v>41928</v>
      </c>
      <c r="C167" s="146"/>
      <c r="D167" s="147" t="s">
        <v>584</v>
      </c>
      <c r="E167" s="148" t="s">
        <v>537</v>
      </c>
      <c r="F167" s="149">
        <v>84.5</v>
      </c>
      <c r="G167" s="148" t="s">
        <v>566</v>
      </c>
      <c r="H167" s="148">
        <v>93</v>
      </c>
      <c r="I167" s="150">
        <v>110</v>
      </c>
      <c r="J167" s="151" t="s">
        <v>585</v>
      </c>
      <c r="K167" s="152">
        <f t="shared" si="147"/>
        <v>8.5</v>
      </c>
      <c r="L167" s="153">
        <f t="shared" si="148"/>
        <v>0.10059171597633136</v>
      </c>
      <c r="M167" s="148" t="s">
        <v>535</v>
      </c>
      <c r="N167" s="15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13</v>
      </c>
      <c r="B168" s="146">
        <v>41928</v>
      </c>
      <c r="C168" s="146"/>
      <c r="D168" s="147" t="s">
        <v>586</v>
      </c>
      <c r="E168" s="148" t="s">
        <v>537</v>
      </c>
      <c r="F168" s="149">
        <v>401</v>
      </c>
      <c r="G168" s="148" t="s">
        <v>566</v>
      </c>
      <c r="H168" s="148">
        <v>428</v>
      </c>
      <c r="I168" s="150">
        <v>450</v>
      </c>
      <c r="J168" s="151" t="s">
        <v>587</v>
      </c>
      <c r="K168" s="152">
        <f t="shared" si="147"/>
        <v>27</v>
      </c>
      <c r="L168" s="153">
        <f t="shared" si="148"/>
        <v>6.7331670822942641E-2</v>
      </c>
      <c r="M168" s="148" t="s">
        <v>535</v>
      </c>
      <c r="N168" s="154">
        <v>42020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14</v>
      </c>
      <c r="B169" s="146">
        <v>41928</v>
      </c>
      <c r="C169" s="146"/>
      <c r="D169" s="147" t="s">
        <v>588</v>
      </c>
      <c r="E169" s="148" t="s">
        <v>537</v>
      </c>
      <c r="F169" s="149">
        <v>101</v>
      </c>
      <c r="G169" s="148" t="s">
        <v>566</v>
      </c>
      <c r="H169" s="148">
        <v>112</v>
      </c>
      <c r="I169" s="150">
        <v>120</v>
      </c>
      <c r="J169" s="151" t="s">
        <v>589</v>
      </c>
      <c r="K169" s="152">
        <f t="shared" si="147"/>
        <v>11</v>
      </c>
      <c r="L169" s="153">
        <f t="shared" si="148"/>
        <v>0.10891089108910891</v>
      </c>
      <c r="M169" s="148" t="s">
        <v>535</v>
      </c>
      <c r="N169" s="154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15</v>
      </c>
      <c r="B170" s="146">
        <v>41954</v>
      </c>
      <c r="C170" s="146"/>
      <c r="D170" s="147" t="s">
        <v>590</v>
      </c>
      <c r="E170" s="148" t="s">
        <v>537</v>
      </c>
      <c r="F170" s="149">
        <v>59</v>
      </c>
      <c r="G170" s="148" t="s">
        <v>566</v>
      </c>
      <c r="H170" s="148">
        <v>76</v>
      </c>
      <c r="I170" s="150">
        <v>76</v>
      </c>
      <c r="J170" s="151" t="s">
        <v>567</v>
      </c>
      <c r="K170" s="152">
        <f t="shared" si="147"/>
        <v>17</v>
      </c>
      <c r="L170" s="153">
        <f t="shared" si="148"/>
        <v>0.28813559322033899</v>
      </c>
      <c r="M170" s="148" t="s">
        <v>535</v>
      </c>
      <c r="N170" s="154">
        <v>43032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16</v>
      </c>
      <c r="B171" s="146">
        <v>41954</v>
      </c>
      <c r="C171" s="146"/>
      <c r="D171" s="147" t="s">
        <v>579</v>
      </c>
      <c r="E171" s="148" t="s">
        <v>537</v>
      </c>
      <c r="F171" s="149">
        <v>99</v>
      </c>
      <c r="G171" s="148" t="s">
        <v>566</v>
      </c>
      <c r="H171" s="148">
        <v>120</v>
      </c>
      <c r="I171" s="150">
        <v>120</v>
      </c>
      <c r="J171" s="151" t="s">
        <v>548</v>
      </c>
      <c r="K171" s="152">
        <f t="shared" si="147"/>
        <v>21</v>
      </c>
      <c r="L171" s="153">
        <f t="shared" si="148"/>
        <v>0.21212121212121213</v>
      </c>
      <c r="M171" s="148" t="s">
        <v>535</v>
      </c>
      <c r="N171" s="154">
        <v>41960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17</v>
      </c>
      <c r="B172" s="146">
        <v>41956</v>
      </c>
      <c r="C172" s="146"/>
      <c r="D172" s="147" t="s">
        <v>591</v>
      </c>
      <c r="E172" s="148" t="s">
        <v>537</v>
      </c>
      <c r="F172" s="149">
        <v>22</v>
      </c>
      <c r="G172" s="148" t="s">
        <v>566</v>
      </c>
      <c r="H172" s="148">
        <v>33.549999999999997</v>
      </c>
      <c r="I172" s="150">
        <v>32</v>
      </c>
      <c r="J172" s="151" t="s">
        <v>592</v>
      </c>
      <c r="K172" s="152">
        <f t="shared" si="147"/>
        <v>11.549999999999997</v>
      </c>
      <c r="L172" s="153">
        <f t="shared" si="148"/>
        <v>0.52499999999999991</v>
      </c>
      <c r="M172" s="148" t="s">
        <v>535</v>
      </c>
      <c r="N172" s="154">
        <v>42188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18</v>
      </c>
      <c r="B173" s="146">
        <v>41976</v>
      </c>
      <c r="C173" s="146"/>
      <c r="D173" s="147" t="s">
        <v>593</v>
      </c>
      <c r="E173" s="148" t="s">
        <v>537</v>
      </c>
      <c r="F173" s="149">
        <v>440</v>
      </c>
      <c r="G173" s="148" t="s">
        <v>566</v>
      </c>
      <c r="H173" s="148">
        <v>520</v>
      </c>
      <c r="I173" s="150">
        <v>520</v>
      </c>
      <c r="J173" s="151" t="s">
        <v>594</v>
      </c>
      <c r="K173" s="152">
        <f t="shared" si="147"/>
        <v>80</v>
      </c>
      <c r="L173" s="153">
        <f t="shared" si="148"/>
        <v>0.18181818181818182</v>
      </c>
      <c r="M173" s="148" t="s">
        <v>535</v>
      </c>
      <c r="N173" s="154">
        <v>42208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19</v>
      </c>
      <c r="B174" s="146">
        <v>41976</v>
      </c>
      <c r="C174" s="146"/>
      <c r="D174" s="147" t="s">
        <v>595</v>
      </c>
      <c r="E174" s="148" t="s">
        <v>537</v>
      </c>
      <c r="F174" s="149">
        <v>360</v>
      </c>
      <c r="G174" s="148" t="s">
        <v>566</v>
      </c>
      <c r="H174" s="148">
        <v>427</v>
      </c>
      <c r="I174" s="150">
        <v>425</v>
      </c>
      <c r="J174" s="151" t="s">
        <v>596</v>
      </c>
      <c r="K174" s="152">
        <f t="shared" si="147"/>
        <v>67</v>
      </c>
      <c r="L174" s="153">
        <f t="shared" si="148"/>
        <v>0.18611111111111112</v>
      </c>
      <c r="M174" s="148" t="s">
        <v>535</v>
      </c>
      <c r="N174" s="154">
        <v>42058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20</v>
      </c>
      <c r="B175" s="146">
        <v>42012</v>
      </c>
      <c r="C175" s="146"/>
      <c r="D175" s="147" t="s">
        <v>597</v>
      </c>
      <c r="E175" s="148" t="s">
        <v>537</v>
      </c>
      <c r="F175" s="149">
        <v>360</v>
      </c>
      <c r="G175" s="148" t="s">
        <v>566</v>
      </c>
      <c r="H175" s="148">
        <v>455</v>
      </c>
      <c r="I175" s="150">
        <v>420</v>
      </c>
      <c r="J175" s="151" t="s">
        <v>598</v>
      </c>
      <c r="K175" s="152">
        <f t="shared" si="147"/>
        <v>95</v>
      </c>
      <c r="L175" s="153">
        <f t="shared" si="148"/>
        <v>0.2638888888888889</v>
      </c>
      <c r="M175" s="148" t="s">
        <v>535</v>
      </c>
      <c r="N175" s="154">
        <v>42024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21</v>
      </c>
      <c r="B176" s="146">
        <v>42012</v>
      </c>
      <c r="C176" s="146"/>
      <c r="D176" s="147" t="s">
        <v>599</v>
      </c>
      <c r="E176" s="148" t="s">
        <v>537</v>
      </c>
      <c r="F176" s="149">
        <v>130</v>
      </c>
      <c r="G176" s="148"/>
      <c r="H176" s="148">
        <v>175.5</v>
      </c>
      <c r="I176" s="150">
        <v>165</v>
      </c>
      <c r="J176" s="151" t="s">
        <v>600</v>
      </c>
      <c r="K176" s="152">
        <f t="shared" si="147"/>
        <v>45.5</v>
      </c>
      <c r="L176" s="153">
        <f t="shared" si="148"/>
        <v>0.35</v>
      </c>
      <c r="M176" s="148" t="s">
        <v>535</v>
      </c>
      <c r="N176" s="154">
        <v>43088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22</v>
      </c>
      <c r="B177" s="146">
        <v>42040</v>
      </c>
      <c r="C177" s="146"/>
      <c r="D177" s="147" t="s">
        <v>365</v>
      </c>
      <c r="E177" s="148" t="s">
        <v>565</v>
      </c>
      <c r="F177" s="149">
        <v>98</v>
      </c>
      <c r="G177" s="148"/>
      <c r="H177" s="148">
        <v>120</v>
      </c>
      <c r="I177" s="150">
        <v>120</v>
      </c>
      <c r="J177" s="151" t="s">
        <v>567</v>
      </c>
      <c r="K177" s="152">
        <f t="shared" si="147"/>
        <v>22</v>
      </c>
      <c r="L177" s="153">
        <f t="shared" si="148"/>
        <v>0.22448979591836735</v>
      </c>
      <c r="M177" s="148" t="s">
        <v>535</v>
      </c>
      <c r="N177" s="154">
        <v>42753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23</v>
      </c>
      <c r="B178" s="146">
        <v>42040</v>
      </c>
      <c r="C178" s="146"/>
      <c r="D178" s="147" t="s">
        <v>601</v>
      </c>
      <c r="E178" s="148" t="s">
        <v>565</v>
      </c>
      <c r="F178" s="149">
        <v>196</v>
      </c>
      <c r="G178" s="148"/>
      <c r="H178" s="148">
        <v>262</v>
      </c>
      <c r="I178" s="150">
        <v>255</v>
      </c>
      <c r="J178" s="151" t="s">
        <v>567</v>
      </c>
      <c r="K178" s="152">
        <f t="shared" si="147"/>
        <v>66</v>
      </c>
      <c r="L178" s="153">
        <f t="shared" si="148"/>
        <v>0.33673469387755101</v>
      </c>
      <c r="M178" s="148" t="s">
        <v>535</v>
      </c>
      <c r="N178" s="154">
        <v>42599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24</v>
      </c>
      <c r="B179" s="156">
        <v>42067</v>
      </c>
      <c r="C179" s="156"/>
      <c r="D179" s="157" t="s">
        <v>364</v>
      </c>
      <c r="E179" s="158" t="s">
        <v>565</v>
      </c>
      <c r="F179" s="159">
        <v>235</v>
      </c>
      <c r="G179" s="159"/>
      <c r="H179" s="160">
        <v>77</v>
      </c>
      <c r="I179" s="160" t="s">
        <v>602</v>
      </c>
      <c r="J179" s="161" t="s">
        <v>603</v>
      </c>
      <c r="K179" s="162">
        <f t="shared" si="147"/>
        <v>-158</v>
      </c>
      <c r="L179" s="163">
        <f t="shared" si="148"/>
        <v>-0.67234042553191486</v>
      </c>
      <c r="M179" s="159" t="s">
        <v>547</v>
      </c>
      <c r="N179" s="156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25</v>
      </c>
      <c r="B180" s="146">
        <v>42067</v>
      </c>
      <c r="C180" s="146"/>
      <c r="D180" s="147" t="s">
        <v>604</v>
      </c>
      <c r="E180" s="148" t="s">
        <v>565</v>
      </c>
      <c r="F180" s="149">
        <v>185</v>
      </c>
      <c r="G180" s="148"/>
      <c r="H180" s="148">
        <v>224</v>
      </c>
      <c r="I180" s="150" t="s">
        <v>605</v>
      </c>
      <c r="J180" s="151" t="s">
        <v>567</v>
      </c>
      <c r="K180" s="152">
        <f t="shared" si="147"/>
        <v>39</v>
      </c>
      <c r="L180" s="153">
        <f t="shared" si="148"/>
        <v>0.21081081081081082</v>
      </c>
      <c r="M180" s="148" t="s">
        <v>535</v>
      </c>
      <c r="N180" s="154">
        <v>42647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26</v>
      </c>
      <c r="B181" s="156">
        <v>42090</v>
      </c>
      <c r="C181" s="156"/>
      <c r="D181" s="164" t="s">
        <v>606</v>
      </c>
      <c r="E181" s="159" t="s">
        <v>565</v>
      </c>
      <c r="F181" s="159">
        <v>49.5</v>
      </c>
      <c r="G181" s="160"/>
      <c r="H181" s="160">
        <v>15.85</v>
      </c>
      <c r="I181" s="160">
        <v>67</v>
      </c>
      <c r="J181" s="161" t="s">
        <v>607</v>
      </c>
      <c r="K181" s="160">
        <f t="shared" si="147"/>
        <v>-33.65</v>
      </c>
      <c r="L181" s="165">
        <f t="shared" si="148"/>
        <v>-0.67979797979797973</v>
      </c>
      <c r="M181" s="159" t="s">
        <v>547</v>
      </c>
      <c r="N181" s="166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27</v>
      </c>
      <c r="B182" s="146">
        <v>42093</v>
      </c>
      <c r="C182" s="146"/>
      <c r="D182" s="147" t="s">
        <v>608</v>
      </c>
      <c r="E182" s="148" t="s">
        <v>565</v>
      </c>
      <c r="F182" s="149">
        <v>183.5</v>
      </c>
      <c r="G182" s="148"/>
      <c r="H182" s="148">
        <v>219</v>
      </c>
      <c r="I182" s="150">
        <v>218</v>
      </c>
      <c r="J182" s="151" t="s">
        <v>609</v>
      </c>
      <c r="K182" s="152">
        <f t="shared" si="147"/>
        <v>35.5</v>
      </c>
      <c r="L182" s="153">
        <f t="shared" si="148"/>
        <v>0.19346049046321526</v>
      </c>
      <c r="M182" s="148" t="s">
        <v>535</v>
      </c>
      <c r="N182" s="154">
        <v>42103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28</v>
      </c>
      <c r="B183" s="146">
        <v>42114</v>
      </c>
      <c r="C183" s="146"/>
      <c r="D183" s="147" t="s">
        <v>610</v>
      </c>
      <c r="E183" s="148" t="s">
        <v>565</v>
      </c>
      <c r="F183" s="149">
        <f>(227+237)/2</f>
        <v>232</v>
      </c>
      <c r="G183" s="148"/>
      <c r="H183" s="148">
        <v>298</v>
      </c>
      <c r="I183" s="150">
        <v>298</v>
      </c>
      <c r="J183" s="151" t="s">
        <v>567</v>
      </c>
      <c r="K183" s="152">
        <f t="shared" si="147"/>
        <v>66</v>
      </c>
      <c r="L183" s="153">
        <f t="shared" si="148"/>
        <v>0.28448275862068967</v>
      </c>
      <c r="M183" s="148" t="s">
        <v>535</v>
      </c>
      <c r="N183" s="154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29</v>
      </c>
      <c r="B184" s="146">
        <v>42128</v>
      </c>
      <c r="C184" s="146"/>
      <c r="D184" s="147" t="s">
        <v>611</v>
      </c>
      <c r="E184" s="148" t="s">
        <v>537</v>
      </c>
      <c r="F184" s="149">
        <v>385</v>
      </c>
      <c r="G184" s="148"/>
      <c r="H184" s="148">
        <f>212.5+331</f>
        <v>543.5</v>
      </c>
      <c r="I184" s="150">
        <v>510</v>
      </c>
      <c r="J184" s="151" t="s">
        <v>612</v>
      </c>
      <c r="K184" s="152">
        <f t="shared" si="147"/>
        <v>158.5</v>
      </c>
      <c r="L184" s="153">
        <f t="shared" si="148"/>
        <v>0.41168831168831171</v>
      </c>
      <c r="M184" s="148" t="s">
        <v>535</v>
      </c>
      <c r="N184" s="154">
        <v>42235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30</v>
      </c>
      <c r="B185" s="146">
        <v>42128</v>
      </c>
      <c r="C185" s="146"/>
      <c r="D185" s="147" t="s">
        <v>613</v>
      </c>
      <c r="E185" s="148" t="s">
        <v>537</v>
      </c>
      <c r="F185" s="149">
        <v>115.5</v>
      </c>
      <c r="G185" s="148"/>
      <c r="H185" s="148">
        <v>146</v>
      </c>
      <c r="I185" s="150">
        <v>142</v>
      </c>
      <c r="J185" s="151" t="s">
        <v>614</v>
      </c>
      <c r="K185" s="152">
        <f t="shared" si="147"/>
        <v>30.5</v>
      </c>
      <c r="L185" s="153">
        <f t="shared" si="148"/>
        <v>0.26406926406926406</v>
      </c>
      <c r="M185" s="148" t="s">
        <v>535</v>
      </c>
      <c r="N185" s="154">
        <v>42202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31</v>
      </c>
      <c r="B186" s="146">
        <v>42151</v>
      </c>
      <c r="C186" s="146"/>
      <c r="D186" s="147" t="s">
        <v>615</v>
      </c>
      <c r="E186" s="148" t="s">
        <v>537</v>
      </c>
      <c r="F186" s="149">
        <v>237.5</v>
      </c>
      <c r="G186" s="148"/>
      <c r="H186" s="148">
        <v>279.5</v>
      </c>
      <c r="I186" s="150">
        <v>278</v>
      </c>
      <c r="J186" s="151" t="s">
        <v>567</v>
      </c>
      <c r="K186" s="152">
        <f t="shared" si="147"/>
        <v>42</v>
      </c>
      <c r="L186" s="153">
        <f t="shared" si="148"/>
        <v>0.17684210526315788</v>
      </c>
      <c r="M186" s="148" t="s">
        <v>535</v>
      </c>
      <c r="N186" s="154">
        <v>42222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32</v>
      </c>
      <c r="B187" s="146">
        <v>42174</v>
      </c>
      <c r="C187" s="146"/>
      <c r="D187" s="147" t="s">
        <v>586</v>
      </c>
      <c r="E187" s="148" t="s">
        <v>565</v>
      </c>
      <c r="F187" s="149">
        <v>340</v>
      </c>
      <c r="G187" s="148"/>
      <c r="H187" s="148">
        <v>448</v>
      </c>
      <c r="I187" s="150">
        <v>448</v>
      </c>
      <c r="J187" s="151" t="s">
        <v>567</v>
      </c>
      <c r="K187" s="152">
        <f t="shared" si="147"/>
        <v>108</v>
      </c>
      <c r="L187" s="153">
        <f t="shared" si="148"/>
        <v>0.31764705882352939</v>
      </c>
      <c r="M187" s="148" t="s">
        <v>535</v>
      </c>
      <c r="N187" s="154">
        <v>43018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33</v>
      </c>
      <c r="B188" s="146">
        <v>42191</v>
      </c>
      <c r="C188" s="146"/>
      <c r="D188" s="147" t="s">
        <v>616</v>
      </c>
      <c r="E188" s="148" t="s">
        <v>565</v>
      </c>
      <c r="F188" s="149">
        <v>390</v>
      </c>
      <c r="G188" s="148"/>
      <c r="H188" s="148">
        <v>460</v>
      </c>
      <c r="I188" s="150">
        <v>460</v>
      </c>
      <c r="J188" s="151" t="s">
        <v>567</v>
      </c>
      <c r="K188" s="152">
        <f t="shared" si="147"/>
        <v>70</v>
      </c>
      <c r="L188" s="153">
        <f t="shared" si="148"/>
        <v>0.17948717948717949</v>
      </c>
      <c r="M188" s="148" t="s">
        <v>535</v>
      </c>
      <c r="N188" s="154">
        <v>42478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34</v>
      </c>
      <c r="B189" s="156">
        <v>42195</v>
      </c>
      <c r="C189" s="156"/>
      <c r="D189" s="157" t="s">
        <v>617</v>
      </c>
      <c r="E189" s="158" t="s">
        <v>565</v>
      </c>
      <c r="F189" s="159">
        <v>122.5</v>
      </c>
      <c r="G189" s="159"/>
      <c r="H189" s="160">
        <v>61</v>
      </c>
      <c r="I189" s="160">
        <v>172</v>
      </c>
      <c r="J189" s="161" t="s">
        <v>618</v>
      </c>
      <c r="K189" s="162">
        <f t="shared" si="147"/>
        <v>-61.5</v>
      </c>
      <c r="L189" s="163">
        <f t="shared" si="148"/>
        <v>-0.50204081632653064</v>
      </c>
      <c r="M189" s="159" t="s">
        <v>547</v>
      </c>
      <c r="N189" s="156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35</v>
      </c>
      <c r="B190" s="146">
        <v>42219</v>
      </c>
      <c r="C190" s="146"/>
      <c r="D190" s="147" t="s">
        <v>619</v>
      </c>
      <c r="E190" s="148" t="s">
        <v>565</v>
      </c>
      <c r="F190" s="149">
        <v>297.5</v>
      </c>
      <c r="G190" s="148"/>
      <c r="H190" s="148">
        <v>350</v>
      </c>
      <c r="I190" s="150">
        <v>360</v>
      </c>
      <c r="J190" s="151" t="s">
        <v>620</v>
      </c>
      <c r="K190" s="152">
        <f t="shared" si="147"/>
        <v>52.5</v>
      </c>
      <c r="L190" s="153">
        <f t="shared" si="148"/>
        <v>0.17647058823529413</v>
      </c>
      <c r="M190" s="148" t="s">
        <v>535</v>
      </c>
      <c r="N190" s="154">
        <v>42232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36</v>
      </c>
      <c r="B191" s="146">
        <v>42219</v>
      </c>
      <c r="C191" s="146"/>
      <c r="D191" s="147" t="s">
        <v>621</v>
      </c>
      <c r="E191" s="148" t="s">
        <v>565</v>
      </c>
      <c r="F191" s="149">
        <v>115.5</v>
      </c>
      <c r="G191" s="148"/>
      <c r="H191" s="148">
        <v>149</v>
      </c>
      <c r="I191" s="150">
        <v>140</v>
      </c>
      <c r="J191" s="151" t="s">
        <v>622</v>
      </c>
      <c r="K191" s="152">
        <f t="shared" si="147"/>
        <v>33.5</v>
      </c>
      <c r="L191" s="153">
        <f t="shared" si="148"/>
        <v>0.29004329004329005</v>
      </c>
      <c r="M191" s="148" t="s">
        <v>535</v>
      </c>
      <c r="N191" s="154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37</v>
      </c>
      <c r="B192" s="146">
        <v>42251</v>
      </c>
      <c r="C192" s="146"/>
      <c r="D192" s="147" t="s">
        <v>615</v>
      </c>
      <c r="E192" s="148" t="s">
        <v>565</v>
      </c>
      <c r="F192" s="149">
        <v>226</v>
      </c>
      <c r="G192" s="148"/>
      <c r="H192" s="148">
        <v>292</v>
      </c>
      <c r="I192" s="150">
        <v>292</v>
      </c>
      <c r="J192" s="151" t="s">
        <v>623</v>
      </c>
      <c r="K192" s="152">
        <f t="shared" si="147"/>
        <v>66</v>
      </c>
      <c r="L192" s="153">
        <f t="shared" si="148"/>
        <v>0.29203539823008851</v>
      </c>
      <c r="M192" s="148" t="s">
        <v>535</v>
      </c>
      <c r="N192" s="154">
        <v>42286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38</v>
      </c>
      <c r="B193" s="146">
        <v>42254</v>
      </c>
      <c r="C193" s="146"/>
      <c r="D193" s="147" t="s">
        <v>610</v>
      </c>
      <c r="E193" s="148" t="s">
        <v>565</v>
      </c>
      <c r="F193" s="149">
        <v>232.5</v>
      </c>
      <c r="G193" s="148"/>
      <c r="H193" s="148">
        <v>312.5</v>
      </c>
      <c r="I193" s="150">
        <v>310</v>
      </c>
      <c r="J193" s="151" t="s">
        <v>567</v>
      </c>
      <c r="K193" s="152">
        <f t="shared" si="147"/>
        <v>80</v>
      </c>
      <c r="L193" s="153">
        <f t="shared" si="148"/>
        <v>0.34408602150537637</v>
      </c>
      <c r="M193" s="148" t="s">
        <v>535</v>
      </c>
      <c r="N193" s="154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39</v>
      </c>
      <c r="B194" s="146">
        <v>42268</v>
      </c>
      <c r="C194" s="146"/>
      <c r="D194" s="147" t="s">
        <v>624</v>
      </c>
      <c r="E194" s="148" t="s">
        <v>565</v>
      </c>
      <c r="F194" s="149">
        <v>196.5</v>
      </c>
      <c r="G194" s="148"/>
      <c r="H194" s="148">
        <v>238</v>
      </c>
      <c r="I194" s="150">
        <v>238</v>
      </c>
      <c r="J194" s="151" t="s">
        <v>623</v>
      </c>
      <c r="K194" s="152">
        <f t="shared" si="147"/>
        <v>41.5</v>
      </c>
      <c r="L194" s="153">
        <f t="shared" si="148"/>
        <v>0.21119592875318066</v>
      </c>
      <c r="M194" s="148" t="s">
        <v>535</v>
      </c>
      <c r="N194" s="154">
        <v>42291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40</v>
      </c>
      <c r="B195" s="146">
        <v>42271</v>
      </c>
      <c r="C195" s="146"/>
      <c r="D195" s="147" t="s">
        <v>564</v>
      </c>
      <c r="E195" s="148" t="s">
        <v>565</v>
      </c>
      <c r="F195" s="149">
        <v>65</v>
      </c>
      <c r="G195" s="148"/>
      <c r="H195" s="148">
        <v>82</v>
      </c>
      <c r="I195" s="150">
        <v>82</v>
      </c>
      <c r="J195" s="151" t="s">
        <v>623</v>
      </c>
      <c r="K195" s="152">
        <f t="shared" si="147"/>
        <v>17</v>
      </c>
      <c r="L195" s="153">
        <f t="shared" si="148"/>
        <v>0.26153846153846155</v>
      </c>
      <c r="M195" s="148" t="s">
        <v>535</v>
      </c>
      <c r="N195" s="154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41</v>
      </c>
      <c r="B196" s="146">
        <v>42291</v>
      </c>
      <c r="C196" s="146"/>
      <c r="D196" s="147" t="s">
        <v>625</v>
      </c>
      <c r="E196" s="148" t="s">
        <v>565</v>
      </c>
      <c r="F196" s="149">
        <v>144</v>
      </c>
      <c r="G196" s="148"/>
      <c r="H196" s="148">
        <v>182.5</v>
      </c>
      <c r="I196" s="150">
        <v>181</v>
      </c>
      <c r="J196" s="151" t="s">
        <v>623</v>
      </c>
      <c r="K196" s="152">
        <f t="shared" si="147"/>
        <v>38.5</v>
      </c>
      <c r="L196" s="153">
        <f t="shared" si="148"/>
        <v>0.2673611111111111</v>
      </c>
      <c r="M196" s="148" t="s">
        <v>535</v>
      </c>
      <c r="N196" s="154">
        <v>42817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42</v>
      </c>
      <c r="B197" s="146">
        <v>42291</v>
      </c>
      <c r="C197" s="146"/>
      <c r="D197" s="147" t="s">
        <v>626</v>
      </c>
      <c r="E197" s="148" t="s">
        <v>565</v>
      </c>
      <c r="F197" s="149">
        <v>264</v>
      </c>
      <c r="G197" s="148"/>
      <c r="H197" s="148">
        <v>311</v>
      </c>
      <c r="I197" s="150">
        <v>311</v>
      </c>
      <c r="J197" s="151" t="s">
        <v>623</v>
      </c>
      <c r="K197" s="152">
        <f t="shared" si="147"/>
        <v>47</v>
      </c>
      <c r="L197" s="153">
        <f t="shared" si="148"/>
        <v>0.17803030303030304</v>
      </c>
      <c r="M197" s="148" t="s">
        <v>535</v>
      </c>
      <c r="N197" s="154">
        <v>42604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43</v>
      </c>
      <c r="B198" s="146">
        <v>42318</v>
      </c>
      <c r="C198" s="146"/>
      <c r="D198" s="147" t="s">
        <v>627</v>
      </c>
      <c r="E198" s="148" t="s">
        <v>537</v>
      </c>
      <c r="F198" s="149">
        <v>549.5</v>
      </c>
      <c r="G198" s="148"/>
      <c r="H198" s="148">
        <v>630</v>
      </c>
      <c r="I198" s="150">
        <v>630</v>
      </c>
      <c r="J198" s="151" t="s">
        <v>623</v>
      </c>
      <c r="K198" s="152">
        <f t="shared" si="147"/>
        <v>80.5</v>
      </c>
      <c r="L198" s="153">
        <f t="shared" si="148"/>
        <v>0.1464968152866242</v>
      </c>
      <c r="M198" s="148" t="s">
        <v>535</v>
      </c>
      <c r="N198" s="154">
        <v>42419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44</v>
      </c>
      <c r="B199" s="146">
        <v>42342</v>
      </c>
      <c r="C199" s="146"/>
      <c r="D199" s="147" t="s">
        <v>628</v>
      </c>
      <c r="E199" s="148" t="s">
        <v>565</v>
      </c>
      <c r="F199" s="149">
        <v>1027.5</v>
      </c>
      <c r="G199" s="148"/>
      <c r="H199" s="148">
        <v>1315</v>
      </c>
      <c r="I199" s="150">
        <v>1250</v>
      </c>
      <c r="J199" s="151" t="s">
        <v>623</v>
      </c>
      <c r="K199" s="152">
        <f t="shared" si="147"/>
        <v>287.5</v>
      </c>
      <c r="L199" s="153">
        <f t="shared" si="148"/>
        <v>0.27980535279805352</v>
      </c>
      <c r="M199" s="148" t="s">
        <v>535</v>
      </c>
      <c r="N199" s="154">
        <v>43244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45</v>
      </c>
      <c r="B200" s="146">
        <v>42367</v>
      </c>
      <c r="C200" s="146"/>
      <c r="D200" s="147" t="s">
        <v>629</v>
      </c>
      <c r="E200" s="148" t="s">
        <v>565</v>
      </c>
      <c r="F200" s="149">
        <v>465</v>
      </c>
      <c r="G200" s="148"/>
      <c r="H200" s="148">
        <v>540</v>
      </c>
      <c r="I200" s="150">
        <v>540</v>
      </c>
      <c r="J200" s="151" t="s">
        <v>623</v>
      </c>
      <c r="K200" s="152">
        <f t="shared" si="147"/>
        <v>75</v>
      </c>
      <c r="L200" s="153">
        <f t="shared" si="148"/>
        <v>0.16129032258064516</v>
      </c>
      <c r="M200" s="148" t="s">
        <v>535</v>
      </c>
      <c r="N200" s="154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46</v>
      </c>
      <c r="B201" s="146">
        <v>42380</v>
      </c>
      <c r="C201" s="146"/>
      <c r="D201" s="147" t="s">
        <v>365</v>
      </c>
      <c r="E201" s="148" t="s">
        <v>537</v>
      </c>
      <c r="F201" s="149">
        <v>81</v>
      </c>
      <c r="G201" s="148"/>
      <c r="H201" s="148">
        <v>110</v>
      </c>
      <c r="I201" s="150">
        <v>110</v>
      </c>
      <c r="J201" s="151" t="s">
        <v>623</v>
      </c>
      <c r="K201" s="152">
        <f t="shared" si="147"/>
        <v>29</v>
      </c>
      <c r="L201" s="153">
        <f t="shared" si="148"/>
        <v>0.35802469135802467</v>
      </c>
      <c r="M201" s="148" t="s">
        <v>535</v>
      </c>
      <c r="N201" s="154">
        <v>42745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47</v>
      </c>
      <c r="B202" s="146">
        <v>42382</v>
      </c>
      <c r="C202" s="146"/>
      <c r="D202" s="147" t="s">
        <v>630</v>
      </c>
      <c r="E202" s="148" t="s">
        <v>537</v>
      </c>
      <c r="F202" s="149">
        <v>417.5</v>
      </c>
      <c r="G202" s="148"/>
      <c r="H202" s="148">
        <v>547</v>
      </c>
      <c r="I202" s="150">
        <v>535</v>
      </c>
      <c r="J202" s="151" t="s">
        <v>623</v>
      </c>
      <c r="K202" s="152">
        <f t="shared" si="147"/>
        <v>129.5</v>
      </c>
      <c r="L202" s="153">
        <f t="shared" si="148"/>
        <v>0.31017964071856285</v>
      </c>
      <c r="M202" s="148" t="s">
        <v>535</v>
      </c>
      <c r="N202" s="154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48</v>
      </c>
      <c r="B203" s="146">
        <v>42408</v>
      </c>
      <c r="C203" s="146"/>
      <c r="D203" s="147" t="s">
        <v>631</v>
      </c>
      <c r="E203" s="148" t="s">
        <v>565</v>
      </c>
      <c r="F203" s="149">
        <v>650</v>
      </c>
      <c r="G203" s="148"/>
      <c r="H203" s="148">
        <v>800</v>
      </c>
      <c r="I203" s="150">
        <v>800</v>
      </c>
      <c r="J203" s="151" t="s">
        <v>623</v>
      </c>
      <c r="K203" s="152">
        <f t="shared" si="147"/>
        <v>150</v>
      </c>
      <c r="L203" s="153">
        <f t="shared" si="148"/>
        <v>0.23076923076923078</v>
      </c>
      <c r="M203" s="148" t="s">
        <v>535</v>
      </c>
      <c r="N203" s="154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49</v>
      </c>
      <c r="B204" s="146">
        <v>42433</v>
      </c>
      <c r="C204" s="146"/>
      <c r="D204" s="147" t="s">
        <v>206</v>
      </c>
      <c r="E204" s="148" t="s">
        <v>565</v>
      </c>
      <c r="F204" s="149">
        <v>437.5</v>
      </c>
      <c r="G204" s="148"/>
      <c r="H204" s="148">
        <v>504.5</v>
      </c>
      <c r="I204" s="150">
        <v>522</v>
      </c>
      <c r="J204" s="151" t="s">
        <v>632</v>
      </c>
      <c r="K204" s="152">
        <f t="shared" si="147"/>
        <v>67</v>
      </c>
      <c r="L204" s="153">
        <f t="shared" si="148"/>
        <v>0.15314285714285714</v>
      </c>
      <c r="M204" s="148" t="s">
        <v>535</v>
      </c>
      <c r="N204" s="154">
        <v>42480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50</v>
      </c>
      <c r="B205" s="146">
        <v>42438</v>
      </c>
      <c r="C205" s="146"/>
      <c r="D205" s="147" t="s">
        <v>633</v>
      </c>
      <c r="E205" s="148" t="s">
        <v>565</v>
      </c>
      <c r="F205" s="149">
        <v>189.5</v>
      </c>
      <c r="G205" s="148"/>
      <c r="H205" s="148">
        <v>218</v>
      </c>
      <c r="I205" s="150">
        <v>218</v>
      </c>
      <c r="J205" s="151" t="s">
        <v>623</v>
      </c>
      <c r="K205" s="152">
        <f t="shared" si="147"/>
        <v>28.5</v>
      </c>
      <c r="L205" s="153">
        <f t="shared" si="148"/>
        <v>0.15039577836411611</v>
      </c>
      <c r="M205" s="148" t="s">
        <v>535</v>
      </c>
      <c r="N205" s="154">
        <v>43034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51</v>
      </c>
      <c r="B206" s="156">
        <v>42471</v>
      </c>
      <c r="C206" s="156"/>
      <c r="D206" s="164" t="s">
        <v>634</v>
      </c>
      <c r="E206" s="159" t="s">
        <v>565</v>
      </c>
      <c r="F206" s="159">
        <v>36.5</v>
      </c>
      <c r="G206" s="160"/>
      <c r="H206" s="160">
        <v>15.85</v>
      </c>
      <c r="I206" s="160">
        <v>60</v>
      </c>
      <c r="J206" s="161" t="s">
        <v>635</v>
      </c>
      <c r="K206" s="162">
        <f t="shared" si="147"/>
        <v>-20.65</v>
      </c>
      <c r="L206" s="163">
        <f t="shared" si="148"/>
        <v>-0.5657534246575342</v>
      </c>
      <c r="M206" s="159" t="s">
        <v>547</v>
      </c>
      <c r="N206" s="167">
        <v>43627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52</v>
      </c>
      <c r="B207" s="146">
        <v>42472</v>
      </c>
      <c r="C207" s="146"/>
      <c r="D207" s="147" t="s">
        <v>636</v>
      </c>
      <c r="E207" s="148" t="s">
        <v>565</v>
      </c>
      <c r="F207" s="149">
        <v>93</v>
      </c>
      <c r="G207" s="148"/>
      <c r="H207" s="148">
        <v>149</v>
      </c>
      <c r="I207" s="150">
        <v>140</v>
      </c>
      <c r="J207" s="151" t="s">
        <v>637</v>
      </c>
      <c r="K207" s="152">
        <f t="shared" si="147"/>
        <v>56</v>
      </c>
      <c r="L207" s="153">
        <f t="shared" si="148"/>
        <v>0.60215053763440862</v>
      </c>
      <c r="M207" s="148" t="s">
        <v>535</v>
      </c>
      <c r="N207" s="154">
        <v>42740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53</v>
      </c>
      <c r="B208" s="146">
        <v>42472</v>
      </c>
      <c r="C208" s="146"/>
      <c r="D208" s="147" t="s">
        <v>638</v>
      </c>
      <c r="E208" s="148" t="s">
        <v>565</v>
      </c>
      <c r="F208" s="149">
        <v>130</v>
      </c>
      <c r="G208" s="148"/>
      <c r="H208" s="148">
        <v>150</v>
      </c>
      <c r="I208" s="150" t="s">
        <v>639</v>
      </c>
      <c r="J208" s="151" t="s">
        <v>623</v>
      </c>
      <c r="K208" s="152">
        <f t="shared" si="147"/>
        <v>20</v>
      </c>
      <c r="L208" s="153">
        <f t="shared" si="148"/>
        <v>0.15384615384615385</v>
      </c>
      <c r="M208" s="148" t="s">
        <v>535</v>
      </c>
      <c r="N208" s="154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54</v>
      </c>
      <c r="B209" s="146">
        <v>42473</v>
      </c>
      <c r="C209" s="146"/>
      <c r="D209" s="147" t="s">
        <v>640</v>
      </c>
      <c r="E209" s="148" t="s">
        <v>565</v>
      </c>
      <c r="F209" s="149">
        <v>196</v>
      </c>
      <c r="G209" s="148"/>
      <c r="H209" s="148">
        <v>299</v>
      </c>
      <c r="I209" s="150">
        <v>299</v>
      </c>
      <c r="J209" s="151" t="s">
        <v>623</v>
      </c>
      <c r="K209" s="152">
        <v>103</v>
      </c>
      <c r="L209" s="153">
        <v>0.52551020408163296</v>
      </c>
      <c r="M209" s="148" t="s">
        <v>535</v>
      </c>
      <c r="N209" s="154">
        <v>42620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55</v>
      </c>
      <c r="B210" s="146">
        <v>42473</v>
      </c>
      <c r="C210" s="146"/>
      <c r="D210" s="147" t="s">
        <v>641</v>
      </c>
      <c r="E210" s="148" t="s">
        <v>565</v>
      </c>
      <c r="F210" s="149">
        <v>88</v>
      </c>
      <c r="G210" s="148"/>
      <c r="H210" s="148">
        <v>103</v>
      </c>
      <c r="I210" s="150">
        <v>103</v>
      </c>
      <c r="J210" s="151" t="s">
        <v>623</v>
      </c>
      <c r="K210" s="152">
        <v>15</v>
      </c>
      <c r="L210" s="153">
        <v>0.170454545454545</v>
      </c>
      <c r="M210" s="148" t="s">
        <v>535</v>
      </c>
      <c r="N210" s="154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56</v>
      </c>
      <c r="B211" s="146">
        <v>42492</v>
      </c>
      <c r="C211" s="146"/>
      <c r="D211" s="147" t="s">
        <v>642</v>
      </c>
      <c r="E211" s="148" t="s">
        <v>565</v>
      </c>
      <c r="F211" s="149">
        <v>127.5</v>
      </c>
      <c r="G211" s="148"/>
      <c r="H211" s="148">
        <v>148</v>
      </c>
      <c r="I211" s="150" t="s">
        <v>643</v>
      </c>
      <c r="J211" s="151" t="s">
        <v>623</v>
      </c>
      <c r="K211" s="152">
        <f>H211-F211</f>
        <v>20.5</v>
      </c>
      <c r="L211" s="153">
        <f>K211/F211</f>
        <v>0.16078431372549021</v>
      </c>
      <c r="M211" s="148" t="s">
        <v>535</v>
      </c>
      <c r="N211" s="154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57</v>
      </c>
      <c r="B212" s="146">
        <v>42493</v>
      </c>
      <c r="C212" s="146"/>
      <c r="D212" s="147" t="s">
        <v>644</v>
      </c>
      <c r="E212" s="148" t="s">
        <v>565</v>
      </c>
      <c r="F212" s="149">
        <v>675</v>
      </c>
      <c r="G212" s="148"/>
      <c r="H212" s="148">
        <v>815</v>
      </c>
      <c r="I212" s="150" t="s">
        <v>645</v>
      </c>
      <c r="J212" s="151" t="s">
        <v>623</v>
      </c>
      <c r="K212" s="152">
        <f>H212-F212</f>
        <v>140</v>
      </c>
      <c r="L212" s="153">
        <f>K212/F212</f>
        <v>0.2074074074074074</v>
      </c>
      <c r="M212" s="148" t="s">
        <v>535</v>
      </c>
      <c r="N212" s="154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58</v>
      </c>
      <c r="B213" s="156">
        <v>42522</v>
      </c>
      <c r="C213" s="156"/>
      <c r="D213" s="157" t="s">
        <v>646</v>
      </c>
      <c r="E213" s="158" t="s">
        <v>565</v>
      </c>
      <c r="F213" s="159">
        <v>500</v>
      </c>
      <c r="G213" s="159"/>
      <c r="H213" s="160">
        <v>232.5</v>
      </c>
      <c r="I213" s="160" t="s">
        <v>647</v>
      </c>
      <c r="J213" s="161" t="s">
        <v>648</v>
      </c>
      <c r="K213" s="162">
        <f>H213-F213</f>
        <v>-267.5</v>
      </c>
      <c r="L213" s="163">
        <f>K213/F213</f>
        <v>-0.53500000000000003</v>
      </c>
      <c r="M213" s="159" t="s">
        <v>547</v>
      </c>
      <c r="N213" s="156">
        <v>43735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59</v>
      </c>
      <c r="B214" s="146">
        <v>42527</v>
      </c>
      <c r="C214" s="146"/>
      <c r="D214" s="147" t="s">
        <v>493</v>
      </c>
      <c r="E214" s="148" t="s">
        <v>565</v>
      </c>
      <c r="F214" s="149">
        <v>110</v>
      </c>
      <c r="G214" s="148"/>
      <c r="H214" s="148">
        <v>126.5</v>
      </c>
      <c r="I214" s="150">
        <v>125</v>
      </c>
      <c r="J214" s="151" t="s">
        <v>574</v>
      </c>
      <c r="K214" s="152">
        <f>H214-F214</f>
        <v>16.5</v>
      </c>
      <c r="L214" s="153">
        <f>K214/F214</f>
        <v>0.15</v>
      </c>
      <c r="M214" s="148" t="s">
        <v>535</v>
      </c>
      <c r="N214" s="154">
        <v>42552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60</v>
      </c>
      <c r="B215" s="146">
        <v>42538</v>
      </c>
      <c r="C215" s="146"/>
      <c r="D215" s="147" t="s">
        <v>649</v>
      </c>
      <c r="E215" s="148" t="s">
        <v>565</v>
      </c>
      <c r="F215" s="149">
        <v>44</v>
      </c>
      <c r="G215" s="148"/>
      <c r="H215" s="148">
        <v>69.5</v>
      </c>
      <c r="I215" s="150">
        <v>69.5</v>
      </c>
      <c r="J215" s="151" t="s">
        <v>650</v>
      </c>
      <c r="K215" s="152">
        <f>H215-F215</f>
        <v>25.5</v>
      </c>
      <c r="L215" s="153">
        <f>K215/F215</f>
        <v>0.57954545454545459</v>
      </c>
      <c r="M215" s="148" t="s">
        <v>535</v>
      </c>
      <c r="N215" s="154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61</v>
      </c>
      <c r="B216" s="146">
        <v>42549</v>
      </c>
      <c r="C216" s="146"/>
      <c r="D216" s="147" t="s">
        <v>651</v>
      </c>
      <c r="E216" s="148" t="s">
        <v>565</v>
      </c>
      <c r="F216" s="149">
        <v>262.5</v>
      </c>
      <c r="G216" s="148"/>
      <c r="H216" s="148">
        <v>340</v>
      </c>
      <c r="I216" s="150">
        <v>333</v>
      </c>
      <c r="J216" s="151" t="s">
        <v>652</v>
      </c>
      <c r="K216" s="152">
        <v>77.5</v>
      </c>
      <c r="L216" s="153">
        <v>0.29523809523809502</v>
      </c>
      <c r="M216" s="148" t="s">
        <v>535</v>
      </c>
      <c r="N216" s="154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62</v>
      </c>
      <c r="B217" s="146">
        <v>42549</v>
      </c>
      <c r="C217" s="146"/>
      <c r="D217" s="147" t="s">
        <v>653</v>
      </c>
      <c r="E217" s="148" t="s">
        <v>565</v>
      </c>
      <c r="F217" s="149">
        <v>840</v>
      </c>
      <c r="G217" s="148"/>
      <c r="H217" s="148">
        <v>1230</v>
      </c>
      <c r="I217" s="150">
        <v>1230</v>
      </c>
      <c r="J217" s="151" t="s">
        <v>623</v>
      </c>
      <c r="K217" s="152">
        <v>390</v>
      </c>
      <c r="L217" s="153">
        <v>0.46428571428571402</v>
      </c>
      <c r="M217" s="148" t="s">
        <v>535</v>
      </c>
      <c r="N217" s="154">
        <v>42649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8">
        <v>63</v>
      </c>
      <c r="B218" s="169">
        <v>42556</v>
      </c>
      <c r="C218" s="169"/>
      <c r="D218" s="170" t="s">
        <v>654</v>
      </c>
      <c r="E218" s="171" t="s">
        <v>565</v>
      </c>
      <c r="F218" s="171">
        <v>395</v>
      </c>
      <c r="G218" s="172"/>
      <c r="H218" s="172">
        <f>(468.5+342.5)/2</f>
        <v>405.5</v>
      </c>
      <c r="I218" s="172">
        <v>510</v>
      </c>
      <c r="J218" s="173" t="s">
        <v>655</v>
      </c>
      <c r="K218" s="174">
        <f t="shared" ref="K218:K224" si="149">H218-F218</f>
        <v>10.5</v>
      </c>
      <c r="L218" s="175">
        <f t="shared" ref="L218:L224" si="150">K218/F218</f>
        <v>2.6582278481012658E-2</v>
      </c>
      <c r="M218" s="171" t="s">
        <v>656</v>
      </c>
      <c r="N218" s="169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64</v>
      </c>
      <c r="B219" s="156">
        <v>42584</v>
      </c>
      <c r="C219" s="156"/>
      <c r="D219" s="157" t="s">
        <v>657</v>
      </c>
      <c r="E219" s="158" t="s">
        <v>537</v>
      </c>
      <c r="F219" s="159">
        <f>169.5-12.8</f>
        <v>156.69999999999999</v>
      </c>
      <c r="G219" s="159"/>
      <c r="H219" s="160">
        <v>77</v>
      </c>
      <c r="I219" s="160" t="s">
        <v>658</v>
      </c>
      <c r="J219" s="161" t="s">
        <v>659</v>
      </c>
      <c r="K219" s="162">
        <f t="shared" si="149"/>
        <v>-79.699999999999989</v>
      </c>
      <c r="L219" s="163">
        <f t="shared" si="150"/>
        <v>-0.50861518825781749</v>
      </c>
      <c r="M219" s="159" t="s">
        <v>547</v>
      </c>
      <c r="N219" s="156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65</v>
      </c>
      <c r="B220" s="156">
        <v>42586</v>
      </c>
      <c r="C220" s="156"/>
      <c r="D220" s="157" t="s">
        <v>660</v>
      </c>
      <c r="E220" s="158" t="s">
        <v>565</v>
      </c>
      <c r="F220" s="159">
        <v>400</v>
      </c>
      <c r="G220" s="159"/>
      <c r="H220" s="160">
        <v>305</v>
      </c>
      <c r="I220" s="160">
        <v>475</v>
      </c>
      <c r="J220" s="161" t="s">
        <v>661</v>
      </c>
      <c r="K220" s="162">
        <f t="shared" si="149"/>
        <v>-95</v>
      </c>
      <c r="L220" s="163">
        <f t="shared" si="150"/>
        <v>-0.23749999999999999</v>
      </c>
      <c r="M220" s="159" t="s">
        <v>547</v>
      </c>
      <c r="N220" s="156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66</v>
      </c>
      <c r="B221" s="146">
        <v>42593</v>
      </c>
      <c r="C221" s="146"/>
      <c r="D221" s="147" t="s">
        <v>662</v>
      </c>
      <c r="E221" s="148" t="s">
        <v>565</v>
      </c>
      <c r="F221" s="149">
        <v>86.5</v>
      </c>
      <c r="G221" s="148"/>
      <c r="H221" s="148">
        <v>130</v>
      </c>
      <c r="I221" s="150">
        <v>130</v>
      </c>
      <c r="J221" s="151" t="s">
        <v>663</v>
      </c>
      <c r="K221" s="152">
        <f t="shared" si="149"/>
        <v>43.5</v>
      </c>
      <c r="L221" s="153">
        <f t="shared" si="150"/>
        <v>0.50289017341040465</v>
      </c>
      <c r="M221" s="148" t="s">
        <v>535</v>
      </c>
      <c r="N221" s="154">
        <v>43091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67</v>
      </c>
      <c r="B222" s="156">
        <v>42600</v>
      </c>
      <c r="C222" s="156"/>
      <c r="D222" s="157" t="s">
        <v>109</v>
      </c>
      <c r="E222" s="158" t="s">
        <v>565</v>
      </c>
      <c r="F222" s="159">
        <v>133.5</v>
      </c>
      <c r="G222" s="159"/>
      <c r="H222" s="160">
        <v>126.5</v>
      </c>
      <c r="I222" s="160">
        <v>178</v>
      </c>
      <c r="J222" s="161" t="s">
        <v>664</v>
      </c>
      <c r="K222" s="162">
        <f t="shared" si="149"/>
        <v>-7</v>
      </c>
      <c r="L222" s="163">
        <f t="shared" si="150"/>
        <v>-5.2434456928838954E-2</v>
      </c>
      <c r="M222" s="159" t="s">
        <v>547</v>
      </c>
      <c r="N222" s="156">
        <v>42615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68</v>
      </c>
      <c r="B223" s="146">
        <v>42613</v>
      </c>
      <c r="C223" s="146"/>
      <c r="D223" s="147" t="s">
        <v>665</v>
      </c>
      <c r="E223" s="148" t="s">
        <v>565</v>
      </c>
      <c r="F223" s="149">
        <v>560</v>
      </c>
      <c r="G223" s="148"/>
      <c r="H223" s="148">
        <v>725</v>
      </c>
      <c r="I223" s="150">
        <v>725</v>
      </c>
      <c r="J223" s="151" t="s">
        <v>567</v>
      </c>
      <c r="K223" s="152">
        <f t="shared" si="149"/>
        <v>165</v>
      </c>
      <c r="L223" s="153">
        <f t="shared" si="150"/>
        <v>0.29464285714285715</v>
      </c>
      <c r="M223" s="148" t="s">
        <v>535</v>
      </c>
      <c r="N223" s="154">
        <v>42456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69</v>
      </c>
      <c r="B224" s="146">
        <v>42614</v>
      </c>
      <c r="C224" s="146"/>
      <c r="D224" s="147" t="s">
        <v>666</v>
      </c>
      <c r="E224" s="148" t="s">
        <v>565</v>
      </c>
      <c r="F224" s="149">
        <v>160.5</v>
      </c>
      <c r="G224" s="148"/>
      <c r="H224" s="148">
        <v>210</v>
      </c>
      <c r="I224" s="150">
        <v>210</v>
      </c>
      <c r="J224" s="151" t="s">
        <v>567</v>
      </c>
      <c r="K224" s="152">
        <f t="shared" si="149"/>
        <v>49.5</v>
      </c>
      <c r="L224" s="153">
        <f t="shared" si="150"/>
        <v>0.30841121495327101</v>
      </c>
      <c r="M224" s="148" t="s">
        <v>535</v>
      </c>
      <c r="N224" s="154">
        <v>42871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70</v>
      </c>
      <c r="B225" s="146">
        <v>42646</v>
      </c>
      <c r="C225" s="146"/>
      <c r="D225" s="147" t="s">
        <v>378</v>
      </c>
      <c r="E225" s="148" t="s">
        <v>565</v>
      </c>
      <c r="F225" s="149">
        <v>430</v>
      </c>
      <c r="G225" s="148"/>
      <c r="H225" s="148">
        <v>596</v>
      </c>
      <c r="I225" s="150">
        <v>575</v>
      </c>
      <c r="J225" s="151" t="s">
        <v>667</v>
      </c>
      <c r="K225" s="152">
        <v>166</v>
      </c>
      <c r="L225" s="153">
        <v>0.38604651162790699</v>
      </c>
      <c r="M225" s="148" t="s">
        <v>535</v>
      </c>
      <c r="N225" s="154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71</v>
      </c>
      <c r="B226" s="146">
        <v>42657</v>
      </c>
      <c r="C226" s="146"/>
      <c r="D226" s="147" t="s">
        <v>668</v>
      </c>
      <c r="E226" s="148" t="s">
        <v>565</v>
      </c>
      <c r="F226" s="149">
        <v>280</v>
      </c>
      <c r="G226" s="148"/>
      <c r="H226" s="148">
        <v>345</v>
      </c>
      <c r="I226" s="150">
        <v>345</v>
      </c>
      <c r="J226" s="151" t="s">
        <v>567</v>
      </c>
      <c r="K226" s="152">
        <f t="shared" ref="K226:K231" si="151">H226-F226</f>
        <v>65</v>
      </c>
      <c r="L226" s="153">
        <f>K226/F226</f>
        <v>0.23214285714285715</v>
      </c>
      <c r="M226" s="148" t="s">
        <v>535</v>
      </c>
      <c r="N226" s="154">
        <v>42814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72</v>
      </c>
      <c r="B227" s="146">
        <v>42657</v>
      </c>
      <c r="C227" s="146"/>
      <c r="D227" s="147" t="s">
        <v>669</v>
      </c>
      <c r="E227" s="148" t="s">
        <v>565</v>
      </c>
      <c r="F227" s="149">
        <v>245</v>
      </c>
      <c r="G227" s="148"/>
      <c r="H227" s="148">
        <v>325.5</v>
      </c>
      <c r="I227" s="150">
        <v>330</v>
      </c>
      <c r="J227" s="151" t="s">
        <v>670</v>
      </c>
      <c r="K227" s="152">
        <f t="shared" si="151"/>
        <v>80.5</v>
      </c>
      <c r="L227" s="153">
        <f>K227/F227</f>
        <v>0.32857142857142857</v>
      </c>
      <c r="M227" s="148" t="s">
        <v>535</v>
      </c>
      <c r="N227" s="154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73</v>
      </c>
      <c r="B228" s="146">
        <v>42660</v>
      </c>
      <c r="C228" s="146"/>
      <c r="D228" s="147" t="s">
        <v>334</v>
      </c>
      <c r="E228" s="148" t="s">
        <v>565</v>
      </c>
      <c r="F228" s="149">
        <v>125</v>
      </c>
      <c r="G228" s="148"/>
      <c r="H228" s="148">
        <v>160</v>
      </c>
      <c r="I228" s="150">
        <v>160</v>
      </c>
      <c r="J228" s="151" t="s">
        <v>623</v>
      </c>
      <c r="K228" s="152">
        <f t="shared" si="151"/>
        <v>35</v>
      </c>
      <c r="L228" s="153">
        <v>0.28000000000000003</v>
      </c>
      <c r="M228" s="148" t="s">
        <v>535</v>
      </c>
      <c r="N228" s="154">
        <v>42803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74</v>
      </c>
      <c r="B229" s="146">
        <v>42660</v>
      </c>
      <c r="C229" s="146"/>
      <c r="D229" s="147" t="s">
        <v>433</v>
      </c>
      <c r="E229" s="148" t="s">
        <v>565</v>
      </c>
      <c r="F229" s="149">
        <v>114</v>
      </c>
      <c r="G229" s="148"/>
      <c r="H229" s="148">
        <v>145</v>
      </c>
      <c r="I229" s="150">
        <v>145</v>
      </c>
      <c r="J229" s="151" t="s">
        <v>623</v>
      </c>
      <c r="K229" s="152">
        <f t="shared" si="151"/>
        <v>31</v>
      </c>
      <c r="L229" s="153">
        <f>K229/F229</f>
        <v>0.27192982456140352</v>
      </c>
      <c r="M229" s="148" t="s">
        <v>535</v>
      </c>
      <c r="N229" s="154">
        <v>42859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75</v>
      </c>
      <c r="B230" s="146">
        <v>42660</v>
      </c>
      <c r="C230" s="146"/>
      <c r="D230" s="147" t="s">
        <v>671</v>
      </c>
      <c r="E230" s="148" t="s">
        <v>565</v>
      </c>
      <c r="F230" s="149">
        <v>212</v>
      </c>
      <c r="G230" s="148"/>
      <c r="H230" s="148">
        <v>280</v>
      </c>
      <c r="I230" s="150">
        <v>276</v>
      </c>
      <c r="J230" s="151" t="s">
        <v>672</v>
      </c>
      <c r="K230" s="152">
        <f t="shared" si="151"/>
        <v>68</v>
      </c>
      <c r="L230" s="153">
        <f>K230/F230</f>
        <v>0.32075471698113206</v>
      </c>
      <c r="M230" s="148" t="s">
        <v>535</v>
      </c>
      <c r="N230" s="154">
        <v>42858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76</v>
      </c>
      <c r="B231" s="146">
        <v>42678</v>
      </c>
      <c r="C231" s="146"/>
      <c r="D231" s="147" t="s">
        <v>424</v>
      </c>
      <c r="E231" s="148" t="s">
        <v>565</v>
      </c>
      <c r="F231" s="149">
        <v>155</v>
      </c>
      <c r="G231" s="148"/>
      <c r="H231" s="148">
        <v>210</v>
      </c>
      <c r="I231" s="150">
        <v>210</v>
      </c>
      <c r="J231" s="151" t="s">
        <v>673</v>
      </c>
      <c r="K231" s="152">
        <f t="shared" si="151"/>
        <v>55</v>
      </c>
      <c r="L231" s="153">
        <f>K231/F231</f>
        <v>0.35483870967741937</v>
      </c>
      <c r="M231" s="148" t="s">
        <v>535</v>
      </c>
      <c r="N231" s="154">
        <v>42944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5">
        <v>77</v>
      </c>
      <c r="B232" s="156">
        <v>42710</v>
      </c>
      <c r="C232" s="156"/>
      <c r="D232" s="157" t="s">
        <v>674</v>
      </c>
      <c r="E232" s="158" t="s">
        <v>565</v>
      </c>
      <c r="F232" s="159">
        <v>150.5</v>
      </c>
      <c r="G232" s="159"/>
      <c r="H232" s="160">
        <v>72.5</v>
      </c>
      <c r="I232" s="160">
        <v>174</v>
      </c>
      <c r="J232" s="161" t="s">
        <v>675</v>
      </c>
      <c r="K232" s="162">
        <v>-78</v>
      </c>
      <c r="L232" s="163">
        <v>-0.51827242524916906</v>
      </c>
      <c r="M232" s="159" t="s">
        <v>547</v>
      </c>
      <c r="N232" s="156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78</v>
      </c>
      <c r="B233" s="146">
        <v>42712</v>
      </c>
      <c r="C233" s="146"/>
      <c r="D233" s="147" t="s">
        <v>676</v>
      </c>
      <c r="E233" s="148" t="s">
        <v>565</v>
      </c>
      <c r="F233" s="149">
        <v>380</v>
      </c>
      <c r="G233" s="148"/>
      <c r="H233" s="148">
        <v>478</v>
      </c>
      <c r="I233" s="150">
        <v>468</v>
      </c>
      <c r="J233" s="151" t="s">
        <v>623</v>
      </c>
      <c r="K233" s="152">
        <f>H233-F233</f>
        <v>98</v>
      </c>
      <c r="L233" s="153">
        <f>K233/F233</f>
        <v>0.25789473684210529</v>
      </c>
      <c r="M233" s="148" t="s">
        <v>535</v>
      </c>
      <c r="N233" s="154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79</v>
      </c>
      <c r="B234" s="146">
        <v>42734</v>
      </c>
      <c r="C234" s="146"/>
      <c r="D234" s="147" t="s">
        <v>108</v>
      </c>
      <c r="E234" s="148" t="s">
        <v>565</v>
      </c>
      <c r="F234" s="149">
        <v>305</v>
      </c>
      <c r="G234" s="148"/>
      <c r="H234" s="148">
        <v>375</v>
      </c>
      <c r="I234" s="150">
        <v>375</v>
      </c>
      <c r="J234" s="151" t="s">
        <v>623</v>
      </c>
      <c r="K234" s="152">
        <f>H234-F234</f>
        <v>70</v>
      </c>
      <c r="L234" s="153">
        <f>K234/F234</f>
        <v>0.22950819672131148</v>
      </c>
      <c r="M234" s="148" t="s">
        <v>535</v>
      </c>
      <c r="N234" s="154">
        <v>42768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80</v>
      </c>
      <c r="B235" s="146">
        <v>42739</v>
      </c>
      <c r="C235" s="146"/>
      <c r="D235" s="147" t="s">
        <v>94</v>
      </c>
      <c r="E235" s="148" t="s">
        <v>565</v>
      </c>
      <c r="F235" s="149">
        <v>99.5</v>
      </c>
      <c r="G235" s="148"/>
      <c r="H235" s="148">
        <v>158</v>
      </c>
      <c r="I235" s="150">
        <v>158</v>
      </c>
      <c r="J235" s="151" t="s">
        <v>623</v>
      </c>
      <c r="K235" s="152">
        <f>H235-F235</f>
        <v>58.5</v>
      </c>
      <c r="L235" s="153">
        <f>K235/F235</f>
        <v>0.5879396984924623</v>
      </c>
      <c r="M235" s="148" t="s">
        <v>535</v>
      </c>
      <c r="N235" s="154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81</v>
      </c>
      <c r="B236" s="146">
        <v>42739</v>
      </c>
      <c r="C236" s="146"/>
      <c r="D236" s="147" t="s">
        <v>94</v>
      </c>
      <c r="E236" s="148" t="s">
        <v>565</v>
      </c>
      <c r="F236" s="149">
        <v>99.5</v>
      </c>
      <c r="G236" s="148"/>
      <c r="H236" s="148">
        <v>158</v>
      </c>
      <c r="I236" s="150">
        <v>158</v>
      </c>
      <c r="J236" s="151" t="s">
        <v>623</v>
      </c>
      <c r="K236" s="152">
        <v>58.5</v>
      </c>
      <c r="L236" s="153">
        <v>0.58793969849246197</v>
      </c>
      <c r="M236" s="148" t="s">
        <v>535</v>
      </c>
      <c r="N236" s="154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82</v>
      </c>
      <c r="B237" s="146">
        <v>42786</v>
      </c>
      <c r="C237" s="146"/>
      <c r="D237" s="147" t="s">
        <v>182</v>
      </c>
      <c r="E237" s="148" t="s">
        <v>565</v>
      </c>
      <c r="F237" s="149">
        <v>140.5</v>
      </c>
      <c r="G237" s="148"/>
      <c r="H237" s="148">
        <v>220</v>
      </c>
      <c r="I237" s="150">
        <v>220</v>
      </c>
      <c r="J237" s="151" t="s">
        <v>623</v>
      </c>
      <c r="K237" s="152">
        <f>H237-F237</f>
        <v>79.5</v>
      </c>
      <c r="L237" s="153">
        <f>K237/F237</f>
        <v>0.5658362989323843</v>
      </c>
      <c r="M237" s="148" t="s">
        <v>535</v>
      </c>
      <c r="N237" s="154">
        <v>42864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83</v>
      </c>
      <c r="B238" s="146">
        <v>42786</v>
      </c>
      <c r="C238" s="146"/>
      <c r="D238" s="147" t="s">
        <v>677</v>
      </c>
      <c r="E238" s="148" t="s">
        <v>565</v>
      </c>
      <c r="F238" s="149">
        <v>202.5</v>
      </c>
      <c r="G238" s="148"/>
      <c r="H238" s="148">
        <v>234</v>
      </c>
      <c r="I238" s="150">
        <v>234</v>
      </c>
      <c r="J238" s="151" t="s">
        <v>623</v>
      </c>
      <c r="K238" s="152">
        <v>31.5</v>
      </c>
      <c r="L238" s="153">
        <v>0.155555555555556</v>
      </c>
      <c r="M238" s="148" t="s">
        <v>535</v>
      </c>
      <c r="N238" s="154">
        <v>42836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84</v>
      </c>
      <c r="B239" s="146">
        <v>42818</v>
      </c>
      <c r="C239" s="146"/>
      <c r="D239" s="147" t="s">
        <v>678</v>
      </c>
      <c r="E239" s="148" t="s">
        <v>565</v>
      </c>
      <c r="F239" s="149">
        <v>300.5</v>
      </c>
      <c r="G239" s="148"/>
      <c r="H239" s="148">
        <v>417.5</v>
      </c>
      <c r="I239" s="150">
        <v>420</v>
      </c>
      <c r="J239" s="151" t="s">
        <v>679</v>
      </c>
      <c r="K239" s="152">
        <f>H239-F239</f>
        <v>117</v>
      </c>
      <c r="L239" s="153">
        <f>K239/F239</f>
        <v>0.38935108153078202</v>
      </c>
      <c r="M239" s="148" t="s">
        <v>535</v>
      </c>
      <c r="N239" s="154">
        <v>43070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85</v>
      </c>
      <c r="B240" s="146">
        <v>42818</v>
      </c>
      <c r="C240" s="146"/>
      <c r="D240" s="147" t="s">
        <v>653</v>
      </c>
      <c r="E240" s="148" t="s">
        <v>565</v>
      </c>
      <c r="F240" s="149">
        <v>850</v>
      </c>
      <c r="G240" s="148"/>
      <c r="H240" s="148">
        <v>1042.5</v>
      </c>
      <c r="I240" s="150">
        <v>1023</v>
      </c>
      <c r="J240" s="151" t="s">
        <v>680</v>
      </c>
      <c r="K240" s="152">
        <v>192.5</v>
      </c>
      <c r="L240" s="153">
        <v>0.22647058823529401</v>
      </c>
      <c r="M240" s="148" t="s">
        <v>535</v>
      </c>
      <c r="N240" s="154">
        <v>42830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86</v>
      </c>
      <c r="B241" s="146">
        <v>42830</v>
      </c>
      <c r="C241" s="146"/>
      <c r="D241" s="147" t="s">
        <v>452</v>
      </c>
      <c r="E241" s="148" t="s">
        <v>565</v>
      </c>
      <c r="F241" s="149">
        <v>785</v>
      </c>
      <c r="G241" s="148"/>
      <c r="H241" s="148">
        <v>930</v>
      </c>
      <c r="I241" s="150">
        <v>920</v>
      </c>
      <c r="J241" s="151" t="s">
        <v>681</v>
      </c>
      <c r="K241" s="152">
        <f>H241-F241</f>
        <v>145</v>
      </c>
      <c r="L241" s="153">
        <f>K241/F241</f>
        <v>0.18471337579617833</v>
      </c>
      <c r="M241" s="148" t="s">
        <v>535</v>
      </c>
      <c r="N241" s="154">
        <v>42976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5">
        <v>87</v>
      </c>
      <c r="B242" s="156">
        <v>42831</v>
      </c>
      <c r="C242" s="156"/>
      <c r="D242" s="157" t="s">
        <v>682</v>
      </c>
      <c r="E242" s="158" t="s">
        <v>565</v>
      </c>
      <c r="F242" s="159">
        <v>40</v>
      </c>
      <c r="G242" s="159"/>
      <c r="H242" s="160">
        <v>13.1</v>
      </c>
      <c r="I242" s="160">
        <v>60</v>
      </c>
      <c r="J242" s="161" t="s">
        <v>683</v>
      </c>
      <c r="K242" s="162">
        <v>-26.9</v>
      </c>
      <c r="L242" s="163">
        <v>-0.67249999999999999</v>
      </c>
      <c r="M242" s="159" t="s">
        <v>547</v>
      </c>
      <c r="N242" s="156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88</v>
      </c>
      <c r="B243" s="146">
        <v>42837</v>
      </c>
      <c r="C243" s="146"/>
      <c r="D243" s="147" t="s">
        <v>93</v>
      </c>
      <c r="E243" s="148" t="s">
        <v>565</v>
      </c>
      <c r="F243" s="149">
        <v>289.5</v>
      </c>
      <c r="G243" s="148"/>
      <c r="H243" s="148">
        <v>354</v>
      </c>
      <c r="I243" s="150">
        <v>360</v>
      </c>
      <c r="J243" s="151" t="s">
        <v>684</v>
      </c>
      <c r="K243" s="152">
        <f t="shared" ref="K243:K251" si="152">H243-F243</f>
        <v>64.5</v>
      </c>
      <c r="L243" s="153">
        <f t="shared" ref="L243:L251" si="153">K243/F243</f>
        <v>0.22279792746113988</v>
      </c>
      <c r="M243" s="148" t="s">
        <v>535</v>
      </c>
      <c r="N243" s="154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89</v>
      </c>
      <c r="B244" s="146">
        <v>42845</v>
      </c>
      <c r="C244" s="146"/>
      <c r="D244" s="147" t="s">
        <v>400</v>
      </c>
      <c r="E244" s="148" t="s">
        <v>565</v>
      </c>
      <c r="F244" s="149">
        <v>700</v>
      </c>
      <c r="G244" s="148"/>
      <c r="H244" s="148">
        <v>840</v>
      </c>
      <c r="I244" s="150">
        <v>840</v>
      </c>
      <c r="J244" s="151" t="s">
        <v>685</v>
      </c>
      <c r="K244" s="152">
        <f t="shared" si="152"/>
        <v>140</v>
      </c>
      <c r="L244" s="153">
        <f t="shared" si="153"/>
        <v>0.2</v>
      </c>
      <c r="M244" s="148" t="s">
        <v>535</v>
      </c>
      <c r="N244" s="154">
        <v>42893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45">
        <v>90</v>
      </c>
      <c r="B245" s="146">
        <v>42887</v>
      </c>
      <c r="C245" s="146"/>
      <c r="D245" s="147" t="s">
        <v>686</v>
      </c>
      <c r="E245" s="148" t="s">
        <v>565</v>
      </c>
      <c r="F245" s="149">
        <v>130</v>
      </c>
      <c r="G245" s="148"/>
      <c r="H245" s="148">
        <v>144.25</v>
      </c>
      <c r="I245" s="150">
        <v>170</v>
      </c>
      <c r="J245" s="151" t="s">
        <v>687</v>
      </c>
      <c r="K245" s="152">
        <f t="shared" si="152"/>
        <v>14.25</v>
      </c>
      <c r="L245" s="153">
        <f t="shared" si="153"/>
        <v>0.10961538461538461</v>
      </c>
      <c r="M245" s="148" t="s">
        <v>535</v>
      </c>
      <c r="N245" s="154">
        <v>43675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91</v>
      </c>
      <c r="B246" s="146">
        <v>42901</v>
      </c>
      <c r="C246" s="146"/>
      <c r="D246" s="147" t="s">
        <v>688</v>
      </c>
      <c r="E246" s="148" t="s">
        <v>565</v>
      </c>
      <c r="F246" s="149">
        <v>214.5</v>
      </c>
      <c r="G246" s="148"/>
      <c r="H246" s="148">
        <v>262</v>
      </c>
      <c r="I246" s="150">
        <v>262</v>
      </c>
      <c r="J246" s="151" t="s">
        <v>689</v>
      </c>
      <c r="K246" s="152">
        <f t="shared" si="152"/>
        <v>47.5</v>
      </c>
      <c r="L246" s="153">
        <f t="shared" si="153"/>
        <v>0.22144522144522144</v>
      </c>
      <c r="M246" s="148" t="s">
        <v>535</v>
      </c>
      <c r="N246" s="154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92</v>
      </c>
      <c r="B247" s="177">
        <v>42933</v>
      </c>
      <c r="C247" s="177"/>
      <c r="D247" s="178" t="s">
        <v>690</v>
      </c>
      <c r="E247" s="179" t="s">
        <v>565</v>
      </c>
      <c r="F247" s="180">
        <v>370</v>
      </c>
      <c r="G247" s="179"/>
      <c r="H247" s="179">
        <v>447.5</v>
      </c>
      <c r="I247" s="181">
        <v>450</v>
      </c>
      <c r="J247" s="182" t="s">
        <v>623</v>
      </c>
      <c r="K247" s="152">
        <f t="shared" si="152"/>
        <v>77.5</v>
      </c>
      <c r="L247" s="183">
        <f t="shared" si="153"/>
        <v>0.20945945945945946</v>
      </c>
      <c r="M247" s="179" t="s">
        <v>535</v>
      </c>
      <c r="N247" s="184">
        <v>43035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93</v>
      </c>
      <c r="B248" s="177">
        <v>42943</v>
      </c>
      <c r="C248" s="177"/>
      <c r="D248" s="178" t="s">
        <v>180</v>
      </c>
      <c r="E248" s="179" t="s">
        <v>565</v>
      </c>
      <c r="F248" s="180">
        <v>657.5</v>
      </c>
      <c r="G248" s="179"/>
      <c r="H248" s="179">
        <v>825</v>
      </c>
      <c r="I248" s="181">
        <v>820</v>
      </c>
      <c r="J248" s="182" t="s">
        <v>623</v>
      </c>
      <c r="K248" s="152">
        <f t="shared" si="152"/>
        <v>167.5</v>
      </c>
      <c r="L248" s="183">
        <f t="shared" si="153"/>
        <v>0.25475285171102663</v>
      </c>
      <c r="M248" s="179" t="s">
        <v>535</v>
      </c>
      <c r="N248" s="184">
        <v>43090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94</v>
      </c>
      <c r="B249" s="146">
        <v>42964</v>
      </c>
      <c r="C249" s="146"/>
      <c r="D249" s="147" t="s">
        <v>347</v>
      </c>
      <c r="E249" s="148" t="s">
        <v>565</v>
      </c>
      <c r="F249" s="149">
        <v>605</v>
      </c>
      <c r="G249" s="148"/>
      <c r="H249" s="148">
        <v>750</v>
      </c>
      <c r="I249" s="150">
        <v>750</v>
      </c>
      <c r="J249" s="151" t="s">
        <v>681</v>
      </c>
      <c r="K249" s="152">
        <f t="shared" si="152"/>
        <v>145</v>
      </c>
      <c r="L249" s="153">
        <f t="shared" si="153"/>
        <v>0.23966942148760331</v>
      </c>
      <c r="M249" s="148" t="s">
        <v>535</v>
      </c>
      <c r="N249" s="154">
        <v>43027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5">
        <v>95</v>
      </c>
      <c r="B250" s="156">
        <v>42979</v>
      </c>
      <c r="C250" s="156"/>
      <c r="D250" s="164" t="s">
        <v>691</v>
      </c>
      <c r="E250" s="159" t="s">
        <v>565</v>
      </c>
      <c r="F250" s="159">
        <v>255</v>
      </c>
      <c r="G250" s="160"/>
      <c r="H250" s="160">
        <v>217.25</v>
      </c>
      <c r="I250" s="160">
        <v>320</v>
      </c>
      <c r="J250" s="161" t="s">
        <v>692</v>
      </c>
      <c r="K250" s="162">
        <f t="shared" si="152"/>
        <v>-37.75</v>
      </c>
      <c r="L250" s="165">
        <f t="shared" si="153"/>
        <v>-0.14803921568627451</v>
      </c>
      <c r="M250" s="159" t="s">
        <v>547</v>
      </c>
      <c r="N250" s="156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96</v>
      </c>
      <c r="B251" s="146">
        <v>42997</v>
      </c>
      <c r="C251" s="146"/>
      <c r="D251" s="147" t="s">
        <v>693</v>
      </c>
      <c r="E251" s="148" t="s">
        <v>565</v>
      </c>
      <c r="F251" s="149">
        <v>215</v>
      </c>
      <c r="G251" s="148"/>
      <c r="H251" s="148">
        <v>258</v>
      </c>
      <c r="I251" s="150">
        <v>258</v>
      </c>
      <c r="J251" s="151" t="s">
        <v>623</v>
      </c>
      <c r="K251" s="152">
        <f t="shared" si="152"/>
        <v>43</v>
      </c>
      <c r="L251" s="153">
        <f t="shared" si="153"/>
        <v>0.2</v>
      </c>
      <c r="M251" s="148" t="s">
        <v>535</v>
      </c>
      <c r="N251" s="154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97</v>
      </c>
      <c r="B252" s="146">
        <v>42997</v>
      </c>
      <c r="C252" s="146"/>
      <c r="D252" s="147" t="s">
        <v>693</v>
      </c>
      <c r="E252" s="148" t="s">
        <v>565</v>
      </c>
      <c r="F252" s="149">
        <v>215</v>
      </c>
      <c r="G252" s="148"/>
      <c r="H252" s="148">
        <v>258</v>
      </c>
      <c r="I252" s="150">
        <v>258</v>
      </c>
      <c r="J252" s="182" t="s">
        <v>623</v>
      </c>
      <c r="K252" s="152">
        <v>43</v>
      </c>
      <c r="L252" s="153">
        <v>0.2</v>
      </c>
      <c r="M252" s="148" t="s">
        <v>535</v>
      </c>
      <c r="N252" s="154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98</v>
      </c>
      <c r="B253" s="177">
        <v>42998</v>
      </c>
      <c r="C253" s="177"/>
      <c r="D253" s="178" t="s">
        <v>694</v>
      </c>
      <c r="E253" s="179" t="s">
        <v>565</v>
      </c>
      <c r="F253" s="149">
        <v>75</v>
      </c>
      <c r="G253" s="179"/>
      <c r="H253" s="179">
        <v>90</v>
      </c>
      <c r="I253" s="181">
        <v>90</v>
      </c>
      <c r="J253" s="151" t="s">
        <v>695</v>
      </c>
      <c r="K253" s="152">
        <f t="shared" ref="K253:K258" si="154">H253-F253</f>
        <v>15</v>
      </c>
      <c r="L253" s="153">
        <f t="shared" ref="L253:L258" si="155">K253/F253</f>
        <v>0.2</v>
      </c>
      <c r="M253" s="148" t="s">
        <v>535</v>
      </c>
      <c r="N253" s="154">
        <v>43019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99</v>
      </c>
      <c r="B254" s="177">
        <v>43011</v>
      </c>
      <c r="C254" s="177"/>
      <c r="D254" s="178" t="s">
        <v>549</v>
      </c>
      <c r="E254" s="179" t="s">
        <v>565</v>
      </c>
      <c r="F254" s="180">
        <v>315</v>
      </c>
      <c r="G254" s="179"/>
      <c r="H254" s="179">
        <v>392</v>
      </c>
      <c r="I254" s="181">
        <v>384</v>
      </c>
      <c r="J254" s="182" t="s">
        <v>696</v>
      </c>
      <c r="K254" s="152">
        <f t="shared" si="154"/>
        <v>77</v>
      </c>
      <c r="L254" s="183">
        <f t="shared" si="155"/>
        <v>0.24444444444444444</v>
      </c>
      <c r="M254" s="179" t="s">
        <v>535</v>
      </c>
      <c r="N254" s="184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100</v>
      </c>
      <c r="B255" s="177">
        <v>43013</v>
      </c>
      <c r="C255" s="177"/>
      <c r="D255" s="178" t="s">
        <v>428</v>
      </c>
      <c r="E255" s="179" t="s">
        <v>565</v>
      </c>
      <c r="F255" s="180">
        <v>145</v>
      </c>
      <c r="G255" s="179"/>
      <c r="H255" s="179">
        <v>179</v>
      </c>
      <c r="I255" s="181">
        <v>180</v>
      </c>
      <c r="J255" s="182" t="s">
        <v>697</v>
      </c>
      <c r="K255" s="152">
        <f t="shared" si="154"/>
        <v>34</v>
      </c>
      <c r="L255" s="183">
        <f t="shared" si="155"/>
        <v>0.23448275862068965</v>
      </c>
      <c r="M255" s="179" t="s">
        <v>535</v>
      </c>
      <c r="N255" s="184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101</v>
      </c>
      <c r="B256" s="177">
        <v>43014</v>
      </c>
      <c r="C256" s="177"/>
      <c r="D256" s="178" t="s">
        <v>324</v>
      </c>
      <c r="E256" s="179" t="s">
        <v>565</v>
      </c>
      <c r="F256" s="180">
        <v>256</v>
      </c>
      <c r="G256" s="179"/>
      <c r="H256" s="179">
        <v>323</v>
      </c>
      <c r="I256" s="181">
        <v>320</v>
      </c>
      <c r="J256" s="182" t="s">
        <v>623</v>
      </c>
      <c r="K256" s="152">
        <f t="shared" si="154"/>
        <v>67</v>
      </c>
      <c r="L256" s="183">
        <f t="shared" si="155"/>
        <v>0.26171875</v>
      </c>
      <c r="M256" s="179" t="s">
        <v>535</v>
      </c>
      <c r="N256" s="184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102</v>
      </c>
      <c r="B257" s="177">
        <v>43017</v>
      </c>
      <c r="C257" s="177"/>
      <c r="D257" s="178" t="s">
        <v>339</v>
      </c>
      <c r="E257" s="179" t="s">
        <v>565</v>
      </c>
      <c r="F257" s="180">
        <v>137.5</v>
      </c>
      <c r="G257" s="179"/>
      <c r="H257" s="179">
        <v>184</v>
      </c>
      <c r="I257" s="181">
        <v>183</v>
      </c>
      <c r="J257" s="182" t="s">
        <v>698</v>
      </c>
      <c r="K257" s="152">
        <f t="shared" si="154"/>
        <v>46.5</v>
      </c>
      <c r="L257" s="183">
        <f t="shared" si="155"/>
        <v>0.33818181818181819</v>
      </c>
      <c r="M257" s="179" t="s">
        <v>535</v>
      </c>
      <c r="N257" s="184">
        <v>43108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103</v>
      </c>
      <c r="B258" s="177">
        <v>43018</v>
      </c>
      <c r="C258" s="177"/>
      <c r="D258" s="178" t="s">
        <v>699</v>
      </c>
      <c r="E258" s="179" t="s">
        <v>565</v>
      </c>
      <c r="F258" s="180">
        <v>125.5</v>
      </c>
      <c r="G258" s="179"/>
      <c r="H258" s="179">
        <v>158</v>
      </c>
      <c r="I258" s="181">
        <v>155</v>
      </c>
      <c r="J258" s="182" t="s">
        <v>700</v>
      </c>
      <c r="K258" s="152">
        <f t="shared" si="154"/>
        <v>32.5</v>
      </c>
      <c r="L258" s="183">
        <f t="shared" si="155"/>
        <v>0.25896414342629481</v>
      </c>
      <c r="M258" s="179" t="s">
        <v>535</v>
      </c>
      <c r="N258" s="184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104</v>
      </c>
      <c r="B259" s="177">
        <v>43018</v>
      </c>
      <c r="C259" s="177"/>
      <c r="D259" s="178" t="s">
        <v>701</v>
      </c>
      <c r="E259" s="179" t="s">
        <v>565</v>
      </c>
      <c r="F259" s="180">
        <v>895</v>
      </c>
      <c r="G259" s="179"/>
      <c r="H259" s="179">
        <v>1122.5</v>
      </c>
      <c r="I259" s="181">
        <v>1078</v>
      </c>
      <c r="J259" s="182" t="s">
        <v>702</v>
      </c>
      <c r="K259" s="152">
        <v>227.5</v>
      </c>
      <c r="L259" s="183">
        <v>0.25418994413407803</v>
      </c>
      <c r="M259" s="179" t="s">
        <v>535</v>
      </c>
      <c r="N259" s="184">
        <v>43117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105</v>
      </c>
      <c r="B260" s="177">
        <v>43020</v>
      </c>
      <c r="C260" s="177"/>
      <c r="D260" s="178" t="s">
        <v>333</v>
      </c>
      <c r="E260" s="179" t="s">
        <v>565</v>
      </c>
      <c r="F260" s="180">
        <v>525</v>
      </c>
      <c r="G260" s="179"/>
      <c r="H260" s="179">
        <v>629</v>
      </c>
      <c r="I260" s="181">
        <v>629</v>
      </c>
      <c r="J260" s="182" t="s">
        <v>623</v>
      </c>
      <c r="K260" s="152">
        <v>104</v>
      </c>
      <c r="L260" s="183">
        <v>0.19809523809523799</v>
      </c>
      <c r="M260" s="179" t="s">
        <v>535</v>
      </c>
      <c r="N260" s="184">
        <v>43119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106</v>
      </c>
      <c r="B261" s="177">
        <v>43046</v>
      </c>
      <c r="C261" s="177"/>
      <c r="D261" s="178" t="s">
        <v>370</v>
      </c>
      <c r="E261" s="179" t="s">
        <v>565</v>
      </c>
      <c r="F261" s="180">
        <v>740</v>
      </c>
      <c r="G261" s="179"/>
      <c r="H261" s="179">
        <v>892.5</v>
      </c>
      <c r="I261" s="181">
        <v>900</v>
      </c>
      <c r="J261" s="182" t="s">
        <v>703</v>
      </c>
      <c r="K261" s="152">
        <f>H261-F261</f>
        <v>152.5</v>
      </c>
      <c r="L261" s="183">
        <f>K261/F261</f>
        <v>0.20608108108108109</v>
      </c>
      <c r="M261" s="179" t="s">
        <v>535</v>
      </c>
      <c r="N261" s="184">
        <v>43052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45">
        <v>107</v>
      </c>
      <c r="B262" s="146">
        <v>43073</v>
      </c>
      <c r="C262" s="146"/>
      <c r="D262" s="147" t="s">
        <v>704</v>
      </c>
      <c r="E262" s="148" t="s">
        <v>565</v>
      </c>
      <c r="F262" s="149">
        <v>118.5</v>
      </c>
      <c r="G262" s="148"/>
      <c r="H262" s="148">
        <v>143.5</v>
      </c>
      <c r="I262" s="150">
        <v>145</v>
      </c>
      <c r="J262" s="151" t="s">
        <v>556</v>
      </c>
      <c r="K262" s="152">
        <f>H262-F262</f>
        <v>25</v>
      </c>
      <c r="L262" s="153">
        <f>K262/F262</f>
        <v>0.2109704641350211</v>
      </c>
      <c r="M262" s="148" t="s">
        <v>535</v>
      </c>
      <c r="N262" s="154">
        <v>43097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5">
        <v>108</v>
      </c>
      <c r="B263" s="156">
        <v>43090</v>
      </c>
      <c r="C263" s="156"/>
      <c r="D263" s="157" t="s">
        <v>405</v>
      </c>
      <c r="E263" s="158" t="s">
        <v>565</v>
      </c>
      <c r="F263" s="159">
        <v>715</v>
      </c>
      <c r="G263" s="159"/>
      <c r="H263" s="160">
        <v>500</v>
      </c>
      <c r="I263" s="160">
        <v>872</v>
      </c>
      <c r="J263" s="161" t="s">
        <v>705</v>
      </c>
      <c r="K263" s="162">
        <f>H263-F263</f>
        <v>-215</v>
      </c>
      <c r="L263" s="163">
        <f>K263/F263</f>
        <v>-0.30069930069930068</v>
      </c>
      <c r="M263" s="159" t="s">
        <v>547</v>
      </c>
      <c r="N263" s="156">
        <v>43670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45">
        <v>109</v>
      </c>
      <c r="B264" s="146">
        <v>43098</v>
      </c>
      <c r="C264" s="146"/>
      <c r="D264" s="147" t="s">
        <v>549</v>
      </c>
      <c r="E264" s="148" t="s">
        <v>565</v>
      </c>
      <c r="F264" s="149">
        <v>435</v>
      </c>
      <c r="G264" s="148"/>
      <c r="H264" s="148">
        <v>542.5</v>
      </c>
      <c r="I264" s="150">
        <v>539</v>
      </c>
      <c r="J264" s="151" t="s">
        <v>623</v>
      </c>
      <c r="K264" s="152">
        <v>107.5</v>
      </c>
      <c r="L264" s="153">
        <v>0.247126436781609</v>
      </c>
      <c r="M264" s="148" t="s">
        <v>535</v>
      </c>
      <c r="N264" s="154">
        <v>43206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110</v>
      </c>
      <c r="B265" s="146">
        <v>43098</v>
      </c>
      <c r="C265" s="146"/>
      <c r="D265" s="147" t="s">
        <v>507</v>
      </c>
      <c r="E265" s="148" t="s">
        <v>565</v>
      </c>
      <c r="F265" s="149">
        <v>885</v>
      </c>
      <c r="G265" s="148"/>
      <c r="H265" s="148">
        <v>1090</v>
      </c>
      <c r="I265" s="150">
        <v>1084</v>
      </c>
      <c r="J265" s="151" t="s">
        <v>623</v>
      </c>
      <c r="K265" s="152">
        <v>205</v>
      </c>
      <c r="L265" s="153">
        <v>0.23163841807909599</v>
      </c>
      <c r="M265" s="148" t="s">
        <v>535</v>
      </c>
      <c r="N265" s="154">
        <v>43213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111</v>
      </c>
      <c r="B266" s="186">
        <v>43192</v>
      </c>
      <c r="C266" s="186"/>
      <c r="D266" s="164" t="s">
        <v>706</v>
      </c>
      <c r="E266" s="159" t="s">
        <v>565</v>
      </c>
      <c r="F266" s="187">
        <v>478.5</v>
      </c>
      <c r="G266" s="159"/>
      <c r="H266" s="159">
        <v>442</v>
      </c>
      <c r="I266" s="160">
        <v>613</v>
      </c>
      <c r="J266" s="161" t="s">
        <v>707</v>
      </c>
      <c r="K266" s="162">
        <f>H266-F266</f>
        <v>-36.5</v>
      </c>
      <c r="L266" s="163">
        <f>K266/F266</f>
        <v>-7.6280041797283177E-2</v>
      </c>
      <c r="M266" s="159" t="s">
        <v>547</v>
      </c>
      <c r="N266" s="156">
        <v>43762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5">
        <v>112</v>
      </c>
      <c r="B267" s="156">
        <v>43194</v>
      </c>
      <c r="C267" s="156"/>
      <c r="D267" s="157" t="s">
        <v>708</v>
      </c>
      <c r="E267" s="158" t="s">
        <v>565</v>
      </c>
      <c r="F267" s="159">
        <f>141.5-7.3</f>
        <v>134.19999999999999</v>
      </c>
      <c r="G267" s="159"/>
      <c r="H267" s="160">
        <v>77</v>
      </c>
      <c r="I267" s="160">
        <v>180</v>
      </c>
      <c r="J267" s="161" t="s">
        <v>709</v>
      </c>
      <c r="K267" s="162">
        <f>H267-F267</f>
        <v>-57.199999999999989</v>
      </c>
      <c r="L267" s="163">
        <f>K267/F267</f>
        <v>-0.42622950819672129</v>
      </c>
      <c r="M267" s="159" t="s">
        <v>547</v>
      </c>
      <c r="N267" s="156">
        <v>43522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5">
        <v>113</v>
      </c>
      <c r="B268" s="156">
        <v>43209</v>
      </c>
      <c r="C268" s="156"/>
      <c r="D268" s="157" t="s">
        <v>710</v>
      </c>
      <c r="E268" s="158" t="s">
        <v>565</v>
      </c>
      <c r="F268" s="159">
        <v>430</v>
      </c>
      <c r="G268" s="159"/>
      <c r="H268" s="160">
        <v>220</v>
      </c>
      <c r="I268" s="160">
        <v>537</v>
      </c>
      <c r="J268" s="161" t="s">
        <v>711</v>
      </c>
      <c r="K268" s="162">
        <f>H268-F268</f>
        <v>-210</v>
      </c>
      <c r="L268" s="163">
        <f>K268/F268</f>
        <v>-0.48837209302325579</v>
      </c>
      <c r="M268" s="159" t="s">
        <v>547</v>
      </c>
      <c r="N268" s="156">
        <v>43252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114</v>
      </c>
      <c r="B269" s="177">
        <v>43220</v>
      </c>
      <c r="C269" s="177"/>
      <c r="D269" s="178" t="s">
        <v>371</v>
      </c>
      <c r="E269" s="179" t="s">
        <v>565</v>
      </c>
      <c r="F269" s="179">
        <v>153.5</v>
      </c>
      <c r="G269" s="179"/>
      <c r="H269" s="179">
        <v>196</v>
      </c>
      <c r="I269" s="181">
        <v>196</v>
      </c>
      <c r="J269" s="151" t="s">
        <v>712</v>
      </c>
      <c r="K269" s="152">
        <f>H269-F269</f>
        <v>42.5</v>
      </c>
      <c r="L269" s="153">
        <f>K269/F269</f>
        <v>0.27687296416938112</v>
      </c>
      <c r="M269" s="148" t="s">
        <v>535</v>
      </c>
      <c r="N269" s="154">
        <v>43605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5">
        <v>115</v>
      </c>
      <c r="B270" s="156">
        <v>43306</v>
      </c>
      <c r="C270" s="156"/>
      <c r="D270" s="157" t="s">
        <v>682</v>
      </c>
      <c r="E270" s="158" t="s">
        <v>565</v>
      </c>
      <c r="F270" s="159">
        <v>27.5</v>
      </c>
      <c r="G270" s="159"/>
      <c r="H270" s="160">
        <v>13.1</v>
      </c>
      <c r="I270" s="160">
        <v>60</v>
      </c>
      <c r="J270" s="161" t="s">
        <v>713</v>
      </c>
      <c r="K270" s="162">
        <v>-14.4</v>
      </c>
      <c r="L270" s="163">
        <v>-0.52363636363636401</v>
      </c>
      <c r="M270" s="159" t="s">
        <v>547</v>
      </c>
      <c r="N270" s="156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116</v>
      </c>
      <c r="B271" s="186">
        <v>43318</v>
      </c>
      <c r="C271" s="186"/>
      <c r="D271" s="164" t="s">
        <v>714</v>
      </c>
      <c r="E271" s="159" t="s">
        <v>565</v>
      </c>
      <c r="F271" s="159">
        <v>148.5</v>
      </c>
      <c r="G271" s="159"/>
      <c r="H271" s="159">
        <v>102</v>
      </c>
      <c r="I271" s="160">
        <v>182</v>
      </c>
      <c r="J271" s="161" t="s">
        <v>715</v>
      </c>
      <c r="K271" s="162">
        <f>H271-F271</f>
        <v>-46.5</v>
      </c>
      <c r="L271" s="163">
        <f>K271/F271</f>
        <v>-0.31313131313131315</v>
      </c>
      <c r="M271" s="159" t="s">
        <v>547</v>
      </c>
      <c r="N271" s="156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45">
        <v>117</v>
      </c>
      <c r="B272" s="146">
        <v>43335</v>
      </c>
      <c r="C272" s="146"/>
      <c r="D272" s="147" t="s">
        <v>716</v>
      </c>
      <c r="E272" s="148" t="s">
        <v>565</v>
      </c>
      <c r="F272" s="179">
        <v>285</v>
      </c>
      <c r="G272" s="148"/>
      <c r="H272" s="148">
        <v>355</v>
      </c>
      <c r="I272" s="150">
        <v>364</v>
      </c>
      <c r="J272" s="151" t="s">
        <v>717</v>
      </c>
      <c r="K272" s="152">
        <v>70</v>
      </c>
      <c r="L272" s="153">
        <v>0.24561403508771901</v>
      </c>
      <c r="M272" s="148" t="s">
        <v>535</v>
      </c>
      <c r="N272" s="154">
        <v>43455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45">
        <v>118</v>
      </c>
      <c r="B273" s="146">
        <v>43341</v>
      </c>
      <c r="C273" s="146"/>
      <c r="D273" s="147" t="s">
        <v>359</v>
      </c>
      <c r="E273" s="148" t="s">
        <v>565</v>
      </c>
      <c r="F273" s="179">
        <v>525</v>
      </c>
      <c r="G273" s="148"/>
      <c r="H273" s="148">
        <v>585</v>
      </c>
      <c r="I273" s="150">
        <v>635</v>
      </c>
      <c r="J273" s="151" t="s">
        <v>718</v>
      </c>
      <c r="K273" s="152">
        <f t="shared" ref="K273:K290" si="156">H273-F273</f>
        <v>60</v>
      </c>
      <c r="L273" s="153">
        <f t="shared" ref="L273:L290" si="157">K273/F273</f>
        <v>0.11428571428571428</v>
      </c>
      <c r="M273" s="148" t="s">
        <v>535</v>
      </c>
      <c r="N273" s="154">
        <v>43662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45">
        <v>119</v>
      </c>
      <c r="B274" s="146">
        <v>43395</v>
      </c>
      <c r="C274" s="146"/>
      <c r="D274" s="147" t="s">
        <v>347</v>
      </c>
      <c r="E274" s="148" t="s">
        <v>565</v>
      </c>
      <c r="F274" s="179">
        <v>475</v>
      </c>
      <c r="G274" s="148"/>
      <c r="H274" s="148">
        <v>574</v>
      </c>
      <c r="I274" s="150">
        <v>570</v>
      </c>
      <c r="J274" s="151" t="s">
        <v>623</v>
      </c>
      <c r="K274" s="152">
        <f t="shared" si="156"/>
        <v>99</v>
      </c>
      <c r="L274" s="153">
        <f t="shared" si="157"/>
        <v>0.20842105263157895</v>
      </c>
      <c r="M274" s="148" t="s">
        <v>535</v>
      </c>
      <c r="N274" s="154">
        <v>43403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120</v>
      </c>
      <c r="B275" s="177">
        <v>43397</v>
      </c>
      <c r="C275" s="177"/>
      <c r="D275" s="178" t="s">
        <v>366</v>
      </c>
      <c r="E275" s="179" t="s">
        <v>565</v>
      </c>
      <c r="F275" s="179">
        <v>707.5</v>
      </c>
      <c r="G275" s="179"/>
      <c r="H275" s="179">
        <v>872</v>
      </c>
      <c r="I275" s="181">
        <v>872</v>
      </c>
      <c r="J275" s="182" t="s">
        <v>623</v>
      </c>
      <c r="K275" s="152">
        <f t="shared" si="156"/>
        <v>164.5</v>
      </c>
      <c r="L275" s="183">
        <f t="shared" si="157"/>
        <v>0.23250883392226149</v>
      </c>
      <c r="M275" s="179" t="s">
        <v>535</v>
      </c>
      <c r="N275" s="184">
        <v>43482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121</v>
      </c>
      <c r="B276" s="177">
        <v>43398</v>
      </c>
      <c r="C276" s="177"/>
      <c r="D276" s="178" t="s">
        <v>719</v>
      </c>
      <c r="E276" s="179" t="s">
        <v>565</v>
      </c>
      <c r="F276" s="179">
        <v>162</v>
      </c>
      <c r="G276" s="179"/>
      <c r="H276" s="179">
        <v>204</v>
      </c>
      <c r="I276" s="181">
        <v>209</v>
      </c>
      <c r="J276" s="182" t="s">
        <v>720</v>
      </c>
      <c r="K276" s="152">
        <f t="shared" si="156"/>
        <v>42</v>
      </c>
      <c r="L276" s="183">
        <f t="shared" si="157"/>
        <v>0.25925925925925924</v>
      </c>
      <c r="M276" s="179" t="s">
        <v>535</v>
      </c>
      <c r="N276" s="184">
        <v>43539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122</v>
      </c>
      <c r="B277" s="177">
        <v>43399</v>
      </c>
      <c r="C277" s="177"/>
      <c r="D277" s="178" t="s">
        <v>445</v>
      </c>
      <c r="E277" s="179" t="s">
        <v>565</v>
      </c>
      <c r="F277" s="179">
        <v>240</v>
      </c>
      <c r="G277" s="179"/>
      <c r="H277" s="179">
        <v>297</v>
      </c>
      <c r="I277" s="181">
        <v>297</v>
      </c>
      <c r="J277" s="182" t="s">
        <v>623</v>
      </c>
      <c r="K277" s="188">
        <f t="shared" si="156"/>
        <v>57</v>
      </c>
      <c r="L277" s="183">
        <f t="shared" si="157"/>
        <v>0.23749999999999999</v>
      </c>
      <c r="M277" s="179" t="s">
        <v>535</v>
      </c>
      <c r="N277" s="184">
        <v>43417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45">
        <v>123</v>
      </c>
      <c r="B278" s="146">
        <v>43439</v>
      </c>
      <c r="C278" s="146"/>
      <c r="D278" s="147" t="s">
        <v>721</v>
      </c>
      <c r="E278" s="148" t="s">
        <v>565</v>
      </c>
      <c r="F278" s="148">
        <v>202.5</v>
      </c>
      <c r="G278" s="148"/>
      <c r="H278" s="148">
        <v>255</v>
      </c>
      <c r="I278" s="150">
        <v>252</v>
      </c>
      <c r="J278" s="151" t="s">
        <v>623</v>
      </c>
      <c r="K278" s="152">
        <f t="shared" si="156"/>
        <v>52.5</v>
      </c>
      <c r="L278" s="153">
        <f t="shared" si="157"/>
        <v>0.25925925925925924</v>
      </c>
      <c r="M278" s="148" t="s">
        <v>535</v>
      </c>
      <c r="N278" s="154">
        <v>43542</v>
      </c>
      <c r="O278" s="1"/>
      <c r="P278" s="1"/>
      <c r="Q278" s="1"/>
      <c r="R278" s="6" t="s">
        <v>722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124</v>
      </c>
      <c r="B279" s="177">
        <v>43465</v>
      </c>
      <c r="C279" s="146"/>
      <c r="D279" s="178" t="s">
        <v>392</v>
      </c>
      <c r="E279" s="179" t="s">
        <v>565</v>
      </c>
      <c r="F279" s="179">
        <v>710</v>
      </c>
      <c r="G279" s="179"/>
      <c r="H279" s="179">
        <v>866</v>
      </c>
      <c r="I279" s="181">
        <v>866</v>
      </c>
      <c r="J279" s="182" t="s">
        <v>623</v>
      </c>
      <c r="K279" s="152">
        <f t="shared" si="156"/>
        <v>156</v>
      </c>
      <c r="L279" s="153">
        <f t="shared" si="157"/>
        <v>0.21971830985915494</v>
      </c>
      <c r="M279" s="148" t="s">
        <v>535</v>
      </c>
      <c r="N279" s="154">
        <v>43553</v>
      </c>
      <c r="O279" s="1"/>
      <c r="P279" s="1"/>
      <c r="Q279" s="1"/>
      <c r="R279" s="6" t="s">
        <v>722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125</v>
      </c>
      <c r="B280" s="177">
        <v>43522</v>
      </c>
      <c r="C280" s="177"/>
      <c r="D280" s="178" t="s">
        <v>151</v>
      </c>
      <c r="E280" s="179" t="s">
        <v>565</v>
      </c>
      <c r="F280" s="179">
        <v>337.25</v>
      </c>
      <c r="G280" s="179"/>
      <c r="H280" s="179">
        <v>398.5</v>
      </c>
      <c r="I280" s="181">
        <v>411</v>
      </c>
      <c r="J280" s="151" t="s">
        <v>723</v>
      </c>
      <c r="K280" s="152">
        <f t="shared" si="156"/>
        <v>61.25</v>
      </c>
      <c r="L280" s="153">
        <f t="shared" si="157"/>
        <v>0.1816160118606375</v>
      </c>
      <c r="M280" s="148" t="s">
        <v>535</v>
      </c>
      <c r="N280" s="154">
        <v>43760</v>
      </c>
      <c r="O280" s="1"/>
      <c r="P280" s="1"/>
      <c r="Q280" s="1"/>
      <c r="R280" s="6" t="s">
        <v>722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126</v>
      </c>
      <c r="B281" s="190">
        <v>43559</v>
      </c>
      <c r="C281" s="190"/>
      <c r="D281" s="191" t="s">
        <v>724</v>
      </c>
      <c r="E281" s="192" t="s">
        <v>565</v>
      </c>
      <c r="F281" s="192">
        <v>130</v>
      </c>
      <c r="G281" s="192"/>
      <c r="H281" s="192">
        <v>65</v>
      </c>
      <c r="I281" s="193">
        <v>158</v>
      </c>
      <c r="J281" s="161" t="s">
        <v>725</v>
      </c>
      <c r="K281" s="162">
        <f t="shared" si="156"/>
        <v>-65</v>
      </c>
      <c r="L281" s="163">
        <f t="shared" si="157"/>
        <v>-0.5</v>
      </c>
      <c r="M281" s="159" t="s">
        <v>547</v>
      </c>
      <c r="N281" s="156">
        <v>43726</v>
      </c>
      <c r="O281" s="1"/>
      <c r="P281" s="1"/>
      <c r="Q281" s="1"/>
      <c r="R281" s="6" t="s">
        <v>726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127</v>
      </c>
      <c r="B282" s="177">
        <v>43017</v>
      </c>
      <c r="C282" s="177"/>
      <c r="D282" s="178" t="s">
        <v>182</v>
      </c>
      <c r="E282" s="179" t="s">
        <v>565</v>
      </c>
      <c r="F282" s="179">
        <v>141.5</v>
      </c>
      <c r="G282" s="179"/>
      <c r="H282" s="179">
        <v>183.5</v>
      </c>
      <c r="I282" s="181">
        <v>210</v>
      </c>
      <c r="J282" s="151" t="s">
        <v>720</v>
      </c>
      <c r="K282" s="152">
        <f t="shared" si="156"/>
        <v>42</v>
      </c>
      <c r="L282" s="153">
        <f t="shared" si="157"/>
        <v>0.29681978798586572</v>
      </c>
      <c r="M282" s="148" t="s">
        <v>535</v>
      </c>
      <c r="N282" s="154">
        <v>43042</v>
      </c>
      <c r="O282" s="1"/>
      <c r="P282" s="1"/>
      <c r="Q282" s="1"/>
      <c r="R282" s="6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128</v>
      </c>
      <c r="B283" s="190">
        <v>43074</v>
      </c>
      <c r="C283" s="190"/>
      <c r="D283" s="191" t="s">
        <v>727</v>
      </c>
      <c r="E283" s="192" t="s">
        <v>565</v>
      </c>
      <c r="F283" s="187">
        <v>172</v>
      </c>
      <c r="G283" s="192"/>
      <c r="H283" s="192">
        <v>155.25</v>
      </c>
      <c r="I283" s="193">
        <v>230</v>
      </c>
      <c r="J283" s="161" t="s">
        <v>728</v>
      </c>
      <c r="K283" s="162">
        <f t="shared" si="156"/>
        <v>-16.75</v>
      </c>
      <c r="L283" s="163">
        <f t="shared" si="157"/>
        <v>-9.7383720930232565E-2</v>
      </c>
      <c r="M283" s="159" t="s">
        <v>547</v>
      </c>
      <c r="N283" s="156">
        <v>43787</v>
      </c>
      <c r="O283" s="1"/>
      <c r="P283" s="1"/>
      <c r="Q283" s="1"/>
      <c r="R283" s="6" t="s">
        <v>726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129</v>
      </c>
      <c r="B284" s="177">
        <v>43398</v>
      </c>
      <c r="C284" s="177"/>
      <c r="D284" s="178" t="s">
        <v>107</v>
      </c>
      <c r="E284" s="179" t="s">
        <v>565</v>
      </c>
      <c r="F284" s="179">
        <v>698.5</v>
      </c>
      <c r="G284" s="179"/>
      <c r="H284" s="179">
        <v>890</v>
      </c>
      <c r="I284" s="181">
        <v>890</v>
      </c>
      <c r="J284" s="151" t="s">
        <v>788</v>
      </c>
      <c r="K284" s="152">
        <f t="shared" si="156"/>
        <v>191.5</v>
      </c>
      <c r="L284" s="153">
        <f t="shared" si="157"/>
        <v>0.27415891195418757</v>
      </c>
      <c r="M284" s="148" t="s">
        <v>535</v>
      </c>
      <c r="N284" s="154">
        <v>44328</v>
      </c>
      <c r="O284" s="1"/>
      <c r="P284" s="1"/>
      <c r="Q284" s="1"/>
      <c r="R284" s="6" t="s">
        <v>722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130</v>
      </c>
      <c r="B285" s="177">
        <v>42877</v>
      </c>
      <c r="C285" s="177"/>
      <c r="D285" s="178" t="s">
        <v>358</v>
      </c>
      <c r="E285" s="179" t="s">
        <v>565</v>
      </c>
      <c r="F285" s="179">
        <v>127.6</v>
      </c>
      <c r="G285" s="179"/>
      <c r="H285" s="179">
        <v>138</v>
      </c>
      <c r="I285" s="181">
        <v>190</v>
      </c>
      <c r="J285" s="151" t="s">
        <v>729</v>
      </c>
      <c r="K285" s="152">
        <f t="shared" si="156"/>
        <v>10.400000000000006</v>
      </c>
      <c r="L285" s="153">
        <f t="shared" si="157"/>
        <v>8.1504702194357417E-2</v>
      </c>
      <c r="M285" s="148" t="s">
        <v>535</v>
      </c>
      <c r="N285" s="154">
        <v>43774</v>
      </c>
      <c r="O285" s="1"/>
      <c r="P285" s="1"/>
      <c r="Q285" s="1"/>
      <c r="R285" s="6" t="s">
        <v>726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131</v>
      </c>
      <c r="B286" s="177">
        <v>43158</v>
      </c>
      <c r="C286" s="177"/>
      <c r="D286" s="178" t="s">
        <v>730</v>
      </c>
      <c r="E286" s="179" t="s">
        <v>565</v>
      </c>
      <c r="F286" s="179">
        <v>317</v>
      </c>
      <c r="G286" s="179"/>
      <c r="H286" s="179">
        <v>382.5</v>
      </c>
      <c r="I286" s="181">
        <v>398</v>
      </c>
      <c r="J286" s="151" t="s">
        <v>731</v>
      </c>
      <c r="K286" s="152">
        <f t="shared" si="156"/>
        <v>65.5</v>
      </c>
      <c r="L286" s="153">
        <f t="shared" si="157"/>
        <v>0.20662460567823343</v>
      </c>
      <c r="M286" s="148" t="s">
        <v>535</v>
      </c>
      <c r="N286" s="154">
        <v>44238</v>
      </c>
      <c r="O286" s="1"/>
      <c r="P286" s="1"/>
      <c r="Q286" s="1"/>
      <c r="R286" s="6" t="s">
        <v>726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132</v>
      </c>
      <c r="B287" s="190">
        <v>43164</v>
      </c>
      <c r="C287" s="190"/>
      <c r="D287" s="191" t="s">
        <v>144</v>
      </c>
      <c r="E287" s="192" t="s">
        <v>565</v>
      </c>
      <c r="F287" s="187">
        <f>510-14.4</f>
        <v>495.6</v>
      </c>
      <c r="G287" s="192"/>
      <c r="H287" s="192">
        <v>350</v>
      </c>
      <c r="I287" s="193">
        <v>672</v>
      </c>
      <c r="J287" s="161" t="s">
        <v>732</v>
      </c>
      <c r="K287" s="162">
        <f t="shared" si="156"/>
        <v>-145.60000000000002</v>
      </c>
      <c r="L287" s="163">
        <f t="shared" si="157"/>
        <v>-0.29378531073446329</v>
      </c>
      <c r="M287" s="159" t="s">
        <v>547</v>
      </c>
      <c r="N287" s="156">
        <v>43887</v>
      </c>
      <c r="O287" s="1"/>
      <c r="P287" s="1"/>
      <c r="Q287" s="1"/>
      <c r="R287" s="6" t="s">
        <v>722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133</v>
      </c>
      <c r="B288" s="190">
        <v>43237</v>
      </c>
      <c r="C288" s="190"/>
      <c r="D288" s="191" t="s">
        <v>437</v>
      </c>
      <c r="E288" s="192" t="s">
        <v>565</v>
      </c>
      <c r="F288" s="187">
        <v>230.3</v>
      </c>
      <c r="G288" s="192"/>
      <c r="H288" s="192">
        <v>102.5</v>
      </c>
      <c r="I288" s="193">
        <v>348</v>
      </c>
      <c r="J288" s="161" t="s">
        <v>733</v>
      </c>
      <c r="K288" s="162">
        <f t="shared" si="156"/>
        <v>-127.80000000000001</v>
      </c>
      <c r="L288" s="163">
        <f t="shared" si="157"/>
        <v>-0.55492835432045162</v>
      </c>
      <c r="M288" s="159" t="s">
        <v>547</v>
      </c>
      <c r="N288" s="156">
        <v>43896</v>
      </c>
      <c r="O288" s="1"/>
      <c r="P288" s="1"/>
      <c r="Q288" s="1"/>
      <c r="R288" s="6" t="s">
        <v>722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134</v>
      </c>
      <c r="B289" s="177">
        <v>43258</v>
      </c>
      <c r="C289" s="177"/>
      <c r="D289" s="178" t="s">
        <v>409</v>
      </c>
      <c r="E289" s="179" t="s">
        <v>565</v>
      </c>
      <c r="F289" s="179">
        <f>342.5-5.1</f>
        <v>337.4</v>
      </c>
      <c r="G289" s="179"/>
      <c r="H289" s="179">
        <v>412.5</v>
      </c>
      <c r="I289" s="181">
        <v>439</v>
      </c>
      <c r="J289" s="151" t="s">
        <v>734</v>
      </c>
      <c r="K289" s="152">
        <f t="shared" si="156"/>
        <v>75.100000000000023</v>
      </c>
      <c r="L289" s="153">
        <f t="shared" si="157"/>
        <v>0.22258446947243635</v>
      </c>
      <c r="M289" s="148" t="s">
        <v>535</v>
      </c>
      <c r="N289" s="154">
        <v>44230</v>
      </c>
      <c r="O289" s="1"/>
      <c r="P289" s="1"/>
      <c r="Q289" s="1"/>
      <c r="R289" s="6" t="s">
        <v>726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0">
        <v>135</v>
      </c>
      <c r="B290" s="169">
        <v>43285</v>
      </c>
      <c r="C290" s="169"/>
      <c r="D290" s="170" t="s">
        <v>55</v>
      </c>
      <c r="E290" s="171" t="s">
        <v>565</v>
      </c>
      <c r="F290" s="171">
        <f>127.5-5.53</f>
        <v>121.97</v>
      </c>
      <c r="G290" s="172"/>
      <c r="H290" s="172">
        <v>122.5</v>
      </c>
      <c r="I290" s="172">
        <v>170</v>
      </c>
      <c r="J290" s="173" t="s">
        <v>761</v>
      </c>
      <c r="K290" s="174">
        <f t="shared" si="156"/>
        <v>0.53000000000000114</v>
      </c>
      <c r="L290" s="175">
        <f t="shared" si="157"/>
        <v>4.3453308190538747E-3</v>
      </c>
      <c r="M290" s="171" t="s">
        <v>656</v>
      </c>
      <c r="N290" s="169">
        <v>44431</v>
      </c>
      <c r="O290" s="1"/>
      <c r="P290" s="1"/>
      <c r="Q290" s="1"/>
      <c r="R290" s="6" t="s">
        <v>722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136</v>
      </c>
      <c r="B291" s="190">
        <v>43294</v>
      </c>
      <c r="C291" s="190"/>
      <c r="D291" s="191" t="s">
        <v>349</v>
      </c>
      <c r="E291" s="192" t="s">
        <v>565</v>
      </c>
      <c r="F291" s="187">
        <v>46.5</v>
      </c>
      <c r="G291" s="192"/>
      <c r="H291" s="192">
        <v>17</v>
      </c>
      <c r="I291" s="193">
        <v>59</v>
      </c>
      <c r="J291" s="161" t="s">
        <v>735</v>
      </c>
      <c r="K291" s="162">
        <f t="shared" ref="K291:K299" si="158">H291-F291</f>
        <v>-29.5</v>
      </c>
      <c r="L291" s="163">
        <f t="shared" ref="L291:L299" si="159">K291/F291</f>
        <v>-0.63440860215053763</v>
      </c>
      <c r="M291" s="159" t="s">
        <v>547</v>
      </c>
      <c r="N291" s="156">
        <v>43887</v>
      </c>
      <c r="O291" s="1"/>
      <c r="P291" s="1"/>
      <c r="Q291" s="1"/>
      <c r="R291" s="6" t="s">
        <v>722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137</v>
      </c>
      <c r="B292" s="177">
        <v>43396</v>
      </c>
      <c r="C292" s="177"/>
      <c r="D292" s="178" t="s">
        <v>394</v>
      </c>
      <c r="E292" s="179" t="s">
        <v>565</v>
      </c>
      <c r="F292" s="179">
        <v>156.5</v>
      </c>
      <c r="G292" s="179"/>
      <c r="H292" s="179">
        <v>207.5</v>
      </c>
      <c r="I292" s="181">
        <v>191</v>
      </c>
      <c r="J292" s="151" t="s">
        <v>623</v>
      </c>
      <c r="K292" s="152">
        <f t="shared" si="158"/>
        <v>51</v>
      </c>
      <c r="L292" s="153">
        <f t="shared" si="159"/>
        <v>0.32587859424920129</v>
      </c>
      <c r="M292" s="148" t="s">
        <v>535</v>
      </c>
      <c r="N292" s="154">
        <v>44369</v>
      </c>
      <c r="O292" s="1"/>
      <c r="P292" s="1"/>
      <c r="Q292" s="1"/>
      <c r="R292" s="6" t="s">
        <v>722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138</v>
      </c>
      <c r="B293" s="177">
        <v>43439</v>
      </c>
      <c r="C293" s="177"/>
      <c r="D293" s="178" t="s">
        <v>314</v>
      </c>
      <c r="E293" s="179" t="s">
        <v>565</v>
      </c>
      <c r="F293" s="179">
        <v>259.5</v>
      </c>
      <c r="G293" s="179"/>
      <c r="H293" s="179">
        <v>320</v>
      </c>
      <c r="I293" s="181">
        <v>320</v>
      </c>
      <c r="J293" s="151" t="s">
        <v>623</v>
      </c>
      <c r="K293" s="152">
        <f t="shared" si="158"/>
        <v>60.5</v>
      </c>
      <c r="L293" s="153">
        <f t="shared" si="159"/>
        <v>0.23314065510597304</v>
      </c>
      <c r="M293" s="148" t="s">
        <v>535</v>
      </c>
      <c r="N293" s="154">
        <v>44323</v>
      </c>
      <c r="O293" s="1"/>
      <c r="P293" s="1"/>
      <c r="Q293" s="1"/>
      <c r="R293" s="6" t="s">
        <v>722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139</v>
      </c>
      <c r="B294" s="190">
        <v>43439</v>
      </c>
      <c r="C294" s="190"/>
      <c r="D294" s="191" t="s">
        <v>736</v>
      </c>
      <c r="E294" s="192" t="s">
        <v>565</v>
      </c>
      <c r="F294" s="192">
        <v>715</v>
      </c>
      <c r="G294" s="192"/>
      <c r="H294" s="192">
        <v>445</v>
      </c>
      <c r="I294" s="193">
        <v>840</v>
      </c>
      <c r="J294" s="161" t="s">
        <v>737</v>
      </c>
      <c r="K294" s="162">
        <f t="shared" si="158"/>
        <v>-270</v>
      </c>
      <c r="L294" s="163">
        <f t="shared" si="159"/>
        <v>-0.3776223776223776</v>
      </c>
      <c r="M294" s="159" t="s">
        <v>547</v>
      </c>
      <c r="N294" s="156">
        <v>43800</v>
      </c>
      <c r="O294" s="1"/>
      <c r="P294" s="1"/>
      <c r="Q294" s="1"/>
      <c r="R294" s="6" t="s">
        <v>722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140</v>
      </c>
      <c r="B295" s="177">
        <v>43469</v>
      </c>
      <c r="C295" s="177"/>
      <c r="D295" s="178" t="s">
        <v>156</v>
      </c>
      <c r="E295" s="179" t="s">
        <v>565</v>
      </c>
      <c r="F295" s="179">
        <v>875</v>
      </c>
      <c r="G295" s="179"/>
      <c r="H295" s="179">
        <v>1165</v>
      </c>
      <c r="I295" s="181">
        <v>1185</v>
      </c>
      <c r="J295" s="151" t="s">
        <v>738</v>
      </c>
      <c r="K295" s="152">
        <f t="shared" si="158"/>
        <v>290</v>
      </c>
      <c r="L295" s="153">
        <f t="shared" si="159"/>
        <v>0.33142857142857141</v>
      </c>
      <c r="M295" s="148" t="s">
        <v>535</v>
      </c>
      <c r="N295" s="154">
        <v>43847</v>
      </c>
      <c r="O295" s="1"/>
      <c r="P295" s="1"/>
      <c r="Q295" s="1"/>
      <c r="R295" s="6" t="s">
        <v>722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141</v>
      </c>
      <c r="B296" s="177">
        <v>43559</v>
      </c>
      <c r="C296" s="177"/>
      <c r="D296" s="178" t="s">
        <v>330</v>
      </c>
      <c r="E296" s="179" t="s">
        <v>565</v>
      </c>
      <c r="F296" s="179">
        <f>387-14.63</f>
        <v>372.37</v>
      </c>
      <c r="G296" s="179"/>
      <c r="H296" s="179">
        <v>490</v>
      </c>
      <c r="I296" s="181">
        <v>490</v>
      </c>
      <c r="J296" s="151" t="s">
        <v>623</v>
      </c>
      <c r="K296" s="152">
        <f t="shared" si="158"/>
        <v>117.63</v>
      </c>
      <c r="L296" s="153">
        <f t="shared" si="159"/>
        <v>0.31589548030185027</v>
      </c>
      <c r="M296" s="148" t="s">
        <v>535</v>
      </c>
      <c r="N296" s="154">
        <v>43850</v>
      </c>
      <c r="O296" s="1"/>
      <c r="P296" s="1"/>
      <c r="Q296" s="1"/>
      <c r="R296" s="6" t="s">
        <v>722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142</v>
      </c>
      <c r="B297" s="190">
        <v>43578</v>
      </c>
      <c r="C297" s="190"/>
      <c r="D297" s="191" t="s">
        <v>739</v>
      </c>
      <c r="E297" s="192" t="s">
        <v>537</v>
      </c>
      <c r="F297" s="192">
        <v>220</v>
      </c>
      <c r="G297" s="192"/>
      <c r="H297" s="192">
        <v>127.5</v>
      </c>
      <c r="I297" s="193">
        <v>284</v>
      </c>
      <c r="J297" s="161" t="s">
        <v>740</v>
      </c>
      <c r="K297" s="162">
        <f t="shared" si="158"/>
        <v>-92.5</v>
      </c>
      <c r="L297" s="163">
        <f t="shared" si="159"/>
        <v>-0.42045454545454547</v>
      </c>
      <c r="M297" s="159" t="s">
        <v>547</v>
      </c>
      <c r="N297" s="156">
        <v>43896</v>
      </c>
      <c r="O297" s="1"/>
      <c r="P297" s="1"/>
      <c r="Q297" s="1"/>
      <c r="R297" s="6" t="s">
        <v>722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143</v>
      </c>
      <c r="B298" s="177">
        <v>43622</v>
      </c>
      <c r="C298" s="177"/>
      <c r="D298" s="178" t="s">
        <v>446</v>
      </c>
      <c r="E298" s="179" t="s">
        <v>537</v>
      </c>
      <c r="F298" s="179">
        <v>332.8</v>
      </c>
      <c r="G298" s="179"/>
      <c r="H298" s="179">
        <v>405</v>
      </c>
      <c r="I298" s="181">
        <v>419</v>
      </c>
      <c r="J298" s="151" t="s">
        <v>741</v>
      </c>
      <c r="K298" s="152">
        <f t="shared" si="158"/>
        <v>72.199999999999989</v>
      </c>
      <c r="L298" s="153">
        <f t="shared" si="159"/>
        <v>0.21694711538461534</v>
      </c>
      <c r="M298" s="148" t="s">
        <v>535</v>
      </c>
      <c r="N298" s="154">
        <v>43860</v>
      </c>
      <c r="O298" s="1"/>
      <c r="P298" s="1"/>
      <c r="Q298" s="1"/>
      <c r="R298" s="6" t="s">
        <v>726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0">
        <v>144</v>
      </c>
      <c r="B299" s="169">
        <v>43641</v>
      </c>
      <c r="C299" s="169"/>
      <c r="D299" s="170" t="s">
        <v>149</v>
      </c>
      <c r="E299" s="171" t="s">
        <v>565</v>
      </c>
      <c r="F299" s="171">
        <v>386</v>
      </c>
      <c r="G299" s="172"/>
      <c r="H299" s="172">
        <v>395</v>
      </c>
      <c r="I299" s="172">
        <v>452</v>
      </c>
      <c r="J299" s="173" t="s">
        <v>742</v>
      </c>
      <c r="K299" s="174">
        <f t="shared" si="158"/>
        <v>9</v>
      </c>
      <c r="L299" s="175">
        <f t="shared" si="159"/>
        <v>2.3316062176165803E-2</v>
      </c>
      <c r="M299" s="171" t="s">
        <v>656</v>
      </c>
      <c r="N299" s="169">
        <v>43868</v>
      </c>
      <c r="O299" s="1"/>
      <c r="P299" s="1"/>
      <c r="Q299" s="1"/>
      <c r="R299" s="6" t="s">
        <v>726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0">
        <v>145</v>
      </c>
      <c r="B300" s="169">
        <v>43707</v>
      </c>
      <c r="C300" s="169"/>
      <c r="D300" s="170" t="s">
        <v>130</v>
      </c>
      <c r="E300" s="171" t="s">
        <v>565</v>
      </c>
      <c r="F300" s="171">
        <v>137.5</v>
      </c>
      <c r="G300" s="172"/>
      <c r="H300" s="172">
        <v>138.5</v>
      </c>
      <c r="I300" s="172">
        <v>190</v>
      </c>
      <c r="J300" s="173" t="s">
        <v>760</v>
      </c>
      <c r="K300" s="174">
        <f>H300-F300</f>
        <v>1</v>
      </c>
      <c r="L300" s="175">
        <f>K300/F300</f>
        <v>7.2727272727272727E-3</v>
      </c>
      <c r="M300" s="171" t="s">
        <v>656</v>
      </c>
      <c r="N300" s="169">
        <v>44432</v>
      </c>
      <c r="O300" s="1"/>
      <c r="P300" s="1"/>
      <c r="Q300" s="1"/>
      <c r="R300" s="6" t="s">
        <v>722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146</v>
      </c>
      <c r="B301" s="177">
        <v>43731</v>
      </c>
      <c r="C301" s="177"/>
      <c r="D301" s="178" t="s">
        <v>402</v>
      </c>
      <c r="E301" s="179" t="s">
        <v>565</v>
      </c>
      <c r="F301" s="179">
        <v>235</v>
      </c>
      <c r="G301" s="179"/>
      <c r="H301" s="179">
        <v>295</v>
      </c>
      <c r="I301" s="181">
        <v>296</v>
      </c>
      <c r="J301" s="151" t="s">
        <v>743</v>
      </c>
      <c r="K301" s="152">
        <f t="shared" ref="K301:K307" si="160">H301-F301</f>
        <v>60</v>
      </c>
      <c r="L301" s="153">
        <f t="shared" ref="L301:L307" si="161">K301/F301</f>
        <v>0.25531914893617019</v>
      </c>
      <c r="M301" s="148" t="s">
        <v>535</v>
      </c>
      <c r="N301" s="154">
        <v>43844</v>
      </c>
      <c r="O301" s="1"/>
      <c r="P301" s="1"/>
      <c r="Q301" s="1"/>
      <c r="R301" s="6" t="s">
        <v>726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147</v>
      </c>
      <c r="B302" s="177">
        <v>43752</v>
      </c>
      <c r="C302" s="177"/>
      <c r="D302" s="178" t="s">
        <v>744</v>
      </c>
      <c r="E302" s="179" t="s">
        <v>565</v>
      </c>
      <c r="F302" s="179">
        <v>277.5</v>
      </c>
      <c r="G302" s="179"/>
      <c r="H302" s="179">
        <v>333</v>
      </c>
      <c r="I302" s="181">
        <v>333</v>
      </c>
      <c r="J302" s="151" t="s">
        <v>745</v>
      </c>
      <c r="K302" s="152">
        <f t="shared" si="160"/>
        <v>55.5</v>
      </c>
      <c r="L302" s="153">
        <f t="shared" si="161"/>
        <v>0.2</v>
      </c>
      <c r="M302" s="148" t="s">
        <v>535</v>
      </c>
      <c r="N302" s="154">
        <v>43846</v>
      </c>
      <c r="O302" s="1"/>
      <c r="P302" s="1"/>
      <c r="Q302" s="1"/>
      <c r="R302" s="6" t="s">
        <v>722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148</v>
      </c>
      <c r="B303" s="177">
        <v>43752</v>
      </c>
      <c r="C303" s="177"/>
      <c r="D303" s="178" t="s">
        <v>746</v>
      </c>
      <c r="E303" s="179" t="s">
        <v>565</v>
      </c>
      <c r="F303" s="179">
        <v>930</v>
      </c>
      <c r="G303" s="179"/>
      <c r="H303" s="179">
        <v>1165</v>
      </c>
      <c r="I303" s="181">
        <v>1200</v>
      </c>
      <c r="J303" s="151" t="s">
        <v>747</v>
      </c>
      <c r="K303" s="152">
        <f t="shared" si="160"/>
        <v>235</v>
      </c>
      <c r="L303" s="153">
        <f t="shared" si="161"/>
        <v>0.25268817204301075</v>
      </c>
      <c r="M303" s="148" t="s">
        <v>535</v>
      </c>
      <c r="N303" s="154">
        <v>43847</v>
      </c>
      <c r="O303" s="1"/>
      <c r="P303" s="1"/>
      <c r="Q303" s="1"/>
      <c r="R303" s="6" t="s">
        <v>726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149</v>
      </c>
      <c r="B304" s="177">
        <v>43753</v>
      </c>
      <c r="C304" s="177"/>
      <c r="D304" s="178" t="s">
        <v>748</v>
      </c>
      <c r="E304" s="179" t="s">
        <v>565</v>
      </c>
      <c r="F304" s="149">
        <v>111</v>
      </c>
      <c r="G304" s="179"/>
      <c r="H304" s="179">
        <v>141</v>
      </c>
      <c r="I304" s="181">
        <v>141</v>
      </c>
      <c r="J304" s="151" t="s">
        <v>550</v>
      </c>
      <c r="K304" s="152">
        <f t="shared" si="160"/>
        <v>30</v>
      </c>
      <c r="L304" s="153">
        <f t="shared" si="161"/>
        <v>0.27027027027027029</v>
      </c>
      <c r="M304" s="148" t="s">
        <v>535</v>
      </c>
      <c r="N304" s="154">
        <v>44328</v>
      </c>
      <c r="O304" s="1"/>
      <c r="P304" s="1"/>
      <c r="Q304" s="1"/>
      <c r="R304" s="6" t="s">
        <v>726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150</v>
      </c>
      <c r="B305" s="177">
        <v>43753</v>
      </c>
      <c r="C305" s="177"/>
      <c r="D305" s="178" t="s">
        <v>749</v>
      </c>
      <c r="E305" s="179" t="s">
        <v>565</v>
      </c>
      <c r="F305" s="149">
        <v>296</v>
      </c>
      <c r="G305" s="179"/>
      <c r="H305" s="179">
        <v>370</v>
      </c>
      <c r="I305" s="181">
        <v>370</v>
      </c>
      <c r="J305" s="151" t="s">
        <v>623</v>
      </c>
      <c r="K305" s="152">
        <f t="shared" si="160"/>
        <v>74</v>
      </c>
      <c r="L305" s="153">
        <f t="shared" si="161"/>
        <v>0.25</v>
      </c>
      <c r="M305" s="148" t="s">
        <v>535</v>
      </c>
      <c r="N305" s="154">
        <v>43853</v>
      </c>
      <c r="O305" s="1"/>
      <c r="P305" s="1"/>
      <c r="Q305" s="1"/>
      <c r="R305" s="6" t="s">
        <v>726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151</v>
      </c>
      <c r="B306" s="177">
        <v>43754</v>
      </c>
      <c r="C306" s="177"/>
      <c r="D306" s="178" t="s">
        <v>750</v>
      </c>
      <c r="E306" s="179" t="s">
        <v>565</v>
      </c>
      <c r="F306" s="149">
        <v>300</v>
      </c>
      <c r="G306" s="179"/>
      <c r="H306" s="179">
        <v>382.5</v>
      </c>
      <c r="I306" s="181">
        <v>344</v>
      </c>
      <c r="J306" s="151" t="s">
        <v>791</v>
      </c>
      <c r="K306" s="152">
        <f t="shared" si="160"/>
        <v>82.5</v>
      </c>
      <c r="L306" s="153">
        <f t="shared" si="161"/>
        <v>0.27500000000000002</v>
      </c>
      <c r="M306" s="148" t="s">
        <v>535</v>
      </c>
      <c r="N306" s="154">
        <v>44238</v>
      </c>
      <c r="O306" s="1"/>
      <c r="P306" s="1"/>
      <c r="Q306" s="1"/>
      <c r="R306" s="6" t="s">
        <v>726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152</v>
      </c>
      <c r="B307" s="177">
        <v>43832</v>
      </c>
      <c r="C307" s="177"/>
      <c r="D307" s="178" t="s">
        <v>751</v>
      </c>
      <c r="E307" s="179" t="s">
        <v>565</v>
      </c>
      <c r="F307" s="149">
        <v>495</v>
      </c>
      <c r="G307" s="179"/>
      <c r="H307" s="179">
        <v>595</v>
      </c>
      <c r="I307" s="181">
        <v>590</v>
      </c>
      <c r="J307" s="151" t="s">
        <v>790</v>
      </c>
      <c r="K307" s="152">
        <f t="shared" si="160"/>
        <v>100</v>
      </c>
      <c r="L307" s="153">
        <f t="shared" si="161"/>
        <v>0.20202020202020202</v>
      </c>
      <c r="M307" s="148" t="s">
        <v>535</v>
      </c>
      <c r="N307" s="154">
        <v>44589</v>
      </c>
      <c r="O307" s="1"/>
      <c r="P307" s="1"/>
      <c r="Q307" s="1"/>
      <c r="R307" s="6" t="s">
        <v>726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153</v>
      </c>
      <c r="B308" s="177">
        <v>43966</v>
      </c>
      <c r="C308" s="177"/>
      <c r="D308" s="178" t="s">
        <v>71</v>
      </c>
      <c r="E308" s="179" t="s">
        <v>565</v>
      </c>
      <c r="F308" s="149">
        <v>67.5</v>
      </c>
      <c r="G308" s="179"/>
      <c r="H308" s="179">
        <v>86</v>
      </c>
      <c r="I308" s="181">
        <v>86</v>
      </c>
      <c r="J308" s="151" t="s">
        <v>752</v>
      </c>
      <c r="K308" s="152">
        <f t="shared" ref="K308:K316" si="162">H308-F308</f>
        <v>18.5</v>
      </c>
      <c r="L308" s="153">
        <f t="shared" ref="L308:L316" si="163">K308/F308</f>
        <v>0.27407407407407408</v>
      </c>
      <c r="M308" s="148" t="s">
        <v>535</v>
      </c>
      <c r="N308" s="154">
        <v>44008</v>
      </c>
      <c r="O308" s="1"/>
      <c r="P308" s="1"/>
      <c r="Q308" s="1"/>
      <c r="R308" s="6" t="s">
        <v>726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154</v>
      </c>
      <c r="B309" s="177">
        <v>44035</v>
      </c>
      <c r="C309" s="177"/>
      <c r="D309" s="178" t="s">
        <v>445</v>
      </c>
      <c r="E309" s="179" t="s">
        <v>565</v>
      </c>
      <c r="F309" s="149">
        <v>231</v>
      </c>
      <c r="G309" s="179"/>
      <c r="H309" s="179">
        <v>281</v>
      </c>
      <c r="I309" s="181">
        <v>281</v>
      </c>
      <c r="J309" s="151" t="s">
        <v>623</v>
      </c>
      <c r="K309" s="152">
        <f t="shared" si="162"/>
        <v>50</v>
      </c>
      <c r="L309" s="153">
        <f t="shared" si="163"/>
        <v>0.21645021645021645</v>
      </c>
      <c r="M309" s="148" t="s">
        <v>535</v>
      </c>
      <c r="N309" s="154">
        <v>44358</v>
      </c>
      <c r="O309" s="1"/>
      <c r="P309" s="1"/>
      <c r="Q309" s="1"/>
      <c r="R309" s="6" t="s">
        <v>726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155</v>
      </c>
      <c r="B310" s="177">
        <v>44092</v>
      </c>
      <c r="C310" s="177"/>
      <c r="D310" s="178" t="s">
        <v>386</v>
      </c>
      <c r="E310" s="179" t="s">
        <v>565</v>
      </c>
      <c r="F310" s="179">
        <v>206</v>
      </c>
      <c r="G310" s="179"/>
      <c r="H310" s="179">
        <v>248</v>
      </c>
      <c r="I310" s="181">
        <v>248</v>
      </c>
      <c r="J310" s="151" t="s">
        <v>623</v>
      </c>
      <c r="K310" s="152">
        <f t="shared" si="162"/>
        <v>42</v>
      </c>
      <c r="L310" s="153">
        <f t="shared" si="163"/>
        <v>0.20388349514563106</v>
      </c>
      <c r="M310" s="148" t="s">
        <v>535</v>
      </c>
      <c r="N310" s="154">
        <v>44214</v>
      </c>
      <c r="O310" s="1"/>
      <c r="P310" s="1"/>
      <c r="Q310" s="1"/>
      <c r="R310" s="6" t="s">
        <v>726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156</v>
      </c>
      <c r="B311" s="177">
        <v>44140</v>
      </c>
      <c r="C311" s="177"/>
      <c r="D311" s="178" t="s">
        <v>386</v>
      </c>
      <c r="E311" s="179" t="s">
        <v>565</v>
      </c>
      <c r="F311" s="179">
        <v>182.5</v>
      </c>
      <c r="G311" s="179"/>
      <c r="H311" s="179">
        <v>248</v>
      </c>
      <c r="I311" s="181">
        <v>248</v>
      </c>
      <c r="J311" s="151" t="s">
        <v>623</v>
      </c>
      <c r="K311" s="152">
        <f t="shared" si="162"/>
        <v>65.5</v>
      </c>
      <c r="L311" s="153">
        <f t="shared" si="163"/>
        <v>0.35890410958904112</v>
      </c>
      <c r="M311" s="148" t="s">
        <v>535</v>
      </c>
      <c r="N311" s="154">
        <v>44214</v>
      </c>
      <c r="O311" s="1"/>
      <c r="P311" s="1"/>
      <c r="Q311" s="1"/>
      <c r="R311" s="6" t="s">
        <v>726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157</v>
      </c>
      <c r="B312" s="177">
        <v>44140</v>
      </c>
      <c r="C312" s="177"/>
      <c r="D312" s="178" t="s">
        <v>314</v>
      </c>
      <c r="E312" s="179" t="s">
        <v>565</v>
      </c>
      <c r="F312" s="179">
        <v>247.5</v>
      </c>
      <c r="G312" s="179"/>
      <c r="H312" s="179">
        <v>320</v>
      </c>
      <c r="I312" s="181">
        <v>320</v>
      </c>
      <c r="J312" s="151" t="s">
        <v>623</v>
      </c>
      <c r="K312" s="152">
        <f t="shared" si="162"/>
        <v>72.5</v>
      </c>
      <c r="L312" s="153">
        <f t="shared" si="163"/>
        <v>0.29292929292929293</v>
      </c>
      <c r="M312" s="148" t="s">
        <v>535</v>
      </c>
      <c r="N312" s="154">
        <v>44323</v>
      </c>
      <c r="O312" s="1"/>
      <c r="P312" s="1"/>
      <c r="Q312" s="1"/>
      <c r="R312" s="6" t="s">
        <v>726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158</v>
      </c>
      <c r="B313" s="177">
        <v>44140</v>
      </c>
      <c r="C313" s="177"/>
      <c r="D313" s="178" t="s">
        <v>267</v>
      </c>
      <c r="E313" s="179" t="s">
        <v>565</v>
      </c>
      <c r="F313" s="149">
        <v>925</v>
      </c>
      <c r="G313" s="179"/>
      <c r="H313" s="179">
        <v>1095</v>
      </c>
      <c r="I313" s="181">
        <v>1093</v>
      </c>
      <c r="J313" s="151" t="s">
        <v>753</v>
      </c>
      <c r="K313" s="152">
        <f t="shared" si="162"/>
        <v>170</v>
      </c>
      <c r="L313" s="153">
        <f t="shared" si="163"/>
        <v>0.18378378378378379</v>
      </c>
      <c r="M313" s="148" t="s">
        <v>535</v>
      </c>
      <c r="N313" s="154">
        <v>44201</v>
      </c>
      <c r="O313" s="1"/>
      <c r="P313" s="1"/>
      <c r="Q313" s="1"/>
      <c r="R313" s="6" t="s">
        <v>726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159</v>
      </c>
      <c r="B314" s="177">
        <v>44140</v>
      </c>
      <c r="C314" s="177"/>
      <c r="D314" s="178" t="s">
        <v>330</v>
      </c>
      <c r="E314" s="179" t="s">
        <v>565</v>
      </c>
      <c r="F314" s="149">
        <v>332.5</v>
      </c>
      <c r="G314" s="179"/>
      <c r="H314" s="179">
        <v>393</v>
      </c>
      <c r="I314" s="181">
        <v>406</v>
      </c>
      <c r="J314" s="151" t="s">
        <v>754</v>
      </c>
      <c r="K314" s="152">
        <f t="shared" si="162"/>
        <v>60.5</v>
      </c>
      <c r="L314" s="153">
        <f t="shared" si="163"/>
        <v>0.18195488721804512</v>
      </c>
      <c r="M314" s="148" t="s">
        <v>535</v>
      </c>
      <c r="N314" s="154">
        <v>44256</v>
      </c>
      <c r="O314" s="1"/>
      <c r="P314" s="1"/>
      <c r="Q314" s="1"/>
      <c r="R314" s="6" t="s">
        <v>726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76">
        <v>160</v>
      </c>
      <c r="B315" s="177">
        <v>44141</v>
      </c>
      <c r="C315" s="177"/>
      <c r="D315" s="178" t="s">
        <v>445</v>
      </c>
      <c r="E315" s="179" t="s">
        <v>565</v>
      </c>
      <c r="F315" s="149">
        <v>231</v>
      </c>
      <c r="G315" s="179"/>
      <c r="H315" s="179">
        <v>281</v>
      </c>
      <c r="I315" s="181">
        <v>281</v>
      </c>
      <c r="J315" s="151" t="s">
        <v>623</v>
      </c>
      <c r="K315" s="152">
        <f t="shared" si="162"/>
        <v>50</v>
      </c>
      <c r="L315" s="153">
        <f t="shared" si="163"/>
        <v>0.21645021645021645</v>
      </c>
      <c r="M315" s="148" t="s">
        <v>535</v>
      </c>
      <c r="N315" s="154">
        <v>44358</v>
      </c>
      <c r="O315" s="1"/>
      <c r="P315" s="1"/>
      <c r="Q315" s="1"/>
      <c r="R315" s="6" t="s">
        <v>726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161</v>
      </c>
      <c r="B316" s="177">
        <v>44187</v>
      </c>
      <c r="C316" s="177"/>
      <c r="D316" s="178" t="s">
        <v>421</v>
      </c>
      <c r="E316" s="179" t="s">
        <v>565</v>
      </c>
      <c r="F316" s="149">
        <v>190</v>
      </c>
      <c r="G316" s="179"/>
      <c r="H316" s="179">
        <v>239</v>
      </c>
      <c r="I316" s="181">
        <v>239</v>
      </c>
      <c r="J316" s="151" t="s">
        <v>840</v>
      </c>
      <c r="K316" s="152">
        <f t="shared" si="162"/>
        <v>49</v>
      </c>
      <c r="L316" s="153">
        <f t="shared" si="163"/>
        <v>0.25789473684210529</v>
      </c>
      <c r="M316" s="148" t="s">
        <v>535</v>
      </c>
      <c r="N316" s="154">
        <v>44844</v>
      </c>
      <c r="O316" s="1"/>
      <c r="P316" s="1"/>
      <c r="Q316" s="1"/>
      <c r="R316" s="6" t="s">
        <v>726</v>
      </c>
    </row>
    <row r="317" spans="1:26" ht="12.75" customHeight="1">
      <c r="A317" s="176">
        <v>162</v>
      </c>
      <c r="B317" s="177">
        <v>44258</v>
      </c>
      <c r="C317" s="177"/>
      <c r="D317" s="178" t="s">
        <v>751</v>
      </c>
      <c r="E317" s="179" t="s">
        <v>565</v>
      </c>
      <c r="F317" s="149">
        <v>495</v>
      </c>
      <c r="G317" s="179"/>
      <c r="H317" s="179">
        <v>595</v>
      </c>
      <c r="I317" s="181">
        <v>590</v>
      </c>
      <c r="J317" s="151" t="s">
        <v>790</v>
      </c>
      <c r="K317" s="152">
        <f t="shared" ref="K317:K324" si="164">H317-F317</f>
        <v>100</v>
      </c>
      <c r="L317" s="153">
        <f t="shared" ref="L317:L324" si="165">K317/F317</f>
        <v>0.20202020202020202</v>
      </c>
      <c r="M317" s="148" t="s">
        <v>535</v>
      </c>
      <c r="N317" s="154">
        <v>44589</v>
      </c>
      <c r="O317" s="1"/>
      <c r="P317" s="1"/>
      <c r="R317" s="6" t="s">
        <v>726</v>
      </c>
    </row>
    <row r="318" spans="1:26" ht="12.75" customHeight="1">
      <c r="A318" s="176">
        <v>163</v>
      </c>
      <c r="B318" s="177">
        <v>44274</v>
      </c>
      <c r="C318" s="177"/>
      <c r="D318" s="178" t="s">
        <v>330</v>
      </c>
      <c r="E318" s="179" t="s">
        <v>565</v>
      </c>
      <c r="F318" s="149">
        <v>355</v>
      </c>
      <c r="G318" s="179"/>
      <c r="H318" s="179">
        <v>422.5</v>
      </c>
      <c r="I318" s="181">
        <v>420</v>
      </c>
      <c r="J318" s="151" t="s">
        <v>755</v>
      </c>
      <c r="K318" s="152">
        <f t="shared" si="164"/>
        <v>67.5</v>
      </c>
      <c r="L318" s="153">
        <f t="shared" si="165"/>
        <v>0.19014084507042253</v>
      </c>
      <c r="M318" s="148" t="s">
        <v>535</v>
      </c>
      <c r="N318" s="154">
        <v>44361</v>
      </c>
      <c r="O318" s="1"/>
      <c r="R318" s="194" t="s">
        <v>726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76">
        <v>164</v>
      </c>
      <c r="B319" s="177">
        <v>44295</v>
      </c>
      <c r="C319" s="177"/>
      <c r="D319" s="178" t="s">
        <v>756</v>
      </c>
      <c r="E319" s="179" t="s">
        <v>565</v>
      </c>
      <c r="F319" s="149">
        <v>555</v>
      </c>
      <c r="G319" s="179"/>
      <c r="H319" s="179">
        <v>663</v>
      </c>
      <c r="I319" s="181">
        <v>663</v>
      </c>
      <c r="J319" s="151" t="s">
        <v>757</v>
      </c>
      <c r="K319" s="152">
        <f t="shared" si="164"/>
        <v>108</v>
      </c>
      <c r="L319" s="153">
        <f t="shared" si="165"/>
        <v>0.19459459459459461</v>
      </c>
      <c r="M319" s="148" t="s">
        <v>535</v>
      </c>
      <c r="N319" s="154">
        <v>44321</v>
      </c>
      <c r="O319" s="1"/>
      <c r="P319" s="1"/>
      <c r="Q319" s="1"/>
      <c r="R319" s="194" t="s">
        <v>726</v>
      </c>
    </row>
    <row r="320" spans="1:26" ht="12.75" customHeight="1">
      <c r="A320" s="176">
        <v>165</v>
      </c>
      <c r="B320" s="177">
        <v>44308</v>
      </c>
      <c r="C320" s="177"/>
      <c r="D320" s="178" t="s">
        <v>358</v>
      </c>
      <c r="E320" s="179" t="s">
        <v>565</v>
      </c>
      <c r="F320" s="149">
        <v>126.5</v>
      </c>
      <c r="G320" s="179"/>
      <c r="H320" s="179">
        <v>155</v>
      </c>
      <c r="I320" s="181">
        <v>155</v>
      </c>
      <c r="J320" s="151" t="s">
        <v>623</v>
      </c>
      <c r="K320" s="152">
        <f t="shared" si="164"/>
        <v>28.5</v>
      </c>
      <c r="L320" s="153">
        <f t="shared" si="165"/>
        <v>0.22529644268774704</v>
      </c>
      <c r="M320" s="148" t="s">
        <v>535</v>
      </c>
      <c r="N320" s="154">
        <v>44362</v>
      </c>
      <c r="O320" s="1"/>
      <c r="R320" s="194" t="s">
        <v>726</v>
      </c>
    </row>
    <row r="321" spans="1:18" ht="12.75" customHeight="1">
      <c r="A321" s="220">
        <v>166</v>
      </c>
      <c r="B321" s="221">
        <v>44368</v>
      </c>
      <c r="C321" s="221"/>
      <c r="D321" s="222" t="s">
        <v>375</v>
      </c>
      <c r="E321" s="223" t="s">
        <v>565</v>
      </c>
      <c r="F321" s="224">
        <v>287.5</v>
      </c>
      <c r="G321" s="223"/>
      <c r="H321" s="223">
        <v>245</v>
      </c>
      <c r="I321" s="225">
        <v>344</v>
      </c>
      <c r="J321" s="161" t="s">
        <v>786</v>
      </c>
      <c r="K321" s="162">
        <f t="shared" si="164"/>
        <v>-42.5</v>
      </c>
      <c r="L321" s="163">
        <f t="shared" si="165"/>
        <v>-0.14782608695652175</v>
      </c>
      <c r="M321" s="159" t="s">
        <v>547</v>
      </c>
      <c r="N321" s="156">
        <v>44508</v>
      </c>
      <c r="O321" s="1"/>
      <c r="R321" s="194" t="s">
        <v>726</v>
      </c>
    </row>
    <row r="322" spans="1:18" ht="12.75" customHeight="1">
      <c r="A322" s="176">
        <v>167</v>
      </c>
      <c r="B322" s="177">
        <v>44368</v>
      </c>
      <c r="C322" s="177"/>
      <c r="D322" s="178" t="s">
        <v>445</v>
      </c>
      <c r="E322" s="179" t="s">
        <v>565</v>
      </c>
      <c r="F322" s="149">
        <v>241</v>
      </c>
      <c r="G322" s="179"/>
      <c r="H322" s="179">
        <v>298</v>
      </c>
      <c r="I322" s="181">
        <v>320</v>
      </c>
      <c r="J322" s="151" t="s">
        <v>623</v>
      </c>
      <c r="K322" s="152">
        <f t="shared" si="164"/>
        <v>57</v>
      </c>
      <c r="L322" s="153">
        <f t="shared" si="165"/>
        <v>0.23651452282157676</v>
      </c>
      <c r="M322" s="148" t="s">
        <v>535</v>
      </c>
      <c r="N322" s="154">
        <v>44802</v>
      </c>
      <c r="O322" s="41"/>
      <c r="R322" s="194" t="s">
        <v>726</v>
      </c>
    </row>
    <row r="323" spans="1:18" ht="12.75" customHeight="1">
      <c r="A323" s="176">
        <v>168</v>
      </c>
      <c r="B323" s="177">
        <v>44406</v>
      </c>
      <c r="C323" s="177"/>
      <c r="D323" s="178" t="s">
        <v>358</v>
      </c>
      <c r="E323" s="179" t="s">
        <v>565</v>
      </c>
      <c r="F323" s="149">
        <v>162.5</v>
      </c>
      <c r="G323" s="179"/>
      <c r="H323" s="179">
        <v>200</v>
      </c>
      <c r="I323" s="181">
        <v>200</v>
      </c>
      <c r="J323" s="151" t="s">
        <v>623</v>
      </c>
      <c r="K323" s="152">
        <f t="shared" si="164"/>
        <v>37.5</v>
      </c>
      <c r="L323" s="153">
        <f t="shared" si="165"/>
        <v>0.23076923076923078</v>
      </c>
      <c r="M323" s="148" t="s">
        <v>535</v>
      </c>
      <c r="N323" s="154">
        <v>44802</v>
      </c>
      <c r="O323" s="1"/>
      <c r="R323" s="194" t="s">
        <v>726</v>
      </c>
    </row>
    <row r="324" spans="1:18" ht="12.75" customHeight="1">
      <c r="A324" s="176">
        <v>169</v>
      </c>
      <c r="B324" s="177">
        <v>44462</v>
      </c>
      <c r="C324" s="177"/>
      <c r="D324" s="178" t="s">
        <v>762</v>
      </c>
      <c r="E324" s="179" t="s">
        <v>565</v>
      </c>
      <c r="F324" s="149">
        <v>1235</v>
      </c>
      <c r="G324" s="179"/>
      <c r="H324" s="179">
        <v>1505</v>
      </c>
      <c r="I324" s="181">
        <v>1500</v>
      </c>
      <c r="J324" s="151" t="s">
        <v>623</v>
      </c>
      <c r="K324" s="152">
        <f t="shared" si="164"/>
        <v>270</v>
      </c>
      <c r="L324" s="153">
        <f t="shared" si="165"/>
        <v>0.21862348178137653</v>
      </c>
      <c r="M324" s="148" t="s">
        <v>535</v>
      </c>
      <c r="N324" s="154">
        <v>44564</v>
      </c>
      <c r="O324" s="1"/>
      <c r="R324" s="194" t="s">
        <v>726</v>
      </c>
    </row>
    <row r="325" spans="1:18" ht="12.75" customHeight="1">
      <c r="A325" s="206">
        <v>170</v>
      </c>
      <c r="B325" s="207">
        <v>44480</v>
      </c>
      <c r="C325" s="207"/>
      <c r="D325" s="208" t="s">
        <v>764</v>
      </c>
      <c r="E325" s="209" t="s">
        <v>565</v>
      </c>
      <c r="F325" s="54">
        <v>58.75</v>
      </c>
      <c r="G325" s="209"/>
      <c r="H325" s="209"/>
      <c r="I325" s="54">
        <v>72.5</v>
      </c>
      <c r="J325" s="210" t="s">
        <v>538</v>
      </c>
      <c r="K325" s="206"/>
      <c r="L325" s="207"/>
      <c r="M325" s="207"/>
      <c r="N325" s="208"/>
      <c r="O325" s="41"/>
      <c r="R325" s="194" t="s">
        <v>726</v>
      </c>
    </row>
    <row r="326" spans="1:18" ht="12.75" customHeight="1">
      <c r="A326" s="211">
        <v>171</v>
      </c>
      <c r="B326" s="212">
        <v>44481</v>
      </c>
      <c r="C326" s="212"/>
      <c r="D326" s="213" t="s">
        <v>256</v>
      </c>
      <c r="E326" s="214" t="s">
        <v>565</v>
      </c>
      <c r="F326" s="215" t="s">
        <v>766</v>
      </c>
      <c r="G326" s="214"/>
      <c r="H326" s="214"/>
      <c r="I326" s="214">
        <v>380</v>
      </c>
      <c r="J326" s="216" t="s">
        <v>538</v>
      </c>
      <c r="K326" s="211"/>
      <c r="L326" s="212"/>
      <c r="M326" s="212"/>
      <c r="N326" s="213"/>
      <c r="O326" s="41"/>
      <c r="R326" s="194" t="s">
        <v>726</v>
      </c>
    </row>
    <row r="327" spans="1:18" ht="12.75" customHeight="1">
      <c r="A327" s="176">
        <v>172</v>
      </c>
      <c r="B327" s="177">
        <v>44481</v>
      </c>
      <c r="C327" s="177"/>
      <c r="D327" s="178" t="s">
        <v>381</v>
      </c>
      <c r="E327" s="179" t="s">
        <v>565</v>
      </c>
      <c r="F327" s="149">
        <v>45.5</v>
      </c>
      <c r="G327" s="179"/>
      <c r="H327" s="179">
        <v>56.5</v>
      </c>
      <c r="I327" s="181">
        <v>56</v>
      </c>
      <c r="J327" s="151" t="s">
        <v>864</v>
      </c>
      <c r="K327" s="152">
        <f>H327-F327</f>
        <v>11</v>
      </c>
      <c r="L327" s="153">
        <f>K327/F327</f>
        <v>0.24175824175824176</v>
      </c>
      <c r="M327" s="148" t="s">
        <v>535</v>
      </c>
      <c r="N327" s="154">
        <v>44881</v>
      </c>
      <c r="O327" s="41"/>
      <c r="R327" s="194"/>
    </row>
    <row r="328" spans="1:18" ht="12.75" customHeight="1">
      <c r="A328" s="176">
        <v>173</v>
      </c>
      <c r="B328" s="177">
        <v>44551</v>
      </c>
      <c r="C328" s="177"/>
      <c r="D328" s="178" t="s">
        <v>118</v>
      </c>
      <c r="E328" s="179" t="s">
        <v>565</v>
      </c>
      <c r="F328" s="149">
        <v>2300</v>
      </c>
      <c r="G328" s="179"/>
      <c r="H328" s="179">
        <f>(2820+2200)/2</f>
        <v>2510</v>
      </c>
      <c r="I328" s="181">
        <v>3000</v>
      </c>
      <c r="J328" s="151" t="s">
        <v>798</v>
      </c>
      <c r="K328" s="152">
        <f>H328-F328</f>
        <v>210</v>
      </c>
      <c r="L328" s="153">
        <f>K328/F328</f>
        <v>9.1304347826086957E-2</v>
      </c>
      <c r="M328" s="148" t="s">
        <v>535</v>
      </c>
      <c r="N328" s="154">
        <v>44649</v>
      </c>
      <c r="O328" s="1"/>
      <c r="R328" s="194"/>
    </row>
    <row r="329" spans="1:18" ht="12.75" customHeight="1">
      <c r="A329" s="217">
        <v>174</v>
      </c>
      <c r="B329" s="212">
        <v>44606</v>
      </c>
      <c r="C329" s="217"/>
      <c r="D329" s="217" t="s">
        <v>400</v>
      </c>
      <c r="E329" s="214" t="s">
        <v>565</v>
      </c>
      <c r="F329" s="214" t="s">
        <v>793</v>
      </c>
      <c r="G329" s="214"/>
      <c r="H329" s="214"/>
      <c r="I329" s="214">
        <v>764</v>
      </c>
      <c r="J329" s="214" t="s">
        <v>538</v>
      </c>
      <c r="K329" s="214"/>
      <c r="L329" s="214"/>
      <c r="M329" s="214"/>
      <c r="N329" s="217"/>
      <c r="O329" s="41"/>
      <c r="R329" s="194"/>
    </row>
    <row r="330" spans="1:18" ht="12.75" customHeight="1">
      <c r="A330" s="176">
        <v>175</v>
      </c>
      <c r="B330" s="177">
        <v>44613</v>
      </c>
      <c r="C330" s="177"/>
      <c r="D330" s="178" t="s">
        <v>762</v>
      </c>
      <c r="E330" s="179" t="s">
        <v>565</v>
      </c>
      <c r="F330" s="149">
        <v>1255</v>
      </c>
      <c r="G330" s="179"/>
      <c r="H330" s="179">
        <v>1515</v>
      </c>
      <c r="I330" s="181">
        <v>1510</v>
      </c>
      <c r="J330" s="151" t="s">
        <v>623</v>
      </c>
      <c r="K330" s="152">
        <f>H330-F330</f>
        <v>260</v>
      </c>
      <c r="L330" s="153">
        <f>K330/F330</f>
        <v>0.20717131474103587</v>
      </c>
      <c r="M330" s="148" t="s">
        <v>535</v>
      </c>
      <c r="N330" s="154">
        <v>44834</v>
      </c>
      <c r="O330" s="41"/>
      <c r="R330" s="194"/>
    </row>
    <row r="331" spans="1:18" ht="12.75" customHeight="1">
      <c r="A331">
        <v>176</v>
      </c>
      <c r="B331" s="212">
        <v>44670</v>
      </c>
      <c r="C331" s="212"/>
      <c r="D331" s="217" t="s">
        <v>500</v>
      </c>
      <c r="E331" s="243" t="s">
        <v>565</v>
      </c>
      <c r="F331" s="214" t="s">
        <v>800</v>
      </c>
      <c r="G331" s="214"/>
      <c r="H331" s="214"/>
      <c r="I331" s="214">
        <v>553</v>
      </c>
      <c r="J331" s="214" t="s">
        <v>538</v>
      </c>
      <c r="K331" s="214"/>
      <c r="L331" s="214"/>
      <c r="M331" s="214"/>
      <c r="N331" s="214"/>
      <c r="O331" s="41"/>
      <c r="R331" s="194"/>
    </row>
    <row r="332" spans="1:18" ht="12.75" customHeight="1">
      <c r="A332" s="176">
        <v>177</v>
      </c>
      <c r="B332" s="177">
        <v>44746</v>
      </c>
      <c r="C332" s="177"/>
      <c r="D332" s="178" t="s">
        <v>833</v>
      </c>
      <c r="E332" s="179" t="s">
        <v>565</v>
      </c>
      <c r="F332" s="149">
        <v>207.5</v>
      </c>
      <c r="G332" s="179"/>
      <c r="H332" s="179">
        <v>254</v>
      </c>
      <c r="I332" s="181">
        <v>254</v>
      </c>
      <c r="J332" s="151" t="s">
        <v>623</v>
      </c>
      <c r="K332" s="152">
        <f>H332-F332</f>
        <v>46.5</v>
      </c>
      <c r="L332" s="153">
        <f>K332/F332</f>
        <v>0.22409638554216868</v>
      </c>
      <c r="M332" s="148" t="s">
        <v>535</v>
      </c>
      <c r="N332" s="154">
        <v>44792</v>
      </c>
      <c r="O332" s="1"/>
      <c r="R332" s="194"/>
    </row>
    <row r="333" spans="1:18" ht="12.75" customHeight="1">
      <c r="A333" s="176">
        <v>178</v>
      </c>
      <c r="B333" s="177">
        <v>44775</v>
      </c>
      <c r="C333" s="177"/>
      <c r="D333" s="178" t="s">
        <v>447</v>
      </c>
      <c r="E333" s="179" t="s">
        <v>565</v>
      </c>
      <c r="F333" s="149">
        <v>31.25</v>
      </c>
      <c r="G333" s="179"/>
      <c r="H333" s="179">
        <v>38.75</v>
      </c>
      <c r="I333" s="181">
        <v>38</v>
      </c>
      <c r="J333" s="151" t="s">
        <v>623</v>
      </c>
      <c r="K333" s="152">
        <f t="shared" ref="K333" si="166">H333-F333</f>
        <v>7.5</v>
      </c>
      <c r="L333" s="153">
        <f t="shared" ref="L333" si="167">K333/F333</f>
        <v>0.24</v>
      </c>
      <c r="M333" s="148" t="s">
        <v>535</v>
      </c>
      <c r="N333" s="154">
        <v>44844</v>
      </c>
      <c r="O333" s="41"/>
      <c r="R333" s="54"/>
    </row>
    <row r="334" spans="1:18" ht="12.75" customHeight="1">
      <c r="A334" s="211">
        <v>179</v>
      </c>
      <c r="B334" s="212">
        <v>44841</v>
      </c>
      <c r="C334" s="217"/>
      <c r="D334" s="217" t="s">
        <v>838</v>
      </c>
      <c r="E334" s="243" t="s">
        <v>565</v>
      </c>
      <c r="F334" s="214" t="s">
        <v>839</v>
      </c>
      <c r="G334" s="214"/>
      <c r="H334" s="214"/>
      <c r="I334" s="214">
        <v>840</v>
      </c>
      <c r="J334" s="214" t="s">
        <v>538</v>
      </c>
      <c r="K334" s="214"/>
      <c r="L334" s="214"/>
      <c r="M334" s="214"/>
      <c r="N334" s="214"/>
      <c r="O334" s="41"/>
      <c r="Q334" s="197"/>
      <c r="R334" s="54"/>
    </row>
    <row r="335" spans="1:18" ht="12.75" customHeight="1">
      <c r="A335" s="211">
        <v>180</v>
      </c>
      <c r="B335" s="212">
        <v>44844</v>
      </c>
      <c r="C335" s="217"/>
      <c r="D335" s="217" t="s">
        <v>402</v>
      </c>
      <c r="E335" s="243" t="s">
        <v>565</v>
      </c>
      <c r="F335" s="214" t="s">
        <v>841</v>
      </c>
      <c r="G335" s="214"/>
      <c r="H335" s="214"/>
      <c r="I335" s="214">
        <v>291</v>
      </c>
      <c r="J335" s="214" t="s">
        <v>538</v>
      </c>
      <c r="K335" s="214"/>
      <c r="L335" s="214"/>
      <c r="M335" s="214"/>
      <c r="N335" s="214"/>
      <c r="O335" s="41"/>
      <c r="Q335" s="197"/>
      <c r="R335" s="54"/>
    </row>
    <row r="336" spans="1:18" ht="12.75" customHeight="1">
      <c r="A336" s="211">
        <v>181</v>
      </c>
      <c r="B336" s="212">
        <v>44845</v>
      </c>
      <c r="C336" s="217"/>
      <c r="D336" s="217" t="s">
        <v>400</v>
      </c>
      <c r="E336" s="243" t="s">
        <v>565</v>
      </c>
      <c r="F336" s="214" t="s">
        <v>863</v>
      </c>
      <c r="G336" s="214"/>
      <c r="H336" s="214"/>
      <c r="I336" s="214">
        <v>765</v>
      </c>
      <c r="J336" s="214" t="s">
        <v>538</v>
      </c>
      <c r="K336" s="214"/>
      <c r="L336" s="214"/>
      <c r="M336" s="214"/>
      <c r="N336" s="214"/>
      <c r="O336" s="41"/>
      <c r="Q336" s="197"/>
      <c r="R336" s="54"/>
    </row>
    <row r="337" spans="1:18" ht="12.75" customHeight="1">
      <c r="A337" s="288">
        <v>182</v>
      </c>
      <c r="B337" s="212">
        <v>44981</v>
      </c>
      <c r="C337" s="212"/>
      <c r="D337" s="217" t="s">
        <v>819</v>
      </c>
      <c r="E337" s="243" t="s">
        <v>565</v>
      </c>
      <c r="F337" s="243" t="s">
        <v>892</v>
      </c>
      <c r="G337" s="214"/>
      <c r="H337" s="214"/>
      <c r="I337" s="214">
        <v>2080</v>
      </c>
      <c r="J337" s="214" t="s">
        <v>538</v>
      </c>
      <c r="K337" s="214"/>
      <c r="L337" s="214"/>
      <c r="M337" s="214"/>
      <c r="N337" s="214"/>
      <c r="O337" s="41"/>
      <c r="R337" s="54"/>
    </row>
    <row r="338" spans="1:18" ht="12.75" customHeight="1">
      <c r="A338" s="211">
        <v>183</v>
      </c>
      <c r="B338" s="212">
        <v>44986</v>
      </c>
      <c r="C338" s="217"/>
      <c r="D338" s="217" t="s">
        <v>447</v>
      </c>
      <c r="E338" s="243" t="s">
        <v>565</v>
      </c>
      <c r="F338" s="214" t="s">
        <v>1050</v>
      </c>
      <c r="G338" s="214"/>
      <c r="H338" s="214"/>
      <c r="I338" s="214">
        <v>120</v>
      </c>
      <c r="J338" s="214" t="s">
        <v>538</v>
      </c>
      <c r="K338" s="214"/>
      <c r="L338" s="214"/>
      <c r="M338" s="214"/>
      <c r="N338" s="214"/>
      <c r="O338" s="41"/>
      <c r="R338" s="54"/>
    </row>
    <row r="339" spans="1:18" ht="12.75" customHeight="1">
      <c r="A339" s="288">
        <v>184</v>
      </c>
      <c r="B339" s="212">
        <v>45008</v>
      </c>
      <c r="C339" s="212"/>
      <c r="D339" s="217" t="s">
        <v>460</v>
      </c>
      <c r="E339" s="243" t="s">
        <v>565</v>
      </c>
      <c r="F339" s="243" t="s">
        <v>1060</v>
      </c>
      <c r="G339" s="214"/>
      <c r="H339" s="214"/>
      <c r="I339" s="214">
        <v>3523</v>
      </c>
      <c r="J339" s="214" t="s">
        <v>538</v>
      </c>
      <c r="K339" s="214"/>
      <c r="L339" s="214"/>
      <c r="M339" s="214"/>
      <c r="N339" s="214"/>
      <c r="O339" s="41"/>
      <c r="R339" s="54"/>
    </row>
    <row r="340" spans="1:18" ht="12.75" customHeight="1">
      <c r="A340" s="211"/>
      <c r="B340" s="212"/>
      <c r="C340" s="217"/>
      <c r="D340" s="217"/>
      <c r="E340" s="243"/>
      <c r="F340" s="214"/>
      <c r="G340" s="214"/>
      <c r="H340" s="214"/>
      <c r="I340" s="214"/>
      <c r="J340" s="214"/>
      <c r="K340" s="214"/>
      <c r="L340" s="214"/>
      <c r="M340" s="214"/>
      <c r="N340" s="214"/>
      <c r="O340" s="41"/>
      <c r="R340" s="54"/>
    </row>
    <row r="341" spans="1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B342" s="195" t="s">
        <v>758</v>
      </c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A343" s="196"/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A344" s="196"/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A345" s="53"/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</sheetData>
  <autoFilter ref="R1:R341"/>
  <mergeCells count="14">
    <mergeCell ref="N67:N68"/>
    <mergeCell ref="O67:O68"/>
    <mergeCell ref="P67:P68"/>
    <mergeCell ref="B86:B87"/>
    <mergeCell ref="A86:A87"/>
    <mergeCell ref="J86:J87"/>
    <mergeCell ref="G67:G68"/>
    <mergeCell ref="J67:J68"/>
    <mergeCell ref="B67:B68"/>
    <mergeCell ref="A67:A68"/>
    <mergeCell ref="M86:M87"/>
    <mergeCell ref="N86:N87"/>
    <mergeCell ref="O86:O87"/>
    <mergeCell ref="P86:P8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8 M6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2023-04-03T02:41:46Z</dcterms:modified>
</cp:coreProperties>
</file>