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F&amp;O)'!$R$1:$R$263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45" i="7"/>
  <c r="M45" s="1"/>
  <c r="K45"/>
  <c r="L41"/>
  <c r="K41"/>
  <c r="L43"/>
  <c r="K43"/>
  <c r="L42"/>
  <c r="K42"/>
  <c r="L30"/>
  <c r="K30"/>
  <c r="L29"/>
  <c r="K29"/>
  <c r="M29" s="1"/>
  <c r="L24"/>
  <c r="K24"/>
  <c r="L13"/>
  <c r="K13"/>
  <c r="L12"/>
  <c r="K12"/>
  <c r="M41" l="1"/>
  <c r="M30"/>
  <c r="M43"/>
  <c r="M42"/>
  <c r="M24"/>
  <c r="M13"/>
  <c r="M12"/>
  <c r="L11"/>
  <c r="K11"/>
  <c r="L10"/>
  <c r="K10"/>
  <c r="M11" l="1"/>
  <c r="M10"/>
  <c r="K238" l="1"/>
  <c r="L238" s="1"/>
  <c r="K235" l="1"/>
  <c r="L235" s="1"/>
  <c r="M7" l="1"/>
  <c r="F223" l="1"/>
  <c r="K224"/>
  <c r="L224" s="1"/>
  <c r="K215"/>
  <c r="L215" s="1"/>
  <c r="K218"/>
  <c r="L218" s="1"/>
  <c r="K226" l="1"/>
  <c r="L226" s="1"/>
  <c r="F217"/>
  <c r="F216"/>
  <c r="F214"/>
  <c r="K214" s="1"/>
  <c r="L214" s="1"/>
  <c r="F194"/>
  <c r="F146"/>
  <c r="K225" l="1"/>
  <c r="L225" s="1"/>
  <c r="K223"/>
  <c r="L223" s="1"/>
  <c r="K229"/>
  <c r="L229" s="1"/>
  <c r="K230"/>
  <c r="L230" s="1"/>
  <c r="K222"/>
  <c r="L222" s="1"/>
  <c r="K232"/>
  <c r="L232" s="1"/>
  <c r="K228"/>
  <c r="L228" s="1"/>
  <c r="K221" l="1"/>
  <c r="L221" s="1"/>
  <c r="K210"/>
  <c r="L210" s="1"/>
  <c r="K212"/>
  <c r="L212" s="1"/>
  <c r="K209"/>
  <c r="L209" s="1"/>
  <c r="K211"/>
  <c r="L211" s="1"/>
  <c r="K140"/>
  <c r="L140" s="1"/>
  <c r="K193"/>
  <c r="L193" s="1"/>
  <c r="K207"/>
  <c r="L207" s="1"/>
  <c r="K208"/>
  <c r="L208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8"/>
  <c r="L198" s="1"/>
  <c r="K196"/>
  <c r="L196" s="1"/>
  <c r="K195"/>
  <c r="L195" s="1"/>
  <c r="K194"/>
  <c r="L194" s="1"/>
  <c r="K190"/>
  <c r="L190" s="1"/>
  <c r="K189"/>
  <c r="L189" s="1"/>
  <c r="K188"/>
  <c r="L188" s="1"/>
  <c r="K185"/>
  <c r="L185" s="1"/>
  <c r="K184"/>
  <c r="L184" s="1"/>
  <c r="K183"/>
  <c r="L183" s="1"/>
  <c r="K182"/>
  <c r="L182" s="1"/>
  <c r="K181"/>
  <c r="L181" s="1"/>
  <c r="K180"/>
  <c r="L180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8"/>
  <c r="L168" s="1"/>
  <c r="K166"/>
  <c r="L166" s="1"/>
  <c r="K164"/>
  <c r="L164" s="1"/>
  <c r="K162"/>
  <c r="L162" s="1"/>
  <c r="K161"/>
  <c r="L161" s="1"/>
  <c r="K160"/>
  <c r="L160" s="1"/>
  <c r="K158"/>
  <c r="L158" s="1"/>
  <c r="K157"/>
  <c r="L157" s="1"/>
  <c r="K156"/>
  <c r="L156" s="1"/>
  <c r="K155"/>
  <c r="K154"/>
  <c r="L154" s="1"/>
  <c r="K153"/>
  <c r="L153" s="1"/>
  <c r="K151"/>
  <c r="L151" s="1"/>
  <c r="K150"/>
  <c r="L150" s="1"/>
  <c r="K149"/>
  <c r="L149" s="1"/>
  <c r="K148"/>
  <c r="L148" s="1"/>
  <c r="K147"/>
  <c r="L147" s="1"/>
  <c r="K146"/>
  <c r="L146" s="1"/>
  <c r="H145"/>
  <c r="K145" s="1"/>
  <c r="L145" s="1"/>
  <c r="K142"/>
  <c r="L142" s="1"/>
  <c r="K141"/>
  <c r="L141" s="1"/>
  <c r="K139"/>
  <c r="L139" s="1"/>
  <c r="K138"/>
  <c r="L138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H111"/>
  <c r="K111" s="1"/>
  <c r="L111" s="1"/>
  <c r="F110"/>
  <c r="K110" s="1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D7" i="6"/>
  <c r="K6" i="4"/>
  <c r="K6" i="3"/>
  <c r="L6" i="2"/>
</calcChain>
</file>

<file path=xl/sharedStrings.xml><?xml version="1.0" encoding="utf-8"?>
<sst xmlns="http://schemas.openxmlformats.org/spreadsheetml/2006/main" count="7561" uniqueCount="3769">
  <si>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</si>
  <si>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</si>
  <si>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</si>
  <si>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</si>
  <si>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</si>
  <si>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</si>
  <si>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</si>
  <si>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</si>
  <si>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</si>
  <si>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</si>
  <si>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</si>
  <si>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</si>
  <si>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</si>
  <si>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</si>
  <si>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</si>
  <si>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</si>
  <si>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</si>
  <si>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</si>
  <si>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</si>
  <si>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</si>
  <si>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</si>
  <si>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</si>
  <si>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</si>
  <si>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</si>
  <si>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</si>
  <si>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</si>
  <si>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</si>
  <si>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</si>
  <si>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</si>
  <si>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</si>
  <si>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</si>
  <si>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</si>
  <si>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</si>
  <si>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</si>
  <si>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</si>
  <si>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</si>
  <si>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</si>
  <si>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</si>
  <si>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</si>
  <si>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</si>
  <si>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</si>
  <si>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</si>
  <si>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</si>
  <si>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</si>
  <si>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</si>
  <si>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</si>
  <si>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</si>
  <si>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</si>
  <si>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</si>
  <si>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</si>
  <si>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</si>
  <si>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</si>
  <si>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</si>
  <si>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</si>
  <si>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</si>
  <si>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</si>
  <si>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</si>
  <si>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</si>
  <si>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</si>
  <si>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</si>
  <si>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</si>
  <si>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</si>
  <si>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</si>
  <si>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</si>
  <si>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</si>
  <si>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</si>
  <si>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</si>
  <si>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</si>
  <si>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</si>
  <si>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</si>
  <si>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</si>
  <si>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</si>
  <si>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</si>
  <si>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</si>
  <si>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</si>
  <si>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</si>
  <si>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</si>
  <si>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</si>
  <si>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</si>
  <si>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</si>
  <si>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</si>
  <si>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</si>
  <si>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</si>
  <si>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</si>
  <si>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</si>
  <si>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</si>
  <si>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</si>
  <si>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</si>
  <si>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</si>
  <si>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</si>
  <si>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</si>
  <si>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</si>
  <si>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</si>
  <si>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</si>
  <si>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</si>
  <si>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</si>
  <si>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</si>
  <si>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</si>
  <si>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</si>
  <si>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</si>
  <si>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</si>
  <si>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</si>
  <si>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</si>
  <si>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</si>
  <si>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</si>
  <si>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</si>
  <si>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</si>
  <si>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</si>
  <si>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</si>
  <si>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</si>
  <si>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</si>
  <si>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</si>
  <si>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</si>
  <si>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</si>
  <si>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</si>
  <si>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</si>
  <si>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</si>
  <si>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</si>
  <si>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</si>
  <si>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</si>
  <si>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</si>
  <si>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</si>
  <si>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</si>
  <si>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</si>
  <si>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</si>
  <si>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</si>
  <si>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</si>
  <si>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</si>
  <si>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</si>
  <si>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</si>
  <si>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</si>
  <si>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</si>
  <si>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</si>
  <si>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</si>
  <si>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</si>
  <si>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</si>
  <si>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</si>
  <si>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</si>
  <si>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</si>
  <si>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</si>
  <si>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</si>
  <si>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</si>
  <si>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</si>
  <si>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</si>
  <si>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</si>
  <si>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</si>
  <si>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</si>
  <si>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</si>
  <si>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</si>
  <si>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</si>
  <si>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</si>
  <si>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</si>
  <si>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</si>
  <si>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</si>
  <si>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</si>
  <si>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</si>
  <si>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</si>
  <si>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</si>
  <si>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</si>
  <si>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</si>
  <si>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</si>
  <si>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</si>
  <si>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</si>
  <si>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</si>
  <si>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</si>
  <si>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</si>
  <si>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</si>
  <si>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</si>
  <si>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</si>
  <si>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</si>
  <si>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</si>
  <si>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</si>
  <si>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</si>
  <si>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</si>
  <si>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</si>
  <si>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</si>
  <si>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</si>
  <si>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</si>
  <si>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</si>
  <si>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</si>
  <si>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</si>
  <si>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</si>
  <si>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</si>
  <si>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</si>
  <si>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</si>
  <si>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</si>
  <si>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</si>
  <si>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</si>
  <si>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</si>
  <si>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</si>
  <si>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</si>
  <si>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</si>
  <si>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</si>
  <si>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</si>
  <si>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</si>
  <si>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</si>
  <si>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</si>
  <si>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</si>
  <si>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</si>
  <si>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</si>
  <si>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</si>
  <si>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</si>
  <si>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</si>
  <si>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</si>
  <si>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</si>
  <si>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</si>
  <si>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</si>
  <si>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</si>
  <si>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</si>
  <si>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</si>
  <si>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</si>
  <si>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</si>
  <si>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</si>
  <si>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</si>
  <si>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</si>
  <si>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</si>
  <si>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</si>
  <si>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</si>
  <si>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</si>
  <si>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</si>
  <si>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</si>
  <si>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</si>
  <si>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</si>
  <si>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</si>
  <si>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</si>
  <si>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</si>
  <si>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</si>
  <si>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</si>
  <si>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</si>
  <si>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</si>
  <si>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</si>
  <si>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</si>
  <si>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</si>
  <si>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</si>
  <si>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</si>
  <si>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</si>
  <si>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</si>
  <si>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</si>
  <si>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</si>
  <si>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</si>
  <si>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</si>
  <si>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</si>
  <si>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</si>
  <si>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</si>
  <si>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</si>
  <si>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</si>
  <si>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</si>
  <si>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</si>
  <si>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</si>
  <si>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</si>
  <si>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</si>
  <si>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</si>
  <si>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</si>
  <si>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</si>
  <si>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</si>
  <si>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</si>
  <si>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</si>
  <si>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</si>
  <si>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</si>
  <si>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</si>
  <si>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</si>
  <si>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</si>
  <si>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</si>
  <si>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</si>
  <si>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</si>
  <si>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</si>
  <si>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</si>
  <si>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</si>
  <si>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</si>
  <si>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</si>
  <si>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</si>
  <si>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</si>
  <si>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</si>
  <si>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</si>
  <si>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</si>
  <si>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</si>
  <si>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</si>
  <si>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</si>
  <si>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</si>
  <si>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</si>
  <si>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</si>
  <si>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</si>
  <si>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</si>
  <si>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</si>
  <si>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</si>
  <si>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</si>
  <si>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</si>
  <si>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</si>
  <si>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</si>
  <si>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</si>
  <si>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</si>
  <si>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</si>
  <si>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</si>
  <si>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</si>
  <si>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</si>
  <si>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</si>
  <si>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</si>
  <si>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</si>
  <si>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</si>
  <si>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</si>
  <si>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</si>
  <si>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</si>
  <si>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</si>
  <si>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</si>
  <si>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</si>
  <si>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</si>
  <si>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</si>
  <si>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</si>
  <si>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</si>
  <si>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</si>
  <si>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</si>
  <si>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</si>
  <si>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</si>
  <si>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</si>
  <si>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</si>
  <si>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</si>
  <si>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</si>
  <si>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</si>
  <si>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</si>
  <si>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</si>
  <si>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</si>
  <si>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</si>
  <si>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</si>
  <si>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</si>
  <si>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</si>
  <si>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</si>
  <si>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</si>
  <si>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</si>
  <si>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</si>
  <si>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</si>
  <si>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</si>
  <si>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</si>
  <si>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</si>
  <si>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</si>
  <si>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</si>
  <si>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</si>
  <si>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</si>
  <si>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</si>
  <si>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</si>
  <si>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</si>
  <si>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</si>
  <si>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</si>
  <si>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</si>
  <si>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</si>
  <si>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</si>
  <si>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</si>
  <si>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</si>
  <si>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</si>
  <si>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</si>
  <si>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</si>
  <si>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</si>
  <si>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</si>
  <si>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</si>
  <si>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</si>
  <si>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</si>
  <si>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</si>
  <si>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</si>
  <si>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</si>
  <si>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</si>
  <si>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</si>
  <si>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</si>
  <si>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</si>
  <si>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</si>
  <si>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</si>
  <si>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</si>
  <si>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</si>
  <si>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</si>
  <si>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</si>
  <si>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</si>
  <si>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</si>
  <si>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</si>
  <si>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</si>
  <si>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</si>
  <si>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</si>
  <si>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</si>
  <si>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</si>
  <si>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</si>
  <si>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</si>
  <si>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</si>
  <si>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</si>
  <si>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</si>
  <si>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</si>
  <si>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</si>
  <si>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</si>
  <si>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</si>
  <si>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</si>
  <si>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</si>
  <si>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</si>
  <si>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</si>
  <si>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</si>
  <si>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</si>
  <si>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</si>
  <si>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</si>
  <si>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</si>
  <si>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</si>
  <si>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</si>
  <si>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</si>
  <si>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</si>
  <si>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</si>
  <si>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</si>
  <si>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</si>
  <si>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</si>
  <si>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</si>
  <si>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</si>
  <si>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</si>
  <si>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</si>
  <si>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</si>
  <si>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</si>
  <si>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</si>
  <si>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</si>
  <si>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</si>
  <si>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</si>
  <si>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</si>
  <si>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</si>
  <si>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</si>
  <si>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</si>
  <si>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</si>
  <si>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</si>
  <si>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</si>
  <si>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</si>
  <si>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</si>
  <si>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</si>
  <si>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</si>
  <si>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</si>
  <si>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</si>
  <si>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</si>
  <si>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</si>
  <si>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</si>
  <si>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</si>
  <si>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</si>
  <si>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</si>
  <si>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</si>
  <si>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</si>
  <si>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</si>
  <si>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</si>
  <si>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</si>
  <si>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</si>
  <si>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</si>
  <si>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</si>
  <si>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</si>
  <si>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</si>
  <si>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</si>
  <si>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</si>
  <si>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</si>
  <si>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</si>
  <si>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</si>
  <si>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</si>
  <si>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</si>
  <si>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</si>
  <si>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</si>
  <si>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</si>
  <si>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</si>
  <si>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</si>
  <si>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</si>
  <si>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</si>
  <si>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</si>
  <si>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</si>
  <si>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</si>
  <si>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</si>
  <si>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</si>
  <si>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</si>
  <si>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</si>
  <si>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</si>
  <si>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</si>
  <si>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</si>
  <si>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</si>
  <si>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</si>
  <si>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</si>
  <si>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</si>
  <si>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</si>
  <si>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</si>
  <si>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</si>
  <si>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</si>
  <si>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</si>
  <si>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</si>
  <si>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</si>
  <si>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</si>
  <si>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</si>
  <si>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</si>
  <si>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</si>
  <si>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</si>
  <si>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</si>
  <si>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</si>
  <si>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</si>
  <si>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</si>
  <si>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</si>
  <si>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</si>
  <si>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</si>
  <si>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</si>
  <si>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</si>
  <si>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</si>
  <si>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</si>
  <si>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</si>
  <si>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</si>
  <si>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</si>
  <si>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</si>
  <si>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</si>
  <si>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</si>
  <si>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</si>
  <si>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</si>
  <si>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</si>
  <si>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</si>
  <si>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</si>
  <si>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</si>
  <si>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</si>
  <si>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</si>
  <si>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</si>
  <si>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</si>
  <si>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</si>
  <si>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</si>
  <si>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</si>
  <si>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</si>
  <si>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</si>
  <si>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</si>
  <si>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</si>
  <si>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</si>
  <si>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</si>
  <si>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</si>
  <si>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</si>
  <si>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</si>
  <si>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</si>
  <si>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</si>
  <si>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</si>
  <si>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</si>
  <si>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</si>
  <si>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</si>
  <si>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</si>
  <si>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</si>
  <si>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</si>
  <si>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</si>
  <si>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</si>
  <si>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</si>
  <si>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</si>
  <si>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</si>
  <si>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</si>
  <si>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</si>
  <si>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</si>
  <si>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</si>
  <si>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</si>
  <si>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</si>
  <si>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</si>
  <si>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</si>
  <si>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</si>
  <si>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</si>
  <si>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</si>
  <si>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</si>
  <si>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</si>
  <si>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</si>
  <si>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</si>
  <si>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</si>
  <si>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</si>
  <si>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</si>
  <si>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</si>
  <si>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</si>
  <si>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</si>
  <si>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</si>
  <si>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</si>
  <si>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</si>
  <si>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</si>
  <si>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</si>
  <si>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</si>
  <si>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</si>
  <si>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</si>
  <si>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</si>
  <si>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</si>
  <si>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</si>
  <si>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</si>
  <si>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</si>
  <si>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</si>
  <si>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</si>
  <si>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</si>
  <si>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</si>
  <si>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</si>
  <si>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</si>
  <si>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</si>
  <si>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</si>
  <si>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</si>
  <si>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</si>
  <si>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</si>
  <si>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</si>
  <si>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</si>
  <si>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</si>
  <si>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</si>
  <si>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</si>
  <si>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</si>
  <si>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</si>
  <si>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</si>
  <si>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</si>
  <si>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</si>
  <si>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</si>
  <si>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</si>
  <si>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</si>
  <si>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</si>
  <si>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</si>
  <si>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</si>
  <si>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</si>
  <si>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</si>
  <si>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</si>
  <si>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</si>
  <si>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</si>
  <si>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</si>
  <si>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</si>
  <si>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</si>
  <si>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</si>
  <si>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</si>
  <si>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</si>
  <si>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</si>
  <si>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</si>
  <si>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</si>
  <si>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</si>
  <si>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</si>
  <si>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</si>
  <si>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</si>
  <si>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</si>
  <si>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</si>
  <si>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</si>
  <si>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</si>
  <si>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</si>
  <si>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</si>
  <si>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</si>
  <si>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</si>
  <si>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</si>
  <si>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</si>
  <si>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</si>
  <si>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</si>
  <si>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</si>
  <si>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</si>
  <si>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</si>
  <si>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</si>
  <si>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</si>
  <si>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</si>
  <si>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</si>
  <si>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</si>
  <si>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</si>
  <si>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</si>
  <si>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</si>
  <si>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</si>
  <si>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</si>
  <si>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</si>
  <si>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</si>
  <si>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</si>
  <si>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</si>
  <si>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</si>
  <si>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</si>
  <si>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</si>
  <si>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</si>
  <si>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</si>
  <si>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</si>
  <si>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</si>
  <si>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</si>
  <si>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</si>
  <si>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</si>
  <si>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</si>
  <si>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</si>
  <si>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</si>
  <si>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</si>
  <si>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</si>
  <si>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</si>
  <si>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</si>
  <si>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</si>
  <si>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</si>
  <si>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</si>
  <si>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</si>
  <si>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</si>
  <si>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</si>
  <si>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</si>
  <si>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</si>
  <si>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</si>
  <si>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</si>
  <si>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</si>
  <si>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</si>
  <si>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</si>
  <si>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</si>
  <si>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</si>
  <si>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</si>
  <si>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</si>
  <si>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</si>
  <si>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</si>
  <si>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</si>
  <si>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</si>
  <si>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</si>
  <si>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</si>
  <si>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</si>
  <si>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</si>
  <si>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</si>
  <si>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</si>
  <si>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</si>
  <si>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</si>
  <si>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</si>
  <si>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</si>
  <si>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</si>
  <si>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</si>
  <si>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</si>
  <si>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</si>
  <si>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</si>
  <si>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</si>
  <si>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</si>
  <si>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</si>
  <si>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</si>
  <si>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</si>
  <si>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</si>
  <si>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</si>
  <si>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</si>
  <si>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</si>
  <si>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</si>
  <si>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</si>
  <si>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</si>
  <si>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</si>
  <si>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</si>
  <si>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</si>
  <si>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</si>
  <si>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</si>
  <si>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</si>
  <si>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</si>
  <si>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</si>
  <si>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</si>
  <si>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</si>
  <si>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</si>
  <si>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</si>
  <si>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</si>
  <si>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</si>
  <si>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</si>
  <si>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</si>
  <si>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</si>
  <si>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</si>
  <si>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</si>
  <si>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</si>
  <si>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</si>
  <si>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</si>
  <si>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</si>
  <si>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</si>
  <si>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</si>
  <si>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</si>
  <si>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</si>
  <si>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</si>
  <si>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</si>
  <si>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</si>
  <si>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</si>
  <si>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</si>
  <si>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</si>
  <si>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</si>
  <si>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</si>
  <si>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</si>
  <si>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</si>
  <si>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</si>
  <si>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</si>
  <si>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</si>
  <si>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</si>
  <si>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</si>
  <si>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</si>
  <si>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</si>
  <si>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</si>
  <si>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</si>
  <si>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</si>
  <si>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</si>
  <si>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</si>
  <si>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</si>
  <si>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</si>
  <si>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</si>
  <si>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</si>
  <si>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</si>
  <si>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</si>
  <si>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</si>
  <si>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</si>
  <si>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</si>
  <si>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</si>
  <si>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</si>
  <si>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</si>
  <si>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</si>
  <si>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</si>
  <si>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</si>
  <si>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</si>
  <si>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</si>
  <si>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</si>
  <si>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</si>
  <si>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</si>
  <si>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</si>
  <si>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</si>
  <si>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</si>
  <si>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</si>
  <si>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</si>
  <si>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</si>
  <si>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</si>
  <si>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</si>
  <si>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</si>
  <si>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</si>
  <si>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</si>
  <si>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</si>
  <si>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</si>
  <si>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</si>
  <si>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</si>
  <si>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</si>
  <si>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</si>
  <si>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</si>
  <si>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</si>
  <si>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</si>
  <si>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</si>
  <si>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</si>
  <si>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</si>
  <si>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</si>
  <si>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</si>
  <si>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</si>
  <si>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</si>
  <si>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</si>
  <si>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</si>
  <si>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</si>
  <si>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</si>
  <si>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</si>
  <si>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</si>
  <si>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</si>
  <si>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</si>
  <si>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</si>
  <si>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</si>
  <si>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</si>
  <si>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</si>
  <si>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</si>
  <si>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</si>
  <si>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</si>
  <si>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</si>
  <si>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</si>
  <si>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</si>
  <si>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</si>
  <si>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</si>
  <si>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</si>
  <si>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</si>
  <si>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</si>
  <si>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</si>
  <si>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</si>
  <si>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</si>
  <si>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</si>
  <si>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</si>
  <si>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</si>
  <si>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</si>
  <si>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</si>
  <si>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</si>
  <si>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</si>
  <si>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</si>
  <si>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</si>
  <si>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</si>
  <si>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</si>
  <si>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</si>
  <si>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</si>
  <si>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</si>
  <si>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</si>
  <si>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</si>
  <si>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</si>
  <si>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</si>
  <si>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</si>
  <si>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</si>
  <si>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</si>
  <si>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</si>
  <si>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</si>
  <si>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</si>
  <si>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</si>
  <si>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</si>
  <si>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</si>
  <si>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</si>
  <si>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</si>
  <si>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</si>
  <si>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</si>
  <si>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</si>
  <si>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</si>
  <si>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</si>
  <si>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</si>
  <si>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</si>
  <si>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</si>
  <si>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</si>
  <si>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</si>
  <si>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</si>
  <si>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</si>
  <si>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</si>
  <si>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</si>
  <si>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</si>
  <si>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</si>
  <si>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</si>
  <si>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</si>
  <si>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</si>
  <si>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</si>
  <si>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</si>
  <si>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</si>
  <si>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</si>
  <si>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</si>
  <si>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</si>
  <si>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</si>
  <si>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</si>
  <si>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</si>
  <si>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</si>
  <si>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</si>
  <si>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</si>
  <si>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</si>
  <si>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</si>
  <si>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</si>
  <si>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</si>
  <si>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</si>
  <si>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</si>
  <si>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</si>
  <si>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</si>
  <si>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</si>
  <si>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</si>
  <si>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</si>
  <si>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</si>
  <si>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</si>
  <si>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</si>
  <si>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</si>
  <si>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</si>
  <si>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</si>
  <si>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</si>
  <si>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</si>
  <si>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</si>
  <si>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</si>
  <si>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</si>
  <si>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</si>
  <si>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</si>
  <si>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</si>
  <si>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</si>
  <si>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</si>
  <si>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</si>
  <si>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</si>
  <si>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</si>
  <si>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</si>
  <si>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</si>
  <si>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</si>
  <si>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</si>
  <si>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</si>
  <si>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</si>
  <si>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</si>
  <si>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</si>
  <si>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</si>
  <si>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</si>
  <si>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</si>
  <si>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</si>
  <si>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</si>
  <si>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</si>
  <si>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</si>
  <si>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</si>
  <si>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</si>
  <si>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</si>
  <si>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</si>
  <si>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</si>
  <si>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</si>
  <si>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</si>
  <si>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</si>
  <si>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</si>
  <si>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</si>
  <si>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</si>
  <si>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</si>
  <si>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</si>
  <si>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</si>
  <si>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</si>
  <si>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</si>
  <si>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</si>
  <si>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</si>
  <si>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</si>
  <si>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</si>
  <si>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</si>
  <si>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</si>
  <si>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</si>
  <si>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</si>
  <si>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</si>
  <si>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</si>
  <si>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</si>
  <si>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</si>
  <si>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</si>
  <si>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</si>
  <si>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</si>
  <si>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</si>
  <si>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</si>
  <si>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</si>
  <si>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</si>
  <si>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</si>
  <si>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</si>
  <si>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</si>
  <si>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</si>
  <si>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</si>
  <si>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</si>
  <si>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</si>
  <si>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</si>
  <si>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</si>
  <si>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</si>
  <si>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</si>
  <si>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</si>
  <si>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</si>
  <si>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</si>
  <si>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</si>
  <si>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</si>
  <si>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</si>
  <si>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</si>
  <si>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</si>
  <si>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</si>
  <si>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</si>
  <si>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</si>
  <si>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</si>
  <si>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</si>
  <si>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</si>
  <si>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</si>
  <si>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</si>
  <si>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</si>
  <si>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</si>
  <si>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</si>
  <si>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</si>
  <si>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</si>
  <si>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</si>
  <si>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</si>
  <si>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</si>
  <si>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</si>
  <si>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</si>
  <si>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</si>
  <si>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</si>
  <si>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</si>
  <si>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</si>
  <si>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</si>
  <si>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</si>
  <si>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</si>
  <si>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</si>
  <si>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</si>
  <si>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</si>
  <si>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</si>
  <si>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</si>
  <si>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</si>
  <si>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</si>
  <si>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</si>
  <si>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</si>
  <si>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</si>
  <si>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</si>
  <si>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</si>
  <si>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</si>
  <si>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</si>
  <si>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</si>
  <si>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</si>
  <si>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</si>
  <si>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</si>
  <si>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</si>
  <si>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</si>
  <si>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</si>
  <si>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</si>
  <si>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</si>
  <si>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</si>
  <si>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</si>
  <si>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</si>
  <si>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</si>
  <si>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</si>
  <si>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</si>
  <si>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</si>
  <si>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</si>
  <si>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</si>
  <si>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</si>
  <si>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</si>
  <si>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</si>
  <si>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</si>
  <si>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</si>
  <si>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</si>
  <si>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</si>
  <si>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</si>
  <si>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</si>
  <si>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</si>
  <si>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</si>
  <si>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</si>
  <si>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</si>
  <si>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</si>
  <si>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</si>
  <si>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</si>
  <si>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</si>
  <si>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</si>
  <si>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</si>
  <si>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</si>
  <si>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</si>
  <si>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</si>
  <si>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</si>
  <si>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</si>
  <si>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</si>
  <si>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</si>
  <si>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</si>
  <si>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</si>
  <si>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</si>
  <si>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</si>
  <si>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</si>
  <si>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</si>
  <si>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</si>
  <si>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</si>
  <si>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</si>
  <si>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</si>
  <si>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</si>
  <si>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</si>
  <si>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</si>
  <si>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</si>
  <si>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</si>
  <si>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</si>
  <si>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</si>
  <si>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</si>
  <si>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</si>
  <si>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</si>
  <si>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</si>
  <si>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</si>
  <si>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</si>
  <si>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</si>
  <si>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</si>
  <si>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</si>
  <si>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</si>
  <si>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</si>
  <si>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</si>
  <si>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</si>
  <si>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</si>
  <si>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</si>
  <si>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</si>
  <si>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</si>
  <si>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</si>
  <si>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</si>
  <si>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</si>
  <si>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</si>
  <si>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</si>
  <si>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</si>
  <si>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</si>
  <si>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</si>
  <si>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</si>
  <si>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</si>
  <si>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</si>
  <si>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</si>
  <si>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</si>
  <si>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</si>
  <si>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</si>
  <si>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</si>
  <si>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</si>
  <si>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</si>
  <si>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</si>
  <si>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</si>
  <si>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</si>
  <si>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</si>
  <si>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</si>
  <si>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</si>
  <si>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</si>
  <si>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</si>
  <si>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</si>
  <si>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</si>
  <si>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</si>
  <si>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</si>
  <si>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</si>
  <si>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</si>
  <si>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</si>
  <si>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</si>
  <si>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</si>
  <si>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</si>
  <si>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</si>
  <si>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</si>
  <si>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</si>
  <si>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</si>
  <si>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</si>
  <si>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</si>
  <si>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</si>
  <si>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</si>
  <si>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</si>
  <si>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</si>
  <si>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</si>
  <si>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</si>
  <si>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</si>
  <si>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</si>
  <si>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</si>
  <si>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</si>
  <si>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</si>
  <si>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</si>
  <si>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</si>
  <si>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</si>
  <si>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</si>
  <si>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</si>
  <si>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</si>
  <si>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</si>
  <si>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</si>
  <si>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</si>
  <si>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</si>
  <si>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</si>
  <si>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</si>
  <si>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</si>
  <si>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</si>
  <si>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</si>
  <si>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</si>
  <si>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</si>
  <si>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</si>
  <si>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</si>
  <si>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</si>
  <si>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</si>
  <si>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</si>
  <si>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</si>
  <si>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</si>
  <si>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</si>
  <si>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</si>
  <si>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</si>
  <si>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</si>
  <si>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</si>
  <si>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</si>
  <si>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</si>
  <si>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</si>
  <si>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</si>
  <si>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</si>
  <si>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</si>
  <si>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</si>
  <si>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</si>
  <si>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</si>
  <si>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</si>
  <si>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</si>
  <si>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</si>
  <si>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</si>
  <si>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</si>
  <si>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</si>
  <si>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</si>
  <si>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</si>
  <si>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</si>
  <si>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</si>
  <si>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</si>
  <si>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</si>
  <si>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</si>
  <si>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</si>
  <si>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</si>
  <si>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</si>
  <si>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</si>
  <si>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</si>
  <si>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</si>
  <si>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</si>
  <si>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</si>
  <si>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</si>
  <si>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</si>
  <si>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</si>
  <si>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</si>
  <si>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</si>
  <si>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</si>
  <si>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</si>
  <si>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</si>
  <si>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</si>
  <si>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</si>
  <si>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</si>
  <si>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</si>
  <si>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</si>
  <si>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</si>
  <si>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</si>
  <si>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</si>
  <si>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</si>
  <si>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</si>
  <si>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</si>
  <si>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</si>
  <si>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</si>
  <si>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</si>
  <si>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</si>
  <si>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</si>
  <si>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</si>
  <si>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</si>
  <si>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</si>
  <si>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</si>
  <si>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</si>
  <si>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</si>
  <si>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</si>
  <si>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</si>
  <si>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</si>
  <si>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</si>
  <si>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</si>
  <si>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</si>
  <si>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</si>
  <si>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</si>
  <si>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</si>
  <si>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</si>
  <si>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</si>
  <si>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</si>
  <si>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</si>
  <si>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</si>
  <si>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</si>
  <si>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</si>
  <si>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</si>
  <si>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</si>
  <si>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</si>
  <si>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</si>
  <si>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</si>
  <si>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</si>
  <si>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</si>
  <si>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</si>
  <si>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</si>
  <si>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</si>
  <si>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</si>
  <si>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</si>
  <si>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</si>
  <si>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</si>
  <si>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</si>
  <si>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</si>
  <si>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</si>
  <si>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</si>
  <si>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</si>
  <si>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</si>
  <si>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</si>
  <si>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</si>
  <si>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</si>
  <si>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</si>
  <si>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</si>
  <si>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</si>
  <si>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</si>
  <si>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</si>
  <si>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</si>
  <si>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</si>
  <si>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</si>
  <si>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</si>
  <si>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</si>
  <si>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</si>
  <si>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</si>
  <si>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</si>
  <si>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</si>
  <si>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</si>
  <si>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</si>
  <si>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</si>
  <si>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</si>
  <si>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</si>
  <si>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</si>
  <si>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</si>
  <si>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</si>
  <si>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</si>
  <si>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</si>
  <si>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</si>
  <si>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</si>
  <si>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</si>
  <si>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</si>
  <si>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</si>
  <si>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</si>
  <si>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</si>
  <si>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</si>
  <si>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</si>
  <si>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</si>
  <si>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</si>
  <si>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</si>
  <si>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</si>
  <si>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</si>
  <si>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</si>
  <si>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</si>
  <si>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</si>
  <si>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</si>
  <si>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</si>
  <si>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</si>
  <si>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</si>
  <si>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</si>
  <si>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</si>
  <si>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</si>
  <si>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</si>
  <si>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</si>
  <si>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</si>
  <si>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</si>
  <si>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</si>
  <si>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</si>
  <si>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</si>
  <si>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</si>
  <si>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</si>
  <si>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</si>
  <si>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</si>
  <si>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</si>
  <si>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</si>
  <si>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</si>
  <si>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</si>
  <si>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</si>
  <si>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</si>
  <si>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</si>
  <si>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</si>
  <si>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</si>
  <si>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</si>
  <si>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</si>
  <si>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</si>
  <si>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</si>
  <si>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</si>
  <si>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</si>
  <si>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</si>
  <si>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</si>
  <si>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</si>
  <si>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</si>
  <si>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</si>
  <si>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</si>
  <si>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</si>
  <si>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</si>
  <si>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</si>
  <si>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</si>
  <si>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</si>
  <si>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</si>
  <si>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</si>
  <si>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</si>
  <si>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</si>
  <si>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</si>
  <si>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</si>
  <si>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</si>
  <si>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</si>
  <si>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</si>
  <si>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</si>
  <si>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</si>
  <si>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</si>
  <si>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</si>
  <si>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</si>
  <si>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</si>
  <si>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</si>
  <si>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</si>
  <si>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</si>
  <si>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</si>
  <si>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</si>
  <si>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</si>
  <si>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</si>
  <si>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</si>
  <si>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</si>
  <si>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</si>
  <si>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</si>
  <si>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</si>
  <si>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</si>
  <si>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</si>
  <si>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</si>
  <si>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</si>
  <si>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</si>
  <si>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</si>
  <si>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</si>
  <si>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</si>
  <si>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</si>
  <si>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</si>
  <si>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</si>
  <si>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</si>
  <si>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</si>
  <si>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</si>
  <si>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</si>
  <si>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</si>
  <si>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</si>
  <si>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</si>
  <si>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</si>
  <si>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</si>
  <si>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</si>
  <si>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</si>
  <si>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</si>
  <si>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</si>
  <si>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</si>
  <si>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</si>
  <si>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</si>
  <si>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</si>
  <si>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</si>
  <si>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</si>
  <si>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</si>
  <si>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</si>
  <si>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</si>
  <si>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</si>
  <si>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</si>
  <si>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</si>
  <si>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</si>
  <si>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</si>
  <si>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</si>
  <si>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</si>
  <si>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</si>
  <si>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</si>
  <si>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</si>
  <si>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</si>
  <si>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</si>
  <si>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</si>
  <si>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</si>
  <si>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</si>
  <si>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</si>
  <si>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</si>
  <si>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</si>
  <si>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</si>
  <si>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</si>
  <si>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</si>
  <si>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</si>
  <si>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</si>
  <si>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</si>
  <si>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</si>
  <si>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</si>
  <si>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</si>
  <si>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</si>
  <si>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</si>
  <si>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</si>
  <si>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</si>
  <si>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</si>
  <si>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</si>
  <si>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</si>
  <si>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</si>
  <si>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</si>
  <si>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</si>
  <si>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</si>
  <si>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</si>
  <si>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</si>
  <si>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</si>
  <si>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</si>
  <si>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</si>
  <si>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</si>
  <si>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</si>
  <si>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</si>
  <si>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</si>
  <si>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</si>
  <si>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</si>
  <si>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</si>
  <si>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</si>
  <si>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</si>
  <si>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</si>
  <si>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</si>
  <si>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</si>
  <si>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</si>
  <si>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</si>
  <si>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</si>
  <si>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</si>
  <si>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</si>
  <si>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</si>
  <si>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</si>
  <si>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</si>
  <si>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</si>
  <si>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</si>
  <si>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</si>
  <si>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</si>
  <si>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</si>
  <si>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</si>
  <si>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</si>
  <si>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</si>
  <si>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</si>
  <si>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</si>
  <si>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</si>
  <si>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</si>
  <si>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</si>
  <si>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</si>
  <si>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</si>
  <si>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</si>
  <si>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</si>
  <si>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</si>
  <si>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</si>
  <si>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</si>
  <si>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</si>
  <si>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</si>
  <si>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</si>
  <si>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</si>
  <si>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</si>
  <si>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</si>
  <si>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</si>
  <si>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</si>
  <si>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</si>
  <si>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</si>
  <si>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</si>
  <si>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</si>
  <si>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</si>
  <si>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</si>
  <si>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</si>
  <si>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</si>
  <si>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</si>
  <si>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</si>
  <si>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</si>
  <si>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</si>
  <si>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</si>
  <si>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</si>
  <si>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</si>
  <si>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</si>
  <si>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</si>
  <si>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</si>
  <si>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</si>
  <si>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</si>
  <si>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</si>
  <si>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</si>
  <si>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</si>
  <si>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</si>
  <si>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</si>
  <si>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</si>
  <si>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</si>
  <si>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</si>
  <si>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</si>
  <si>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</si>
  <si>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</si>
  <si>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</si>
  <si>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</si>
  <si>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</si>
  <si>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</si>
  <si>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</si>
  <si>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</si>
  <si>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</si>
  <si>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</si>
  <si>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</si>
  <si>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</si>
  <si>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</si>
  <si>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</si>
  <si>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</si>
  <si>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</si>
  <si>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</si>
  <si>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</si>
  <si>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</si>
  <si>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</si>
  <si>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</si>
  <si>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</si>
  <si>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</si>
  <si>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</si>
  <si>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</si>
  <si>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</si>
  <si>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</si>
  <si>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</si>
  <si>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</si>
  <si>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</si>
  <si>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</si>
  <si>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</si>
  <si>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</si>
  <si>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</si>
  <si>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</si>
  <si>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</si>
  <si>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</si>
  <si>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</si>
  <si>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</si>
  <si>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</si>
  <si>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</si>
  <si>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</si>
  <si>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</si>
  <si>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</si>
  <si>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</si>
  <si>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</si>
  <si>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</si>
  <si>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</si>
  <si>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</si>
  <si>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</si>
  <si>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</si>
  <si>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</si>
  <si>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</si>
  <si>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</si>
  <si>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</si>
  <si>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</si>
  <si>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</si>
  <si>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</si>
  <si>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</si>
  <si>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</si>
  <si>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</si>
  <si>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</si>
  <si>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</si>
  <si>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</si>
  <si>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</si>
  <si>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</si>
  <si>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</si>
  <si>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</si>
  <si>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</si>
  <si>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</si>
  <si>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</si>
  <si>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</si>
  <si>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</si>
  <si>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</si>
  <si>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</si>
  <si>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</si>
  <si>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</si>
  <si>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</si>
  <si>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</si>
  <si>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</si>
  <si>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</si>
  <si>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</si>
  <si>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</si>
  <si>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</si>
  <si>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</si>
  <si>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</si>
  <si>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</si>
  <si>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</si>
  <si>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</si>
  <si>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</si>
  <si>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</si>
  <si>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</si>
  <si>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</si>
  <si>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</si>
  <si>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</si>
  <si>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</si>
  <si>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</si>
  <si>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</si>
  <si>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</si>
  <si>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</si>
  <si>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</si>
  <si>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</si>
  <si>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</si>
  <si>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</si>
  <si>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</si>
  <si>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</si>
  <si>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</si>
  <si>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</si>
  <si>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</si>
  <si>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</si>
  <si>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</si>
  <si>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</si>
  <si>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</si>
  <si>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</si>
  <si>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</si>
  <si>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</si>
  <si>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</si>
  <si>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</si>
  <si>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</si>
  <si>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</si>
  <si>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</si>
  <si>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</si>
  <si>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</si>
  <si>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</si>
  <si>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</si>
  <si>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</si>
  <si>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</si>
  <si>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</si>
  <si>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</si>
  <si>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</si>
  <si>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</si>
  <si>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</si>
  <si>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</si>
  <si>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</si>
  <si>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</si>
  <si>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</si>
  <si>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</si>
  <si>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</si>
  <si>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</si>
  <si>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</si>
  <si>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</si>
  <si>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</si>
  <si>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</si>
  <si>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</si>
  <si>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</si>
  <si>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</si>
  <si>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</si>
  <si>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</si>
  <si>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</si>
  <si>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</si>
  <si>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</si>
  <si>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</si>
  <si>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</si>
  <si>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</si>
  <si>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</si>
  <si>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</si>
  <si>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</si>
  <si>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</si>
  <si>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</si>
  <si>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</si>
  <si>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</si>
  <si>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</si>
  <si>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</si>
  <si>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</si>
  <si>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</si>
  <si>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</si>
  <si>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</si>
  <si>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</si>
  <si>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</si>
  <si>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</si>
  <si>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</si>
  <si>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</si>
  <si>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</si>
  <si>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</si>
  <si>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</si>
  <si>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</si>
  <si>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</si>
  <si>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</si>
  <si>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</si>
  <si>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</si>
  <si>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</si>
  <si>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</si>
  <si>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</si>
  <si>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</si>
  <si>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</si>
  <si>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</si>
  <si>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</si>
  <si>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</si>
  <si>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</si>
  <si>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</si>
  <si>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</si>
  <si>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</si>
  <si>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</si>
  <si>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</si>
  <si>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</si>
  <si>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</si>
  <si>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</si>
  <si>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</si>
  <si>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</si>
  <si>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</si>
  <si>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</si>
  <si>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</si>
  <si>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</si>
  <si>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</si>
  <si>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</si>
  <si>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</si>
  <si>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</si>
  <si>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</si>
  <si>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</si>
  <si>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</si>
  <si>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</si>
  <si>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</si>
  <si>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</si>
  <si>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</si>
  <si>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</si>
  <si>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</si>
  <si>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</si>
  <si>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</si>
  <si>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</si>
  <si>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</si>
  <si>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</si>
  <si>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</si>
  <si>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</si>
  <si>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</si>
  <si>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</si>
  <si>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</si>
  <si>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</si>
  <si>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</si>
  <si>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</si>
  <si>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</si>
  <si>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</si>
  <si>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</si>
  <si>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</si>
  <si>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</si>
  <si>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</si>
  <si>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</si>
  <si>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</si>
  <si>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</si>
  <si>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</si>
  <si>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</si>
  <si>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</si>
  <si>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</si>
  <si>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</si>
  <si>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</si>
  <si>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</si>
  <si>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</si>
  <si>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</si>
  <si>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</si>
  <si>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</si>
  <si>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</si>
  <si>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</si>
  <si>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</si>
  <si>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</si>
  <si>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</si>
  <si>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</si>
  <si>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</si>
  <si>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</si>
  <si>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</si>
  <si>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</si>
  <si>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</si>
  <si>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</si>
  <si>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</si>
  <si>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</si>
  <si>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</si>
  <si>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</si>
  <si>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</si>
  <si>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</si>
  <si>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</si>
  <si>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</si>
  <si>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</si>
  <si>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</si>
  <si>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</si>
  <si>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</si>
  <si>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</si>
  <si>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</si>
  <si>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</si>
  <si>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</si>
  <si>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</si>
  <si>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</si>
  <si>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</si>
  <si>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</si>
  <si>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</si>
  <si>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</si>
  <si>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</si>
  <si>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</si>
  <si>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</si>
  <si>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</si>
  <si>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</si>
  <si>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</si>
  <si>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</si>
  <si>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</si>
  <si>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</si>
  <si>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</si>
  <si>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</si>
  <si>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</si>
  <si>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</si>
  <si>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</si>
  <si>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</si>
  <si>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</si>
  <si>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</si>
  <si>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</si>
  <si>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</si>
  <si>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</si>
  <si>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</si>
  <si>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</si>
  <si>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</si>
  <si>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</si>
  <si>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</si>
  <si>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</si>
  <si>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</si>
  <si>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</si>
  <si>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</si>
  <si>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</si>
  <si>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</si>
  <si>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</si>
  <si>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</si>
  <si>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</si>
  <si>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</si>
  <si>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</si>
  <si>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</si>
  <si>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</si>
  <si>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</si>
  <si>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</si>
  <si>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</si>
  <si>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</si>
  <si>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</si>
  <si>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</si>
  <si>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</si>
  <si>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</si>
  <si>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</si>
  <si>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</si>
  <si>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</si>
  <si>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</si>
  <si>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</si>
  <si>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</si>
  <si>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</si>
  <si>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</si>
  <si>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</si>
  <si>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</si>
  <si>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</si>
  <si>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</si>
  <si>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</si>
  <si>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</si>
  <si>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</si>
  <si>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</si>
  <si>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</si>
  <si>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</si>
  <si>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</si>
  <si>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</si>
  <si>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</si>
  <si>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</si>
  <si>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</si>
  <si>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</si>
  <si>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</si>
  <si>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</si>
  <si>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</si>
  <si>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</si>
  <si>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</si>
  <si>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</si>
  <si>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</si>
  <si>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</si>
  <si>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</si>
  <si>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</si>
  <si>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</si>
  <si>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</si>
  <si>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</si>
  <si>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</si>
  <si>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</si>
  <si>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</si>
  <si>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</si>
  <si>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</si>
  <si>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</si>
  <si>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</si>
  <si>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</si>
  <si>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</si>
  <si>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</si>
  <si>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</si>
  <si>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</si>
  <si>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</si>
  <si>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</si>
  <si>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</si>
  <si>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</si>
  <si>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</si>
  <si>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</si>
  <si>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</si>
  <si>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</si>
  <si>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</si>
  <si>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</si>
  <si>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</si>
  <si>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</si>
  <si>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</si>
  <si>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</si>
  <si>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</si>
  <si>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</si>
  <si>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</si>
  <si>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</si>
  <si>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</si>
  <si>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</si>
  <si>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</si>
  <si>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</si>
  <si>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</si>
  <si>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</si>
  <si>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</si>
  <si>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</si>
  <si>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</si>
  <si>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</si>
  <si>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</si>
  <si>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</si>
  <si>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</si>
  <si>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</si>
  <si>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</si>
  <si>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</si>
  <si>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</si>
  <si>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</si>
  <si>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</si>
  <si>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</si>
  <si>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</si>
  <si>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</si>
  <si>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</si>
  <si>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</si>
  <si>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</si>
  <si>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</si>
  <si>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</si>
  <si>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</si>
  <si>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</si>
  <si>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</si>
  <si>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</si>
  <si>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</si>
  <si>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</si>
  <si>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</si>
  <si>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</si>
  <si>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</si>
  <si>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</si>
  <si>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</si>
  <si>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</si>
  <si>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</si>
  <si>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</si>
  <si>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</si>
  <si>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</si>
  <si>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</si>
  <si>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</si>
  <si>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</si>
  <si>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</si>
  <si>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</si>
  <si>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</si>
  <si>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</si>
  <si>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</si>
  <si>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</si>
  <si>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</si>
  <si>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</si>
  <si>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</si>
  <si>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</si>
  <si>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</si>
  <si>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</si>
  <si>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</si>
  <si>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</si>
  <si>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</si>
  <si>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</si>
  <si>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</si>
  <si>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</si>
  <si>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</si>
  <si>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</si>
  <si>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</si>
  <si>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</si>
  <si>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</si>
  <si>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</si>
  <si>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</si>
  <si>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</si>
  <si>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</si>
  <si>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</si>
  <si>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</si>
  <si>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</si>
  <si>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</si>
  <si>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</si>
  <si>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</si>
  <si>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</si>
  <si>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</si>
  <si>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</si>
  <si>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</si>
  <si>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</si>
  <si>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</si>
  <si>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</si>
  <si>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</si>
  <si>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</si>
  <si>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</si>
  <si>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</si>
  <si>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</si>
  <si>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</si>
  <si>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</si>
  <si>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</si>
  <si>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</si>
  <si>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</si>
  <si>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</si>
  <si>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</si>
  <si>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</si>
  <si>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</si>
  <si>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</si>
  <si>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</si>
  <si>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</si>
  <si>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</si>
  <si>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</si>
  <si>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</si>
  <si>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</si>
  <si>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</si>
  <si>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</si>
  <si>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</si>
  <si>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</si>
  <si>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</si>
  <si>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</si>
  <si>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</si>
  <si>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</si>
  <si>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</si>
  <si>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</si>
  <si>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</si>
  <si>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</si>
  <si>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</si>
  <si>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</si>
  <si>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</si>
  <si>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</si>
  <si>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</si>
  <si>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</si>
  <si>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</si>
  <si>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</si>
  <si>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</si>
  <si>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</si>
  <si>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</si>
  <si>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</si>
  <si>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</si>
  <si>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</si>
  <si>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</si>
  <si>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</si>
  <si>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</si>
  <si>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</si>
  <si>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</si>
  <si>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</si>
  <si>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</si>
  <si>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</si>
  <si>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</si>
  <si>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</si>
  <si>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</si>
  <si>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</si>
  <si>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</si>
  <si>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</si>
  <si>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</si>
  <si>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</si>
  <si>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</si>
  <si>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</si>
  <si>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</si>
  <si>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</si>
  <si>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</si>
  <si>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</si>
  <si>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</si>
  <si>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</si>
  <si>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</si>
  <si>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</si>
  <si>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</si>
  <si>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</si>
  <si>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</si>
  <si>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</si>
  <si>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</si>
  <si>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</si>
  <si>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</si>
  <si>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</si>
  <si>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</si>
  <si>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</si>
  <si>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</si>
  <si>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</si>
  <si>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</si>
  <si>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</si>
  <si>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</si>
  <si>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</si>
  <si>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</si>
  <si>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</si>
  <si>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</si>
  <si>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</si>
  <si>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</si>
  <si>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</si>
  <si>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</si>
  <si>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</si>
  <si>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</si>
  <si>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</si>
  <si>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</si>
  <si>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</si>
  <si>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</si>
  <si>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</si>
  <si>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</si>
  <si>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</si>
  <si>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</si>
  <si>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</si>
  <si>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</si>
  <si>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</si>
  <si>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</si>
  <si>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</si>
  <si>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</si>
  <si>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</si>
  <si>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</si>
  <si>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</si>
  <si>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</si>
  <si>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</si>
  <si>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</si>
  <si>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</si>
  <si>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</si>
  <si>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</si>
  <si>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</si>
  <si>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</si>
  <si>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</si>
  <si>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</si>
  <si>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</si>
  <si>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</si>
  <si>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</si>
  <si>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</si>
  <si>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</si>
  <si>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</si>
  <si>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</si>
  <si>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</si>
  <si>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</si>
  <si>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</si>
  <si>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</si>
  <si>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</si>
  <si>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</si>
  <si>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</si>
  <si>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</si>
  <si>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</si>
  <si>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</si>
  <si>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</si>
  <si>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</si>
  <si>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</si>
  <si>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</si>
  <si>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</si>
  <si>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</si>
  <si>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</si>
  <si>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</si>
  <si>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</si>
  <si>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</si>
  <si>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</si>
  <si>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</si>
  <si>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</si>
  <si>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</si>
  <si>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</si>
  <si>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</si>
  <si>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</si>
  <si>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</si>
  <si>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</si>
  <si>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</si>
  <si>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</si>
  <si>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</si>
  <si>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</si>
  <si>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</si>
  <si>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</si>
  <si>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</si>
  <si>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</si>
  <si>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</si>
  <si>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</si>
  <si>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</si>
  <si>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</si>
  <si>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</si>
  <si>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</si>
  <si>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</si>
  <si>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</si>
  <si>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</si>
  <si>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</si>
  <si>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</si>
  <si>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</si>
  <si>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</si>
  <si>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</si>
  <si>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</si>
  <si>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</si>
  <si>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</si>
  <si>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</si>
  <si>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</si>
  <si>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</si>
  <si>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</si>
  <si>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</si>
  <si>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</si>
  <si>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</si>
  <si>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</si>
  <si>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</si>
  <si>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</si>
  <si>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</si>
  <si>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</si>
  <si>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</si>
  <si>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</si>
  <si>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</si>
  <si>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</si>
  <si>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</si>
  <si>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</si>
  <si>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</si>
  <si>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</si>
  <si>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</si>
  <si>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</si>
  <si>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</si>
  <si>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</si>
  <si>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</si>
  <si>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</si>
  <si>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</si>
  <si>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</si>
  <si>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</si>
  <si>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</si>
  <si>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</si>
  <si>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</si>
  <si>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</si>
  <si>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</si>
  <si>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</si>
  <si>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</si>
  <si>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</si>
  <si>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</si>
  <si>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</si>
  <si>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</si>
  <si>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</si>
  <si>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</si>
  <si>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</si>
  <si>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</si>
  <si>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</si>
  <si>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</si>
  <si>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</si>
  <si>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</si>
  <si>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</si>
  <si>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</si>
  <si>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</si>
  <si>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</si>
  <si>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</si>
  <si>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</si>
  <si>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</si>
  <si>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</si>
  <si>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</si>
  <si>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</si>
  <si>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</si>
  <si>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</si>
  <si>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</si>
  <si>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</si>
  <si>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</si>
  <si>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</si>
  <si>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</si>
  <si>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</si>
  <si>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</si>
  <si>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</si>
  <si>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</si>
  <si>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</si>
  <si>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</si>
  <si>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</si>
  <si>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</si>
  <si>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</si>
  <si>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</si>
  <si>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</si>
  <si>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</si>
  <si>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</si>
  <si>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</si>
  <si>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</si>
  <si>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</si>
  <si>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</si>
  <si>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</si>
  <si>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</si>
  <si>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</si>
  <si>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</si>
  <si>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</si>
  <si>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</si>
  <si>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</si>
  <si>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</si>
  <si>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</si>
  <si>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</si>
  <si>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</si>
  <si>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</si>
  <si>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</si>
  <si>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</si>
  <si>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</si>
  <si>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</si>
  <si>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</si>
  <si>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</si>
  <si>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</si>
  <si>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</si>
  <si>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</si>
  <si>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</si>
  <si>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</si>
  <si>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</si>
  <si>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</si>
  <si>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</si>
  <si>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</si>
  <si>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</si>
  <si>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</si>
  <si>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</si>
  <si>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</si>
  <si>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</si>
  <si>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</si>
  <si>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</si>
  <si>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</si>
  <si>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</si>
  <si>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</si>
  <si>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</si>
  <si>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</si>
  <si>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</si>
  <si>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</si>
  <si>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</si>
  <si>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</si>
  <si>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</si>
  <si>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</si>
  <si>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</si>
  <si>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</si>
  <si>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</si>
  <si>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</si>
  <si>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</si>
  <si>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</si>
  <si>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</si>
  <si>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</si>
  <si>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</si>
  <si>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</si>
  <si>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</si>
  <si>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</si>
  <si>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</si>
  <si>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</si>
  <si>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</si>
  <si>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</si>
  <si>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</si>
  <si>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</si>
  <si>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</si>
  <si>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</si>
  <si>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</si>
  <si>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</si>
  <si>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</si>
  <si>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</si>
  <si>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</si>
  <si>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</si>
  <si>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</si>
  <si>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</si>
  <si>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</si>
  <si>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</si>
  <si>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</si>
  <si>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</si>
  <si>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</si>
  <si>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</si>
  <si>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</si>
  <si>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</si>
  <si>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</si>
  <si>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</si>
  <si>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</si>
  <si>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</si>
  <si>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</si>
  <si>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</si>
  <si>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</si>
  <si>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</si>
  <si>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</si>
  <si>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</si>
  <si>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</si>
  <si>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</si>
  <si>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</si>
  <si>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</si>
  <si>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</si>
  <si>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</si>
  <si>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</si>
  <si>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</si>
  <si>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</si>
  <si>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</si>
  <si>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</si>
  <si>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</si>
  <si>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</si>
  <si>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</si>
  <si>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</si>
  <si>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</si>
  <si>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</si>
  <si>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</si>
  <si>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</si>
  <si>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</si>
  <si>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</si>
  <si>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</si>
  <si>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</si>
  <si>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</si>
  <si>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</si>
  <si>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</si>
  <si>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</si>
  <si>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</si>
  <si>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</si>
  <si>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</si>
  <si>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</si>
  <si>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</si>
  <si>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</si>
  <si>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</si>
  <si>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</si>
  <si>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</si>
  <si>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</si>
  <si>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</si>
  <si>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</si>
  <si>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</si>
  <si>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</si>
  <si>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</si>
  <si>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</si>
  <si>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</si>
  <si>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</si>
  <si>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</si>
  <si>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</si>
  <si>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</si>
  <si>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</si>
  <si>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</si>
  <si>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</si>
  <si>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</si>
  <si>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</si>
  <si>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</si>
  <si>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</si>
  <si>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</si>
  <si>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</si>
  <si>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</si>
  <si>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</si>
  <si>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</si>
  <si>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</si>
  <si>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</si>
  <si>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</si>
  <si>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</si>
  <si>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</si>
  <si>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</si>
  <si>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</si>
  <si>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</si>
  <si>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</si>
  <si>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</si>
  <si>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</si>
  <si>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</si>
  <si>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</si>
  <si>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</si>
  <si>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</si>
  <si>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</si>
  <si>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</si>
  <si>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</si>
  <si>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</si>
  <si>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</si>
  <si>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</si>
  <si>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</si>
  <si>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</si>
  <si>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</si>
  <si>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</si>
  <si>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</si>
  <si>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</si>
  <si>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</si>
  <si>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</si>
  <si>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</si>
  <si>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</si>
  <si>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</si>
  <si>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</si>
  <si>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</si>
  <si>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</si>
  <si>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</si>
  <si>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</si>
  <si>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</si>
  <si>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</si>
  <si>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</si>
  <si>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</si>
  <si>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</si>
  <si>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</si>
  <si>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</si>
  <si>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</si>
  <si>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</si>
  <si>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</si>
  <si>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</si>
  <si>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</si>
  <si>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</si>
  <si>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</si>
  <si>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</si>
  <si>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</si>
  <si>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</si>
  <si>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</si>
  <si>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</si>
  <si>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</si>
  <si>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</si>
  <si>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</si>
  <si>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</si>
  <si>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</si>
  <si>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</si>
  <si>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</si>
  <si>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</si>
  <si>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</si>
  <si>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</si>
  <si>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</si>
  <si>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</si>
  <si>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</si>
  <si>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</si>
  <si>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</si>
  <si>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</si>
  <si>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</si>
  <si>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</si>
  <si>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</si>
  <si>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</si>
  <si>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</si>
  <si>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</si>
  <si>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</si>
  <si>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</si>
  <si>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</si>
  <si>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</si>
  <si>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</si>
  <si>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</si>
  <si>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</si>
  <si>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</si>
  <si>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</si>
  <si>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</si>
  <si>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</si>
  <si>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</si>
  <si>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</si>
  <si>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</si>
  <si>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</si>
  <si>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</si>
  <si>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</si>
  <si>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</si>
  <si>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</si>
  <si>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</si>
  <si>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</si>
  <si>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</si>
  <si>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</si>
  <si>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</si>
  <si>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</si>
  <si>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</si>
  <si>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</si>
  <si>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</si>
  <si>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</si>
  <si>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</si>
  <si>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</si>
  <si>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</si>
  <si>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</si>
  <si>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</si>
  <si>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</si>
  <si>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</si>
  <si>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</si>
  <si>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</si>
  <si>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</si>
  <si>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</si>
  <si>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</si>
  <si>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</si>
  <si>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</si>
  <si>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</si>
  <si>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</si>
  <si>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</si>
  <si>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</si>
  <si>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</si>
  <si>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</si>
  <si>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</si>
  <si>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</si>
  <si>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</si>
  <si>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</si>
  <si>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</si>
  <si>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</si>
  <si>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</si>
  <si>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</si>
  <si>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</si>
  <si>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</si>
  <si>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</si>
  <si>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</si>
  <si>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</si>
  <si>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</si>
  <si>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</si>
  <si>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</si>
  <si>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</si>
  <si>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</si>
  <si>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</si>
  <si>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</si>
  <si>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</si>
  <si>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</si>
  <si>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</si>
  <si>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</si>
  <si>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</si>
  <si>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</si>
  <si>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</si>
  <si>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</si>
  <si>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</si>
  <si>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</si>
  <si>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</si>
  <si>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</si>
  <si>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</si>
  <si>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</si>
  <si>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</si>
  <si>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</si>
  <si>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</si>
  <si>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</si>
  <si>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</si>
  <si>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</si>
  <si>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</si>
  <si>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</si>
  <si>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</si>
  <si>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</si>
  <si>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</si>
  <si>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</si>
  <si>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</si>
  <si>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</si>
  <si>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</si>
  <si>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</si>
  <si>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</si>
  <si>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</si>
  <si>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</si>
  <si>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</si>
  <si>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</si>
  <si>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</si>
  <si>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</si>
  <si>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</si>
  <si>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</si>
  <si>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</si>
  <si>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</si>
  <si>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</si>
  <si>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</si>
  <si>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</si>
  <si>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</si>
  <si>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</si>
  <si>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</si>
  <si>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</si>
  <si>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</si>
  <si>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</si>
  <si>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</si>
  <si>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</si>
  <si>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</si>
  <si>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</si>
  <si>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</si>
  <si>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</si>
  <si>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</si>
  <si>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</si>
  <si>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</si>
  <si>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</si>
  <si>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</si>
  <si>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</si>
  <si>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</si>
  <si>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</si>
  <si>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</si>
  <si>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</si>
  <si>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</si>
  <si>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</si>
  <si>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</si>
  <si>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</si>
  <si>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</si>
  <si>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</si>
  <si>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</si>
  <si>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</si>
  <si>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</si>
  <si>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</si>
  <si>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</si>
  <si>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</si>
  <si>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</si>
  <si>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</si>
  <si>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</si>
  <si>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</si>
  <si>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</si>
  <si>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</si>
  <si>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</si>
  <si>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</si>
  <si>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</si>
  <si>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</si>
  <si>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</si>
  <si>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</si>
  <si>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</si>
  <si>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</si>
  <si>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</si>
  <si>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</si>
  <si>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</si>
  <si>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</si>
  <si>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</si>
  <si>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</si>
  <si>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</si>
  <si>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</si>
  <si>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</si>
  <si>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</si>
  <si>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</si>
  <si>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</si>
  <si>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</si>
  <si>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</si>
  <si>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</si>
  <si>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</si>
  <si>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</si>
  <si>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</si>
  <si>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</si>
  <si>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</si>
  <si>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</si>
  <si>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</si>
  <si>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</si>
  <si>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</si>
  <si>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</si>
  <si>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</si>
  <si>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</si>
  <si>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</si>
  <si>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</si>
  <si>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</si>
  <si>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</si>
  <si>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</si>
  <si>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</si>
  <si>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</si>
  <si>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</si>
  <si>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</si>
  <si>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</si>
  <si>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</si>
  <si>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</si>
  <si>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</si>
  <si>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</si>
  <si>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</si>
  <si>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</si>
  <si>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</si>
  <si>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</si>
  <si>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</si>
  <si>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</si>
  <si>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</si>
  <si>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</si>
  <si>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</si>
  <si>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</si>
  <si>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</si>
  <si>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</si>
  <si>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</si>
  <si>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</si>
  <si>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</si>
  <si>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</si>
  <si>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</si>
  <si>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</si>
  <si>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</si>
  <si>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</si>
  <si>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</si>
  <si>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</si>
  <si>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</si>
  <si>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</si>
  <si>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</si>
  <si>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</si>
  <si>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</si>
  <si>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</si>
  <si>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</si>
  <si>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</si>
  <si>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</si>
  <si>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</si>
  <si>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</si>
  <si>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</si>
  <si>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</si>
  <si>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</si>
  <si>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</si>
  <si>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</si>
  <si>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</si>
  <si>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</si>
  <si>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</si>
  <si>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</si>
  <si>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</si>
  <si>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</si>
  <si>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</si>
  <si>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</si>
  <si>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</si>
  <si>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</si>
  <si>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</si>
  <si>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</si>
  <si>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</si>
  <si>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</si>
  <si>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</si>
  <si>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</si>
  <si>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</si>
  <si>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</si>
  <si>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</si>
  <si>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</si>
  <si>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</si>
  <si>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</si>
  <si>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</si>
  <si>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</si>
  <si>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</si>
  <si>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</si>
  <si>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</si>
  <si>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</si>
  <si>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</si>
  <si>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</si>
  <si>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</si>
  <si>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</si>
  <si>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</si>
  <si>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</si>
  <si>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</si>
  <si>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</si>
  <si>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</si>
  <si>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</si>
  <si>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</si>
  <si>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</si>
  <si>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</si>
  <si>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</si>
  <si>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</si>
  <si>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</si>
  <si>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</si>
  <si>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</si>
  <si>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</si>
  <si>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</si>
  <si>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</si>
  <si>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</si>
  <si>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</si>
  <si>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</si>
  <si>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</si>
  <si>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</si>
  <si>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</si>
  <si>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</si>
  <si>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</si>
  <si>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</si>
  <si>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</si>
  <si>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</si>
  <si>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</si>
  <si>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</si>
  <si>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</si>
  <si>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</si>
  <si>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</si>
  <si>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</si>
  <si>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</si>
  <si>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</si>
  <si>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</si>
  <si>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</si>
  <si>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</si>
  <si>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</si>
  <si>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</si>
  <si>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</si>
  <si>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</si>
  <si>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</si>
  <si>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</si>
  <si>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</si>
  <si>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</si>
  <si>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</si>
  <si>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</si>
  <si>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</si>
  <si>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</si>
  <si>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</si>
  <si>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</si>
  <si>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</si>
  <si>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</si>
  <si>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</si>
  <si>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</si>
  <si>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</si>
  <si>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</si>
  <si>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</si>
  <si>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</si>
  <si>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</si>
  <si>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</si>
  <si>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</si>
  <si>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</si>
  <si>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</si>
  <si>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</si>
  <si>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</si>
  <si>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</si>
  <si>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</si>
  <si>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</si>
  <si>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</si>
  <si>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</si>
  <si>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</si>
  <si>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</si>
  <si>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</si>
  <si>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</si>
  <si>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</si>
  <si>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</si>
  <si>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</si>
  <si>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</si>
  <si>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</si>
  <si>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</si>
  <si>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</si>
  <si>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</si>
  <si>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</si>
  <si>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</si>
  <si>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</si>
  <si>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</si>
  <si>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</si>
  <si>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</si>
  <si>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</si>
  <si>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</si>
  <si>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</si>
  <si>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</si>
  <si>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</si>
  <si>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</si>
  <si>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</si>
  <si>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</si>
  <si>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</si>
  <si>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</si>
  <si>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</si>
  <si>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</si>
  <si>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</si>
  <si>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</si>
  <si>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</si>
  <si>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</si>
  <si>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</si>
  <si>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</si>
  <si>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</si>
  <si>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</si>
  <si>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</si>
  <si>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</si>
  <si>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</si>
  <si>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</si>
  <si>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</si>
  <si>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</si>
  <si>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</si>
  <si>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</si>
  <si>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</si>
  <si>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</si>
  <si>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</si>
  <si>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</si>
  <si>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</si>
  <si>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</si>
  <si>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</si>
  <si>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</si>
  <si>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</si>
  <si>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</si>
  <si>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</si>
  <si>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</si>
  <si>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</si>
  <si>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</si>
  <si>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</si>
  <si>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</si>
  <si>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</si>
  <si>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</si>
  <si>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</si>
  <si>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</si>
  <si>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</si>
  <si>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</si>
  <si>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</si>
  <si>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</si>
  <si>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</si>
  <si>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</si>
  <si>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</si>
  <si>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</si>
  <si>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</si>
  <si>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</si>
  <si>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</si>
  <si>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</si>
  <si>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</si>
  <si>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</si>
  <si>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</si>
  <si>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</si>
  <si>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</si>
  <si>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</si>
  <si>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</si>
  <si>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</si>
  <si>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</si>
  <si>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</si>
  <si>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</si>
  <si>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</si>
  <si>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</si>
  <si>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</si>
  <si>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</si>
  <si>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</si>
  <si>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</si>
  <si>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</si>
  <si>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</si>
  <si>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</si>
  <si>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</si>
  <si>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</si>
  <si>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</si>
  <si>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</si>
  <si>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</si>
  <si>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</si>
  <si>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</si>
  <si>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</si>
  <si>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</si>
  <si>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</si>
  <si>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</si>
  <si>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</si>
  <si>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</si>
  <si>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</si>
  <si>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</si>
  <si>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</si>
  <si>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</si>
  <si>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</si>
  <si>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</si>
  <si>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</si>
  <si>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</si>
  <si>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</si>
  <si>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</si>
  <si>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</si>
  <si>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</si>
  <si>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</si>
  <si>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</si>
  <si>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</si>
  <si>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</si>
  <si>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</si>
  <si>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</si>
  <si>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</si>
  <si>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</si>
  <si>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</si>
  <si>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</si>
  <si>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</si>
  <si>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</si>
  <si>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</si>
  <si>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</si>
  <si>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</si>
  <si>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</si>
  <si>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</si>
  <si>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</si>
  <si>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</si>
  <si>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</si>
  <si>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</si>
  <si>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</si>
  <si>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</si>
  <si>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</si>
  <si>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</si>
  <si>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</si>
  <si>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</si>
  <si>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</si>
  <si>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</si>
  <si>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</si>
  <si>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</si>
  <si>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</si>
  <si>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</si>
  <si>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</si>
  <si>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</si>
  <si>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</si>
  <si>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</si>
  <si>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</si>
  <si>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</si>
  <si>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</si>
  <si>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</si>
  <si>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</si>
  <si>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</si>
  <si>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</si>
  <si>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</si>
  <si>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</si>
  <si>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</si>
  <si>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</si>
  <si>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</si>
  <si>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</si>
  <si>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</si>
  <si>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</si>
  <si>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</si>
  <si>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</si>
  <si>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</si>
  <si>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</si>
  <si>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</si>
  <si>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</si>
  <si>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</si>
  <si>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</si>
  <si>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</si>
  <si>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</si>
  <si>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</si>
  <si>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</si>
  <si>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</si>
  <si>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</si>
  <si>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</si>
  <si>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</si>
  <si>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</si>
  <si>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</si>
  <si>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</si>
  <si>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</si>
  <si>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</si>
  <si>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</si>
  <si>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</si>
  <si>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</si>
  <si>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</si>
  <si>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</si>
  <si>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</si>
  <si>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</si>
  <si>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</si>
  <si>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</si>
  <si>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</si>
  <si>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</si>
  <si>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</si>
  <si>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</si>
  <si>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</si>
  <si>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</si>
  <si>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</si>
  <si>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</si>
  <si>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</si>
  <si>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</si>
  <si>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</si>
  <si>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</si>
  <si>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</si>
  <si>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</si>
  <si>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</si>
  <si>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</si>
  <si>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</si>
  <si>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</si>
  <si>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</si>
  <si>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</si>
  <si>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</si>
  <si>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</si>
  <si>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</si>
  <si>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</si>
  <si>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</si>
  <si>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</si>
  <si>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</si>
  <si>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</si>
  <si>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</si>
  <si>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</si>
  <si>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</si>
  <si>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</si>
  <si>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</si>
  <si>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</si>
  <si>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</si>
  <si>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</si>
  <si>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</si>
  <si>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</si>
  <si>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</si>
  <si>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</si>
  <si>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</si>
  <si>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</si>
  <si>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</si>
  <si>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</si>
  <si>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</si>
  <si>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</si>
  <si>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</si>
  <si>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</si>
  <si>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</si>
  <si>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</si>
  <si>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</si>
  <si>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</si>
  <si>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</si>
  <si>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</si>
  <si>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</si>
  <si>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</si>
  <si>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</si>
  <si>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</si>
  <si>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</si>
  <si>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</si>
  <si>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</si>
  <si>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</si>
  <si>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</si>
  <si>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</si>
  <si>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</si>
  <si>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</si>
  <si>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</si>
  <si>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</si>
  <si>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</si>
  <si>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</si>
  <si>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</si>
  <si>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</si>
  <si>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</si>
  <si>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</si>
  <si>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</si>
  <si>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</si>
  <si>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</si>
  <si>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</si>
  <si>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</si>
  <si>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</si>
  <si>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</si>
  <si>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</si>
  <si>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</si>
  <si>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</si>
  <si>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</si>
  <si>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</si>
  <si>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</si>
  <si>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</si>
  <si>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</si>
  <si>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</si>
  <si>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</si>
  <si>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</si>
  <si>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</si>
  <si>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</si>
  <si>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</si>
  <si>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</si>
  <si>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</si>
  <si>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</si>
  <si>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</si>
  <si>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</si>
  <si>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</si>
  <si>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</si>
  <si>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</si>
  <si>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</si>
  <si>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</si>
  <si>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</si>
  <si>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</si>
  <si>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</si>
  <si>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</si>
  <si>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</si>
  <si>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</si>
  <si>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</si>
  <si>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</si>
  <si>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</si>
  <si>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</si>
  <si>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</si>
  <si>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</si>
  <si>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</si>
  <si>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</si>
  <si>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</si>
  <si>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</si>
  <si>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</si>
  <si>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</si>
  <si>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</si>
  <si>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</si>
  <si>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</si>
  <si>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</si>
  <si>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</si>
  <si>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</si>
  <si>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</si>
  <si>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</si>
  <si>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</si>
  <si>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</si>
  <si>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</si>
  <si>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</si>
  <si>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</si>
  <si>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</si>
  <si>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</si>
  <si>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</si>
  <si>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</si>
  <si>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</si>
  <si>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</si>
  <si>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</si>
  <si>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</si>
  <si>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</si>
  <si>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</si>
  <si>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</si>
  <si>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</si>
  <si>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</si>
  <si>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</si>
  <si>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</si>
  <si>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</si>
  <si>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</si>
  <si>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</si>
  <si>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</si>
  <si>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</si>
  <si>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</si>
  <si>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</si>
  <si>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</si>
  <si>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</si>
  <si>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</si>
  <si>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</si>
  <si>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</si>
  <si>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</si>
  <si>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</si>
  <si>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</si>
  <si>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</si>
  <si>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</si>
  <si>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</si>
  <si>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</si>
  <si>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</si>
  <si>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</si>
  <si>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</si>
  <si>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</si>
  <si>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</si>
  <si>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</si>
  <si>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</si>
  <si>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</si>
  <si>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</si>
  <si>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</si>
  <si>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</si>
  <si>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</si>
  <si>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</si>
  <si>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</si>
  <si>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</si>
  <si>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</si>
  <si>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</si>
  <si>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</si>
  <si>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</si>
  <si>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</si>
  <si>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</si>
  <si>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</si>
  <si>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</si>
  <si>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</si>
  <si>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</si>
  <si>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</si>
  <si>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</si>
  <si>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</si>
  <si>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</si>
  <si>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</si>
  <si>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</si>
  <si>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</si>
  <si>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</si>
  <si>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</si>
  <si>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</si>
  <si>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</si>
  <si>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</si>
  <si>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</si>
  <si>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</si>
  <si>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</si>
  <si>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</si>
  <si>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</si>
  <si>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</si>
  <si>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</si>
  <si>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</si>
  <si>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</si>
  <si>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</si>
  <si>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</si>
  <si>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</si>
  <si>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</si>
  <si>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</si>
  <si>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</si>
  <si>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</si>
  <si>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</si>
  <si>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</si>
  <si>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</si>
  <si>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</si>
  <si>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</si>
  <si>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</si>
  <si>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</si>
  <si>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</si>
  <si>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</si>
  <si>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</si>
  <si>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</si>
  <si>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</si>
  <si>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</si>
  <si>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</si>
  <si>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</si>
  <si>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</si>
  <si>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</si>
  <si>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</si>
  <si>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</si>
  <si>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</si>
  <si>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</si>
  <si>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</si>
  <si>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</si>
  <si>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</si>
  <si>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</si>
  <si>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</si>
  <si>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</si>
  <si>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</si>
  <si>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</si>
  <si>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</si>
  <si>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</si>
  <si>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</si>
  <si>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</si>
  <si>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</si>
  <si>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</si>
  <si>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</si>
  <si>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</si>
  <si>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</si>
  <si>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</si>
  <si>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</si>
  <si>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</si>
  <si>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</si>
  <si>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</si>
  <si>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</si>
  <si>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</si>
  <si>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</si>
  <si>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</si>
  <si>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</si>
  <si>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</si>
  <si>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</si>
  <si>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</si>
  <si>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</si>
  <si>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</si>
  <si>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</si>
  <si>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</si>
  <si>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</si>
  <si>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</si>
  <si>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</si>
  <si>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</si>
  <si>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</si>
  <si>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</si>
  <si>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</si>
  <si>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</si>
  <si>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</si>
  <si>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</si>
  <si>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</si>
  <si>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</si>
  <si>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</si>
  <si>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</si>
  <si>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</si>
  <si>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</si>
  <si>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</si>
  <si>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</si>
  <si>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</si>
  <si>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</si>
  <si>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</si>
  <si>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</si>
  <si>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</si>
  <si>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</si>
  <si>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</si>
  <si>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</si>
  <si>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</si>
  <si>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</si>
  <si>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</si>
  <si>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</si>
  <si>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</si>
  <si>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</si>
  <si>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</si>
  <si>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</si>
  <si>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</si>
  <si>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</si>
  <si>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</si>
  <si>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</si>
  <si>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</si>
  <si>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</si>
  <si>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</si>
  <si>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</si>
  <si>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</si>
  <si>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</si>
  <si>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</si>
  <si>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</si>
  <si>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</si>
  <si>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</si>
  <si>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</si>
  <si>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</si>
  <si>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</si>
  <si>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</si>
  <si>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</si>
  <si>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</si>
  <si>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</si>
  <si>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</si>
  <si>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</si>
  <si>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</si>
  <si>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</si>
  <si>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</si>
  <si>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</si>
  <si>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</si>
  <si>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</si>
  <si>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</si>
  <si>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</si>
  <si>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</si>
  <si>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</si>
  <si>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</si>
  <si>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</si>
  <si>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</si>
  <si>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</si>
  <si>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</si>
  <si>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</si>
  <si>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</si>
  <si>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</si>
  <si>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</si>
  <si>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</si>
  <si>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</si>
  <si>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</si>
  <si>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</si>
  <si>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</si>
  <si>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</si>
  <si>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</si>
  <si>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</si>
  <si>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</si>
  <si>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</si>
  <si>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</si>
  <si>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</si>
  <si>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</si>
  <si>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</si>
  <si>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</si>
  <si>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</si>
  <si>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</si>
  <si>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</si>
  <si>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</si>
  <si>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</si>
  <si>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</si>
  <si>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</si>
  <si>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</si>
  <si>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</si>
  <si>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</si>
  <si>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</si>
  <si>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</si>
  <si>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</si>
  <si>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</si>
  <si>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</si>
  <si>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</si>
  <si>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</si>
  <si>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</si>
  <si>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</si>
  <si>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</si>
  <si>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</si>
  <si>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</si>
  <si>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</si>
  <si>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</si>
  <si>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</si>
  <si>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</si>
  <si>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</si>
  <si>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</si>
  <si>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</si>
  <si>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</si>
  <si>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</si>
  <si>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</si>
  <si>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</si>
  <si>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</si>
  <si>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</si>
  <si>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</si>
  <si>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</si>
  <si>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</si>
  <si>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</si>
  <si>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</si>
  <si>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</si>
  <si>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</si>
  <si>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</si>
  <si>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</si>
  <si>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</si>
  <si>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</si>
  <si>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</si>
  <si>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</si>
  <si>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</si>
  <si>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</si>
  <si>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</si>
  <si>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</si>
  <si>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</si>
  <si>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</si>
  <si>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</si>
  <si>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</si>
  <si>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</si>
  <si>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</si>
  <si>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</si>
  <si>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</si>
  <si>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</si>
  <si>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</si>
  <si>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</si>
  <si>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</si>
  <si>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</si>
  <si>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</si>
  <si>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</si>
  <si>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</si>
  <si>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</si>
  <si>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</si>
  <si>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</si>
  <si>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</si>
  <si>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</si>
  <si>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</si>
  <si>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</si>
  <si>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</si>
  <si>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</si>
  <si>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</si>
  <si>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</si>
  <si>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</si>
  <si>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</si>
  <si>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</si>
  <si>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</si>
  <si>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</si>
  <si>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</si>
  <si>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</si>
  <si>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</si>
  <si>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</si>
  <si>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</si>
  <si>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</si>
  <si>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</si>
  <si>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</si>
  <si>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</si>
  <si>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</si>
  <si>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</si>
  <si>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</si>
  <si>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</si>
  <si>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</si>
  <si>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</si>
  <si>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</si>
  <si>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</si>
  <si>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</si>
  <si>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</si>
  <si>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</si>
  <si>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</si>
  <si>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</si>
  <si>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</si>
  <si>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</si>
  <si>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</si>
  <si>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</si>
  <si>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</si>
  <si>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</si>
  <si>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</si>
  <si>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</si>
  <si>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</si>
  <si>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</si>
  <si>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</si>
  <si>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</si>
  <si>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</si>
  <si>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</si>
  <si>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</si>
  <si>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</si>
  <si>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</si>
  <si>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</si>
  <si>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</si>
  <si>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</si>
  <si>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</si>
  <si>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</si>
  <si>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</si>
  <si>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</si>
  <si>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</si>
  <si>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</si>
  <si>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</si>
  <si>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</si>
  <si>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</si>
  <si>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</si>
  <si>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</si>
  <si>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</si>
  <si>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</si>
  <si>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</si>
  <si>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</si>
  <si>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</si>
  <si>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</si>
  <si>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</si>
  <si>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</si>
  <si>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</si>
  <si>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</si>
  <si>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</si>
  <si>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</si>
  <si>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</si>
  <si>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</si>
  <si>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</si>
  <si>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</si>
  <si>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</si>
  <si>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</si>
  <si>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</si>
  <si>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</si>
  <si>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</si>
  <si>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</si>
  <si>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</si>
  <si>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</si>
  <si>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</si>
  <si>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</si>
  <si>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</si>
  <si>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</si>
  <si>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</si>
  <si>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</si>
  <si>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</si>
  <si>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</si>
  <si>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</si>
  <si>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</si>
  <si>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</si>
  <si>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</si>
  <si>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</si>
  <si>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</si>
  <si>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</si>
  <si>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</si>
  <si>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</si>
  <si>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</si>
  <si>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</si>
  <si>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</si>
  <si>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</si>
  <si>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</si>
  <si>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</si>
  <si>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</si>
  <si>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</si>
  <si>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204-208</t>
  </si>
  <si>
    <t>245-250</t>
  </si>
  <si>
    <t>920-930</t>
  </si>
  <si>
    <t>330-335</t>
  </si>
  <si>
    <t>237.5-242.5</t>
  </si>
  <si>
    <t>Part Profit of Rs.38.50/-</t>
  </si>
  <si>
    <t>Profit of Rs.9.5/-</t>
  </si>
  <si>
    <t>1550-1600</t>
  </si>
  <si>
    <t>Part Profit of Rs.72.5/-</t>
  </si>
  <si>
    <t>225-230</t>
  </si>
  <si>
    <t>Part Profit of Rs.8.5/-</t>
  </si>
  <si>
    <t>Profit of Rs.10/-</t>
  </si>
  <si>
    <t>Profit of Rs.11/-</t>
  </si>
  <si>
    <t>INDUSTOWER</t>
  </si>
  <si>
    <t>OZONEWORLD</t>
  </si>
  <si>
    <t>187-193</t>
  </si>
  <si>
    <t>Profit of Rs.20.5/-</t>
  </si>
  <si>
    <t>340-350</t>
  </si>
  <si>
    <t>425-435</t>
  </si>
  <si>
    <t>400-402</t>
  </si>
  <si>
    <t>420-425</t>
  </si>
  <si>
    <t>PANSARI</t>
  </si>
  <si>
    <t>Pansari Developers Ltd.</t>
  </si>
  <si>
    <t>ADESH BROKING HOUSE  PRIVATE LIMITED</t>
  </si>
  <si>
    <t>ALPHA LEON ENTERPRISES LLP</t>
  </si>
  <si>
    <t>MARFATIA NISHIL SURENDRA</t>
  </si>
  <si>
    <t>3200-3230</t>
  </si>
  <si>
    <t>3500-3600</t>
  </si>
  <si>
    <t>Part Profit of Rs.13/-</t>
  </si>
  <si>
    <t>450-452</t>
  </si>
  <si>
    <t>470-475</t>
  </si>
  <si>
    <t>484-486</t>
  </si>
  <si>
    <t>PARTH INFIN BROKERS PVT LTD</t>
  </si>
  <si>
    <t>Vikas Multicorp Limited</t>
  </si>
  <si>
    <t>CUMMINSIND  JAN FUT</t>
  </si>
  <si>
    <t>NIFTY JAN FUT</t>
  </si>
  <si>
    <t>820-825</t>
  </si>
  <si>
    <t>855-865</t>
  </si>
  <si>
    <t>RIDHIMAA GUPTA</t>
  </si>
  <si>
    <t>GRAVITON RESEARCH CAPITAL LLP</t>
  </si>
  <si>
    <t>HITECHWIND</t>
  </si>
  <si>
    <t>PAZEL</t>
  </si>
  <si>
    <t>AMIT HASMUKHBHAI PATEL</t>
  </si>
  <si>
    <t>CHEMCON</t>
  </si>
  <si>
    <t>Chemcon Special Chem Ltd</t>
  </si>
  <si>
    <t>Part Profit of Rs.16/-</t>
  </si>
  <si>
    <t>GODREJCP JAN FUT</t>
  </si>
  <si>
    <t>765-770</t>
  </si>
  <si>
    <t>TATACONSUM JAN FUT</t>
  </si>
  <si>
    <t>610-615</t>
  </si>
  <si>
    <t>LUPIN JAN FUT</t>
  </si>
  <si>
    <t>SCTL</t>
  </si>
  <si>
    <t>MAYUR RAJENDRABHAI PARIKH</t>
  </si>
  <si>
    <t>ELIXIR WEALTH MANAGEMENT PRIVATE LIMITED</t>
  </si>
  <si>
    <t>NUMIV RESEARCH PRIVATE LIMITED</t>
  </si>
  <si>
    <t>GPT Infraprojects Ltd</t>
  </si>
  <si>
    <t>DIGVIJAY SHIVSHANGBHAI CHAVDA</t>
  </si>
  <si>
    <t>MONEY GROW INVESTMENT</t>
  </si>
  <si>
    <t>NK SECURITIES RESEARCH PRIVATE LIMITED</t>
  </si>
  <si>
    <t>SHREE SHIVSHAKTI PROJECT CONSULTANT PRIVATE LIMITE</t>
  </si>
  <si>
    <t>Profit of Rs.52/-</t>
  </si>
  <si>
    <t>14030-14040</t>
  </si>
  <si>
    <t>HINDUNILVR JAN FUT</t>
  </si>
  <si>
    <t>2395-2400</t>
  </si>
  <si>
    <t>2450-2470</t>
  </si>
  <si>
    <t>790-794</t>
  </si>
  <si>
    <t>840-850</t>
  </si>
  <si>
    <t>Profit of Rs.8/-</t>
  </si>
  <si>
    <t>195.5-196.5</t>
  </si>
  <si>
    <t xml:space="preserve">Retail Research Technical Calls &amp; Fundamental Performance Report for the month of January-2020 </t>
  </si>
  <si>
    <t>ANUPAM</t>
  </si>
  <si>
    <t>ANJULAKSHMI RAMACHANDRAN NAIR</t>
  </si>
  <si>
    <t>AKKALANENIMANIKANTA</t>
  </si>
  <si>
    <t>ASL</t>
  </si>
  <si>
    <t>SANGEETA DOSHI</t>
  </si>
  <si>
    <t>AWHCL</t>
  </si>
  <si>
    <t>ALPHAGREP SECURITIES PRIVATE LIMITED</t>
  </si>
  <si>
    <t>INDRA INVESTMENT HOLDINGS</t>
  </si>
  <si>
    <t>MILLENNIUM STOCK BROKING PVT LTD</t>
  </si>
  <si>
    <t>GKN SECURITIES</t>
  </si>
  <si>
    <t>MODERN HI-RISE PRIVATE LIMITED</t>
  </si>
  <si>
    <t>FRASER</t>
  </si>
  <si>
    <t>SUDHANSHU KANDA HUF</t>
  </si>
  <si>
    <t>SHANKAR LAL JALAN</t>
  </si>
  <si>
    <t>MAHACORP</t>
  </si>
  <si>
    <t>COBIA DISTRIBUTORS PRIVATE LIMITED .</t>
  </si>
  <si>
    <t>NOVATEOR</t>
  </si>
  <si>
    <t>KAMAL GADALAY</t>
  </si>
  <si>
    <t>PMCFIN</t>
  </si>
  <si>
    <t>RAJESH DHASAYYAN</t>
  </si>
  <si>
    <t>RAJOIL</t>
  </si>
  <si>
    <t>JAGRUTI SHAUNAK SHAH</t>
  </si>
  <si>
    <t>JAMSON SECURITIES PRIVATE LIMITED</t>
  </si>
  <si>
    <t>RATHIBAR</t>
  </si>
  <si>
    <t>ANSHU GUPTA</t>
  </si>
  <si>
    <t>RLFL</t>
  </si>
  <si>
    <t>JITENDARKUMAR LALJIBHAI SAVANI</t>
  </si>
  <si>
    <t>TAPESHCHANDRAKANTMEHTA</t>
  </si>
  <si>
    <t>SHISHIND</t>
  </si>
  <si>
    <t>VARSHABEN D KORADIYA</t>
  </si>
  <si>
    <t>TRANSPACT</t>
  </si>
  <si>
    <t>ARYAMAN BROKING LIMITED</t>
  </si>
  <si>
    <t>HADICON VENTURES PRIVATE LIMITED</t>
  </si>
  <si>
    <t>VMV</t>
  </si>
  <si>
    <t>NAMRATA KAUSHIK VYAS</t>
  </si>
  <si>
    <t>Antony Waste Hdg Cell Ltd</t>
  </si>
  <si>
    <t>JAIN SANJAY POPATLAL</t>
  </si>
  <si>
    <t>CHANDARANA INTERMEDIARIES BROKERS PRIVATE LIMITED</t>
  </si>
  <si>
    <t>GOLDMINE STOCKS PRIVATE LIMITED</t>
  </si>
  <si>
    <t>MEHTA VAKIL &amp; CO. PVT LTD.</t>
  </si>
  <si>
    <t>GENUINE STOCK BROKERS PVT. LTD.</t>
  </si>
  <si>
    <t>TWO ROADS TRADING PRIVATE LIMITED</t>
  </si>
  <si>
    <t>SHREEJAY WEALTH ADVISORS PRIVATE LIMITED  .</t>
  </si>
  <si>
    <t>SMC REAL ESTATE ADVISORS PRIVATE LIMITED</t>
  </si>
  <si>
    <t>ARHAM WEALTH MANAGEMENT PVT.LTD.(OWN AC)</t>
  </si>
  <si>
    <t>PRABHULAL LALLUBHAI PAREKH</t>
  </si>
  <si>
    <t>VAIBHAV STOCK AND DERIVATIVES BROKING PRIVATE LIMITED</t>
  </si>
  <si>
    <t>Biofil Chemicals &amp; Pharm</t>
  </si>
  <si>
    <t>Compuage Infocom Ltd</t>
  </si>
  <si>
    <t>GLOBE</t>
  </si>
  <si>
    <t>Globe Textiles (I) Ltd.</t>
  </si>
  <si>
    <t>PARAMOUNT TRADING</t>
  </si>
  <si>
    <t>Jagsonpal Pharma Ltd.</t>
  </si>
  <si>
    <t>LIKHITHA</t>
  </si>
  <si>
    <t>Likhitha Infrastruc Ltd</t>
  </si>
  <si>
    <t>B M TRADERS</t>
  </si>
  <si>
    <t>PERFECT</t>
  </si>
  <si>
    <t>Perfect Infraengineer Ltd</t>
  </si>
  <si>
    <t>SHREEJI CAPITAL AND FINANCE LIMITED</t>
  </si>
  <si>
    <t>Vaishali Pharma Limited</t>
  </si>
  <si>
    <t>EDELWEISS FINVEST PRIVATE LIMITED</t>
  </si>
  <si>
    <t>GOPAL KUMAR BUBNA</t>
  </si>
  <si>
    <t>WEALTH 4 U CONSULTANTS PRIVATE LIMITED</t>
  </si>
  <si>
    <t>MANJU JAYANTILAL LODHA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</si>
</sst>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42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6" xfId="160" applyFont="1" applyFill="1" applyBorder="1"/>
    <xf numFmtId="164" fontId="47" fillId="2" borderId="36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164" fontId="0" fillId="0" borderId="0" xfId="160" applyFont="1" applyBorder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166" fontId="0" fillId="2" borderId="36" xfId="0" applyNumberForma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5" fontId="47" fillId="2" borderId="36" xfId="0" applyNumberFormat="1" applyFont="1" applyFill="1" applyBorder="1" applyAlignment="1">
      <alignment horizontal="center" vertical="center"/>
    </xf>
    <xf numFmtId="166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6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6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47" fillId="58" borderId="36" xfId="0" applyFont="1" applyFill="1" applyBorder="1" applyAlignment="1">
      <alignment horizontal="center" vertical="center"/>
    </xf>
    <xf numFmtId="0" fontId="0" fillId="58" borderId="36" xfId="0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166" fontId="47" fillId="58" borderId="36" xfId="0" applyNumberFormat="1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0" fontId="47" fillId="23" borderId="2" xfId="0" applyFont="1" applyFill="1" applyBorder="1" applyAlignment="1">
      <alignment horizont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0" fillId="59" borderId="36" xfId="0" applyNumberFormat="1" applyFill="1" applyBorder="1" applyAlignment="1">
      <alignment horizontal="center" vertical="center"/>
    </xf>
    <xf numFmtId="165" fontId="0" fillId="59" borderId="36" xfId="0" applyNumberFormat="1" applyFill="1" applyBorder="1" applyAlignment="1">
      <alignment horizontal="center" vertical="center"/>
    </xf>
    <xf numFmtId="15" fontId="0" fillId="59" borderId="36" xfId="0" applyNumberFormat="1" applyFill="1" applyBorder="1" applyAlignment="1">
      <alignment horizontal="center" vertical="center"/>
    </xf>
    <xf numFmtId="164" fontId="8" fillId="59" borderId="36" xfId="160" applyFont="1" applyFill="1" applyBorder="1" applyAlignment="1">
      <alignment horizontal="left" vertical="center"/>
    </xf>
    <xf numFmtId="164" fontId="47" fillId="59" borderId="36" xfId="160" applyFont="1" applyFill="1" applyBorder="1" applyAlignment="1">
      <alignment horizontal="center" vertical="top"/>
    </xf>
    <xf numFmtId="0" fontId="0" fillId="59" borderId="36" xfId="0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49" fillId="59" borderId="36" xfId="160" applyNumberFormat="1" applyFont="1" applyFill="1" applyBorder="1" applyAlignment="1">
      <alignment horizontal="center" vertical="center"/>
    </xf>
    <xf numFmtId="16" fontId="7" fillId="59" borderId="36" xfId="160" applyNumberFormat="1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164" fontId="0" fillId="2" borderId="0" xfId="160" applyFont="1" applyFill="1" applyBorder="1"/>
    <xf numFmtId="0" fontId="47" fillId="2" borderId="0" xfId="0" applyFont="1" applyFill="1"/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170" fontId="7" fillId="0" borderId="36" xfId="0" applyNumberFormat="1" applyFont="1" applyFill="1" applyBorder="1" applyAlignment="1">
      <alignment horizontal="center" vertical="center"/>
    </xf>
    <xf numFmtId="164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0" fontId="47" fillId="0" borderId="36" xfId="139" applyBorder="1"/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509</xdr:row>
      <xdr:rowOff>123265</xdr:rowOff>
    </xdr:from>
    <xdr:to>
      <xdr:col>12</xdr:col>
      <xdr:colOff>414779</xdr:colOff>
      <xdr:row>514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509</xdr:row>
      <xdr:rowOff>112060</xdr:rowOff>
    </xdr:from>
    <xdr:to>
      <xdr:col>4</xdr:col>
      <xdr:colOff>8964</xdr:colOff>
      <xdr:row>513</xdr:row>
      <xdr:rowOff>59952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44200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0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C23" sqref="C23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44200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31" t="s">
        <v>16</v>
      </c>
      <c r="B9" s="533" t="s">
        <v>17</v>
      </c>
      <c r="C9" s="533" t="s">
        <v>18</v>
      </c>
      <c r="D9" s="273" t="s">
        <v>19</v>
      </c>
      <c r="E9" s="273" t="s">
        <v>20</v>
      </c>
      <c r="F9" s="528" t="s">
        <v>21</v>
      </c>
      <c r="G9" s="529"/>
      <c r="H9" s="530"/>
      <c r="I9" s="528" t="s">
        <v>22</v>
      </c>
      <c r="J9" s="529"/>
      <c r="K9" s="530"/>
      <c r="L9" s="273"/>
      <c r="M9" s="280"/>
      <c r="N9" s="280"/>
      <c r="O9" s="280"/>
    </row>
    <row r="10" spans="1:15" ht="59.25" customHeight="1">
      <c r="A10" s="532"/>
      <c r="B10" s="534" t="s">
        <v>17</v>
      </c>
      <c r="C10" s="534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31309.35</v>
      </c>
      <c r="E11" s="302">
        <v>31328.116666666669</v>
      </c>
      <c r="F11" s="314">
        <v>31231.233333333337</v>
      </c>
      <c r="G11" s="314">
        <v>31153.116666666669</v>
      </c>
      <c r="H11" s="314">
        <v>31056.233333333337</v>
      </c>
      <c r="I11" s="314">
        <v>31406.233333333337</v>
      </c>
      <c r="J11" s="314">
        <v>31503.116666666669</v>
      </c>
      <c r="K11" s="314">
        <v>31581.233333333337</v>
      </c>
      <c r="L11" s="301">
        <v>31425</v>
      </c>
      <c r="M11" s="301">
        <v>31250</v>
      </c>
      <c r="N11" s="318">
        <v>1492250</v>
      </c>
      <c r="O11" s="319">
        <v>1.6224866779031955E-2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14053.85</v>
      </c>
      <c r="E12" s="315">
        <v>14041.616666666669</v>
      </c>
      <c r="F12" s="316">
        <v>14009.283333333336</v>
      </c>
      <c r="G12" s="316">
        <v>13964.716666666667</v>
      </c>
      <c r="H12" s="316">
        <v>13932.383333333335</v>
      </c>
      <c r="I12" s="316">
        <v>14086.183333333338</v>
      </c>
      <c r="J12" s="316">
        <v>14118.51666666667</v>
      </c>
      <c r="K12" s="316">
        <v>14163.083333333339</v>
      </c>
      <c r="L12" s="303">
        <v>14073.95</v>
      </c>
      <c r="M12" s="303">
        <v>13997.05</v>
      </c>
      <c r="N12" s="318">
        <v>13154850</v>
      </c>
      <c r="O12" s="319">
        <v>3.3607354371077522E-2</v>
      </c>
    </row>
    <row r="13" spans="1:15" ht="15">
      <c r="A13" s="276">
        <v>3</v>
      </c>
      <c r="B13" s="406" t="s">
        <v>39</v>
      </c>
      <c r="C13" s="527" t="s">
        <v>802</v>
      </c>
      <c r="D13" s="451">
        <v>1267.8499999999999</v>
      </c>
      <c r="E13" s="451">
        <v>1266.4499999999998</v>
      </c>
      <c r="F13" s="452">
        <v>1251.3499999999997</v>
      </c>
      <c r="G13" s="452">
        <v>1234.8499999999999</v>
      </c>
      <c r="H13" s="452">
        <v>1219.7499999999998</v>
      </c>
      <c r="I13" s="452">
        <v>1282.9499999999996</v>
      </c>
      <c r="J13" s="452">
        <v>1298.05</v>
      </c>
      <c r="K13" s="452">
        <v>1314.5499999999995</v>
      </c>
      <c r="L13" s="453">
        <v>1281.55</v>
      </c>
      <c r="M13" s="453">
        <v>1249.95</v>
      </c>
      <c r="N13" s="454">
        <v>88400</v>
      </c>
      <c r="O13" s="455" t="e">
        <v>#N/A</v>
      </c>
    </row>
    <row r="14" spans="1:15" ht="15">
      <c r="A14" s="276">
        <v>4</v>
      </c>
      <c r="B14" s="386" t="s">
        <v>37</v>
      </c>
      <c r="C14" s="276" t="s">
        <v>38</v>
      </c>
      <c r="D14" s="315">
        <v>1635.1</v>
      </c>
      <c r="E14" s="315">
        <v>1633.1833333333334</v>
      </c>
      <c r="F14" s="316">
        <v>1626.9166666666667</v>
      </c>
      <c r="G14" s="316">
        <v>1618.7333333333333</v>
      </c>
      <c r="H14" s="316">
        <v>1612.4666666666667</v>
      </c>
      <c r="I14" s="316">
        <v>1641.3666666666668</v>
      </c>
      <c r="J14" s="316">
        <v>1647.6333333333332</v>
      </c>
      <c r="K14" s="316">
        <v>1655.8166666666668</v>
      </c>
      <c r="L14" s="303">
        <v>1639.45</v>
      </c>
      <c r="M14" s="303">
        <v>1625</v>
      </c>
      <c r="N14" s="318">
        <v>3248000</v>
      </c>
      <c r="O14" s="319">
        <v>-3.0013438853217857E-2</v>
      </c>
    </row>
    <row r="15" spans="1:15" ht="15">
      <c r="A15" s="276">
        <v>5</v>
      </c>
      <c r="B15" s="386" t="s">
        <v>39</v>
      </c>
      <c r="C15" s="276" t="s">
        <v>40</v>
      </c>
      <c r="D15" s="315">
        <v>493.25</v>
      </c>
      <c r="E15" s="315">
        <v>490</v>
      </c>
      <c r="F15" s="316">
        <v>484.2</v>
      </c>
      <c r="G15" s="316">
        <v>475.15</v>
      </c>
      <c r="H15" s="316">
        <v>469.34999999999997</v>
      </c>
      <c r="I15" s="316">
        <v>499.05</v>
      </c>
      <c r="J15" s="316">
        <v>504.84999999999997</v>
      </c>
      <c r="K15" s="316">
        <v>513.90000000000009</v>
      </c>
      <c r="L15" s="303">
        <v>495.8</v>
      </c>
      <c r="M15" s="303">
        <v>480.95</v>
      </c>
      <c r="N15" s="318">
        <v>19190000</v>
      </c>
      <c r="O15" s="319">
        <v>3.1831379718249272E-2</v>
      </c>
    </row>
    <row r="16" spans="1:15" ht="15">
      <c r="A16" s="276">
        <v>6</v>
      </c>
      <c r="B16" s="386" t="s">
        <v>39</v>
      </c>
      <c r="C16" s="276" t="s">
        <v>41</v>
      </c>
      <c r="D16" s="315">
        <v>506.15</v>
      </c>
      <c r="E16" s="315">
        <v>499.93333333333334</v>
      </c>
      <c r="F16" s="316">
        <v>490.86666666666667</v>
      </c>
      <c r="G16" s="316">
        <v>475.58333333333331</v>
      </c>
      <c r="H16" s="316">
        <v>466.51666666666665</v>
      </c>
      <c r="I16" s="316">
        <v>515.2166666666667</v>
      </c>
      <c r="J16" s="316">
        <v>524.28333333333342</v>
      </c>
      <c r="K16" s="316">
        <v>539.56666666666672</v>
      </c>
      <c r="L16" s="303">
        <v>509</v>
      </c>
      <c r="M16" s="303">
        <v>484.65</v>
      </c>
      <c r="N16" s="318">
        <v>40982500</v>
      </c>
      <c r="O16" s="319">
        <v>3.048780487804878E-2</v>
      </c>
    </row>
    <row r="17" spans="1:15" ht="15">
      <c r="A17" s="276">
        <v>7</v>
      </c>
      <c r="B17" s="386" t="s">
        <v>44</v>
      </c>
      <c r="C17" s="276" t="s">
        <v>45</v>
      </c>
      <c r="D17" s="315">
        <v>925.75</v>
      </c>
      <c r="E17" s="315">
        <v>923.9666666666667</v>
      </c>
      <c r="F17" s="316">
        <v>916.63333333333344</v>
      </c>
      <c r="G17" s="316">
        <v>907.51666666666677</v>
      </c>
      <c r="H17" s="316">
        <v>900.18333333333351</v>
      </c>
      <c r="I17" s="316">
        <v>933.08333333333337</v>
      </c>
      <c r="J17" s="316">
        <v>940.41666666666663</v>
      </c>
      <c r="K17" s="316">
        <v>949.5333333333333</v>
      </c>
      <c r="L17" s="303">
        <v>931.3</v>
      </c>
      <c r="M17" s="303">
        <v>914.85</v>
      </c>
      <c r="N17" s="318">
        <v>1374000</v>
      </c>
      <c r="O17" s="319">
        <v>5.1207022677395757E-3</v>
      </c>
    </row>
    <row r="18" spans="1:15" ht="15">
      <c r="A18" s="276">
        <v>8</v>
      </c>
      <c r="B18" s="386" t="s">
        <v>37</v>
      </c>
      <c r="C18" s="276" t="s">
        <v>46</v>
      </c>
      <c r="D18" s="315">
        <v>251.65</v>
      </c>
      <c r="E18" s="315">
        <v>250.9666666666667</v>
      </c>
      <c r="F18" s="316">
        <v>249.63333333333338</v>
      </c>
      <c r="G18" s="316">
        <v>247.61666666666667</v>
      </c>
      <c r="H18" s="316">
        <v>246.28333333333336</v>
      </c>
      <c r="I18" s="316">
        <v>252.98333333333341</v>
      </c>
      <c r="J18" s="316">
        <v>254.31666666666672</v>
      </c>
      <c r="K18" s="316">
        <v>256.33333333333343</v>
      </c>
      <c r="L18" s="303">
        <v>252.3</v>
      </c>
      <c r="M18" s="303">
        <v>248.95</v>
      </c>
      <c r="N18" s="318">
        <v>18081000</v>
      </c>
      <c r="O18" s="319">
        <v>-5.5329153605015675E-2</v>
      </c>
    </row>
    <row r="19" spans="1:15" ht="15">
      <c r="A19" s="276">
        <v>9</v>
      </c>
      <c r="B19" s="386" t="s">
        <v>39</v>
      </c>
      <c r="C19" s="276" t="s">
        <v>47</v>
      </c>
      <c r="D19" s="315">
        <v>2422.5</v>
      </c>
      <c r="E19" s="315">
        <v>2422.0166666666669</v>
      </c>
      <c r="F19" s="316">
        <v>2402.0333333333338</v>
      </c>
      <c r="G19" s="316">
        <v>2381.5666666666671</v>
      </c>
      <c r="H19" s="316">
        <v>2361.5833333333339</v>
      </c>
      <c r="I19" s="316">
        <v>2442.4833333333336</v>
      </c>
      <c r="J19" s="316">
        <v>2462.4666666666662</v>
      </c>
      <c r="K19" s="316">
        <v>2482.9333333333334</v>
      </c>
      <c r="L19" s="303">
        <v>2442</v>
      </c>
      <c r="M19" s="303">
        <v>2401.5500000000002</v>
      </c>
      <c r="N19" s="318">
        <v>1870500</v>
      </c>
      <c r="O19" s="319">
        <v>2.9444138690148596E-2</v>
      </c>
    </row>
    <row r="20" spans="1:15" ht="15">
      <c r="A20" s="276">
        <v>10</v>
      </c>
      <c r="B20" s="386" t="s">
        <v>44</v>
      </c>
      <c r="C20" s="276" t="s">
        <v>48</v>
      </c>
      <c r="D20" s="315">
        <v>180.95</v>
      </c>
      <c r="E20" s="315">
        <v>180.2833333333333</v>
      </c>
      <c r="F20" s="316">
        <v>178.61666666666662</v>
      </c>
      <c r="G20" s="316">
        <v>176.2833333333333</v>
      </c>
      <c r="H20" s="316">
        <v>174.61666666666662</v>
      </c>
      <c r="I20" s="316">
        <v>182.61666666666662</v>
      </c>
      <c r="J20" s="316">
        <v>184.2833333333333</v>
      </c>
      <c r="K20" s="316">
        <v>186.61666666666662</v>
      </c>
      <c r="L20" s="303">
        <v>181.95</v>
      </c>
      <c r="M20" s="303">
        <v>177.95</v>
      </c>
      <c r="N20" s="318">
        <v>10440000</v>
      </c>
      <c r="O20" s="319">
        <v>-1.3698630136986301E-2</v>
      </c>
    </row>
    <row r="21" spans="1:15" ht="15">
      <c r="A21" s="276">
        <v>11</v>
      </c>
      <c r="B21" s="386" t="s">
        <v>44</v>
      </c>
      <c r="C21" s="276" t="s">
        <v>49</v>
      </c>
      <c r="D21" s="315">
        <v>99.6</v>
      </c>
      <c r="E21" s="315">
        <v>98.683333333333337</v>
      </c>
      <c r="F21" s="316">
        <v>96.916666666666671</v>
      </c>
      <c r="G21" s="316">
        <v>94.233333333333334</v>
      </c>
      <c r="H21" s="316">
        <v>92.466666666666669</v>
      </c>
      <c r="I21" s="316">
        <v>101.36666666666667</v>
      </c>
      <c r="J21" s="316">
        <v>103.13333333333333</v>
      </c>
      <c r="K21" s="316">
        <v>105.81666666666668</v>
      </c>
      <c r="L21" s="303">
        <v>100.45</v>
      </c>
      <c r="M21" s="303">
        <v>96</v>
      </c>
      <c r="N21" s="318">
        <v>45801000</v>
      </c>
      <c r="O21" s="319">
        <v>9.6058582812836524E-2</v>
      </c>
    </row>
    <row r="22" spans="1:15" ht="15">
      <c r="A22" s="276">
        <v>12</v>
      </c>
      <c r="B22" s="386" t="s">
        <v>50</v>
      </c>
      <c r="C22" s="276" t="s">
        <v>51</v>
      </c>
      <c r="D22" s="315">
        <v>2782.5</v>
      </c>
      <c r="E22" s="315">
        <v>2778.7833333333333</v>
      </c>
      <c r="F22" s="316">
        <v>2761.5666666666666</v>
      </c>
      <c r="G22" s="316">
        <v>2740.6333333333332</v>
      </c>
      <c r="H22" s="316">
        <v>2723.4166666666665</v>
      </c>
      <c r="I22" s="316">
        <v>2799.7166666666667</v>
      </c>
      <c r="J22" s="316">
        <v>2816.9333333333329</v>
      </c>
      <c r="K22" s="316">
        <v>2837.8666666666668</v>
      </c>
      <c r="L22" s="303">
        <v>2796</v>
      </c>
      <c r="M22" s="303">
        <v>2757.85</v>
      </c>
      <c r="N22" s="318">
        <v>5068200</v>
      </c>
      <c r="O22" s="319">
        <v>1.0467133201746515E-2</v>
      </c>
    </row>
    <row r="23" spans="1:15" ht="15">
      <c r="A23" s="276">
        <v>13</v>
      </c>
      <c r="B23" s="386" t="s">
        <v>52</v>
      </c>
      <c r="C23" s="276" t="s">
        <v>53</v>
      </c>
      <c r="D23" s="315">
        <v>930.25</v>
      </c>
      <c r="E23" s="315">
        <v>927.63333333333321</v>
      </c>
      <c r="F23" s="316">
        <v>918.1666666666664</v>
      </c>
      <c r="G23" s="316">
        <v>906.08333333333314</v>
      </c>
      <c r="H23" s="316">
        <v>896.61666666666633</v>
      </c>
      <c r="I23" s="316">
        <v>939.71666666666647</v>
      </c>
      <c r="J23" s="316">
        <v>949.18333333333317</v>
      </c>
      <c r="K23" s="316">
        <v>961.26666666666654</v>
      </c>
      <c r="L23" s="303">
        <v>937.1</v>
      </c>
      <c r="M23" s="303">
        <v>915.55</v>
      </c>
      <c r="N23" s="318">
        <v>10003500</v>
      </c>
      <c r="O23" s="319">
        <v>-1.2702078521939953E-2</v>
      </c>
    </row>
    <row r="24" spans="1:15" ht="15">
      <c r="A24" s="276">
        <v>14</v>
      </c>
      <c r="B24" s="386" t="s">
        <v>54</v>
      </c>
      <c r="C24" s="276" t="s">
        <v>55</v>
      </c>
      <c r="D24" s="315">
        <v>625.9</v>
      </c>
      <c r="E24" s="315">
        <v>624.6</v>
      </c>
      <c r="F24" s="316">
        <v>621.95000000000005</v>
      </c>
      <c r="G24" s="316">
        <v>618</v>
      </c>
      <c r="H24" s="316">
        <v>615.35</v>
      </c>
      <c r="I24" s="316">
        <v>628.55000000000007</v>
      </c>
      <c r="J24" s="316">
        <v>631.19999999999993</v>
      </c>
      <c r="K24" s="316">
        <v>635.15000000000009</v>
      </c>
      <c r="L24" s="303">
        <v>627.25</v>
      </c>
      <c r="M24" s="303">
        <v>620.65</v>
      </c>
      <c r="N24" s="318">
        <v>45278400</v>
      </c>
      <c r="O24" s="319">
        <v>-6.5820651887736293E-3</v>
      </c>
    </row>
    <row r="25" spans="1:15" ht="15">
      <c r="A25" s="276">
        <v>15</v>
      </c>
      <c r="B25" s="386" t="s">
        <v>44</v>
      </c>
      <c r="C25" s="276" t="s">
        <v>56</v>
      </c>
      <c r="D25" s="315">
        <v>3488.45</v>
      </c>
      <c r="E25" s="315">
        <v>3483.2166666666667</v>
      </c>
      <c r="F25" s="316">
        <v>3462.2333333333336</v>
      </c>
      <c r="G25" s="316">
        <v>3436.0166666666669</v>
      </c>
      <c r="H25" s="316">
        <v>3415.0333333333338</v>
      </c>
      <c r="I25" s="316">
        <v>3509.4333333333334</v>
      </c>
      <c r="J25" s="316">
        <v>3530.4166666666661</v>
      </c>
      <c r="K25" s="316">
        <v>3556.6333333333332</v>
      </c>
      <c r="L25" s="303">
        <v>3504.2</v>
      </c>
      <c r="M25" s="303">
        <v>3457</v>
      </c>
      <c r="N25" s="318">
        <v>1634250</v>
      </c>
      <c r="O25" s="319">
        <v>1.4904517931998137E-2</v>
      </c>
    </row>
    <row r="26" spans="1:15" ht="15">
      <c r="A26" s="276">
        <v>16</v>
      </c>
      <c r="B26" s="386" t="s">
        <v>57</v>
      </c>
      <c r="C26" s="276" t="s">
        <v>58</v>
      </c>
      <c r="D26" s="315">
        <v>8922.5499999999993</v>
      </c>
      <c r="E26" s="315">
        <v>8938.2666666666664</v>
      </c>
      <c r="F26" s="316">
        <v>8879.3333333333321</v>
      </c>
      <c r="G26" s="316">
        <v>8836.116666666665</v>
      </c>
      <c r="H26" s="316">
        <v>8777.1833333333307</v>
      </c>
      <c r="I26" s="316">
        <v>8981.4833333333336</v>
      </c>
      <c r="J26" s="316">
        <v>9040.4166666666679</v>
      </c>
      <c r="K26" s="316">
        <v>9083.633333333335</v>
      </c>
      <c r="L26" s="303">
        <v>8997.2000000000007</v>
      </c>
      <c r="M26" s="303">
        <v>8895.0499999999993</v>
      </c>
      <c r="N26" s="318">
        <v>812500</v>
      </c>
      <c r="O26" s="319">
        <v>3.8836503116509512E-2</v>
      </c>
    </row>
    <row r="27" spans="1:15" ht="15">
      <c r="A27" s="276">
        <v>17</v>
      </c>
      <c r="B27" s="386" t="s">
        <v>57</v>
      </c>
      <c r="C27" s="276" t="s">
        <v>59</v>
      </c>
      <c r="D27" s="315">
        <v>5287.95</v>
      </c>
      <c r="E27" s="315">
        <v>5295.7</v>
      </c>
      <c r="F27" s="316">
        <v>5262.4</v>
      </c>
      <c r="G27" s="316">
        <v>5236.8499999999995</v>
      </c>
      <c r="H27" s="316">
        <v>5203.5499999999993</v>
      </c>
      <c r="I27" s="316">
        <v>5321.25</v>
      </c>
      <c r="J27" s="316">
        <v>5354.5500000000011</v>
      </c>
      <c r="K27" s="316">
        <v>5380.1</v>
      </c>
      <c r="L27" s="303">
        <v>5329</v>
      </c>
      <c r="M27" s="303">
        <v>5270.15</v>
      </c>
      <c r="N27" s="318">
        <v>5188500</v>
      </c>
      <c r="O27" s="319">
        <v>7.3779244733521016E-3</v>
      </c>
    </row>
    <row r="28" spans="1:15" ht="15">
      <c r="A28" s="276">
        <v>18</v>
      </c>
      <c r="B28" s="386" t="s">
        <v>44</v>
      </c>
      <c r="C28" s="276" t="s">
        <v>60</v>
      </c>
      <c r="D28" s="315">
        <v>1650</v>
      </c>
      <c r="E28" s="315">
        <v>1647.8166666666666</v>
      </c>
      <c r="F28" s="316">
        <v>1636.1833333333332</v>
      </c>
      <c r="G28" s="316">
        <v>1622.3666666666666</v>
      </c>
      <c r="H28" s="316">
        <v>1610.7333333333331</v>
      </c>
      <c r="I28" s="316">
        <v>1661.6333333333332</v>
      </c>
      <c r="J28" s="316">
        <v>1673.2666666666664</v>
      </c>
      <c r="K28" s="316">
        <v>1687.0833333333333</v>
      </c>
      <c r="L28" s="303">
        <v>1659.45</v>
      </c>
      <c r="M28" s="303">
        <v>1634</v>
      </c>
      <c r="N28" s="318">
        <v>1821200</v>
      </c>
      <c r="O28" s="319">
        <v>-2.5679435052428846E-2</v>
      </c>
    </row>
    <row r="29" spans="1:15" ht="15">
      <c r="A29" s="276">
        <v>19</v>
      </c>
      <c r="B29" s="386" t="s">
        <v>54</v>
      </c>
      <c r="C29" s="276" t="s">
        <v>233</v>
      </c>
      <c r="D29" s="315">
        <v>400.95</v>
      </c>
      <c r="E29" s="315">
        <v>401.59999999999997</v>
      </c>
      <c r="F29" s="316">
        <v>397.34999999999991</v>
      </c>
      <c r="G29" s="316">
        <v>393.74999999999994</v>
      </c>
      <c r="H29" s="316">
        <v>389.49999999999989</v>
      </c>
      <c r="I29" s="316">
        <v>405.19999999999993</v>
      </c>
      <c r="J29" s="316">
        <v>409.45000000000005</v>
      </c>
      <c r="K29" s="316">
        <v>413.04999999999995</v>
      </c>
      <c r="L29" s="303">
        <v>405.85</v>
      </c>
      <c r="M29" s="303">
        <v>398</v>
      </c>
      <c r="N29" s="318">
        <v>11644200</v>
      </c>
      <c r="O29" s="319">
        <v>5.5129668895775565E-2</v>
      </c>
    </row>
    <row r="30" spans="1:15" ht="15">
      <c r="A30" s="276">
        <v>20</v>
      </c>
      <c r="B30" s="386" t="s">
        <v>54</v>
      </c>
      <c r="C30" s="276" t="s">
        <v>61</v>
      </c>
      <c r="D30" s="315">
        <v>64.3</v>
      </c>
      <c r="E30" s="315">
        <v>63.433333333333337</v>
      </c>
      <c r="F30" s="316">
        <v>62.116666666666674</v>
      </c>
      <c r="G30" s="316">
        <v>59.933333333333337</v>
      </c>
      <c r="H30" s="316">
        <v>58.616666666666674</v>
      </c>
      <c r="I30" s="316">
        <v>65.616666666666674</v>
      </c>
      <c r="J30" s="316">
        <v>66.933333333333337</v>
      </c>
      <c r="K30" s="316">
        <v>69.116666666666674</v>
      </c>
      <c r="L30" s="303">
        <v>64.75</v>
      </c>
      <c r="M30" s="303">
        <v>61.25</v>
      </c>
      <c r="N30" s="318">
        <v>58897800</v>
      </c>
      <c r="O30" s="319">
        <v>8.4212793452509149E-2</v>
      </c>
    </row>
    <row r="31" spans="1:15" ht="15">
      <c r="A31" s="276">
        <v>21</v>
      </c>
      <c r="B31" s="386" t="s">
        <v>50</v>
      </c>
      <c r="C31" s="276" t="s">
        <v>63</v>
      </c>
      <c r="D31" s="315">
        <v>1583.25</v>
      </c>
      <c r="E31" s="315">
        <v>1586.95</v>
      </c>
      <c r="F31" s="316">
        <v>1575.9</v>
      </c>
      <c r="G31" s="316">
        <v>1568.55</v>
      </c>
      <c r="H31" s="316">
        <v>1557.5</v>
      </c>
      <c r="I31" s="316">
        <v>1594.3000000000002</v>
      </c>
      <c r="J31" s="316">
        <v>1605.35</v>
      </c>
      <c r="K31" s="316">
        <v>1612.7000000000003</v>
      </c>
      <c r="L31" s="303">
        <v>1598</v>
      </c>
      <c r="M31" s="303">
        <v>1579.6</v>
      </c>
      <c r="N31" s="318">
        <v>1104950</v>
      </c>
      <c r="O31" s="319">
        <v>3.8242894056847547E-2</v>
      </c>
    </row>
    <row r="32" spans="1:15" ht="15">
      <c r="A32" s="276">
        <v>22</v>
      </c>
      <c r="B32" s="386" t="s">
        <v>64</v>
      </c>
      <c r="C32" s="276" t="s">
        <v>65</v>
      </c>
      <c r="D32" s="315">
        <v>126.95</v>
      </c>
      <c r="E32" s="315">
        <v>125.36666666666667</v>
      </c>
      <c r="F32" s="316">
        <v>122.58333333333334</v>
      </c>
      <c r="G32" s="316">
        <v>118.21666666666667</v>
      </c>
      <c r="H32" s="316">
        <v>115.43333333333334</v>
      </c>
      <c r="I32" s="316">
        <v>129.73333333333335</v>
      </c>
      <c r="J32" s="316">
        <v>132.51666666666668</v>
      </c>
      <c r="K32" s="316">
        <v>136.88333333333335</v>
      </c>
      <c r="L32" s="303">
        <v>128.15</v>
      </c>
      <c r="M32" s="303">
        <v>121</v>
      </c>
      <c r="N32" s="318">
        <v>33964400</v>
      </c>
      <c r="O32" s="319">
        <v>8.734793187347932E-2</v>
      </c>
    </row>
    <row r="33" spans="1:15" ht="15">
      <c r="A33" s="276">
        <v>23</v>
      </c>
      <c r="B33" s="386" t="s">
        <v>50</v>
      </c>
      <c r="C33" s="276" t="s">
        <v>66</v>
      </c>
      <c r="D33" s="315">
        <v>768.8</v>
      </c>
      <c r="E33" s="315">
        <v>765.13333333333321</v>
      </c>
      <c r="F33" s="316">
        <v>760.46666666666647</v>
      </c>
      <c r="G33" s="316">
        <v>752.13333333333321</v>
      </c>
      <c r="H33" s="316">
        <v>747.46666666666647</v>
      </c>
      <c r="I33" s="316">
        <v>773.46666666666647</v>
      </c>
      <c r="J33" s="316">
        <v>778.13333333333321</v>
      </c>
      <c r="K33" s="316">
        <v>786.46666666666647</v>
      </c>
      <c r="L33" s="303">
        <v>769.8</v>
      </c>
      <c r="M33" s="303">
        <v>756.8</v>
      </c>
      <c r="N33" s="318">
        <v>2129600</v>
      </c>
      <c r="O33" s="319">
        <v>7.2840790842872011E-3</v>
      </c>
    </row>
    <row r="34" spans="1:15" ht="15">
      <c r="A34" s="276">
        <v>24</v>
      </c>
      <c r="B34" s="386" t="s">
        <v>44</v>
      </c>
      <c r="C34" s="276" t="s">
        <v>67</v>
      </c>
      <c r="D34" s="315">
        <v>539.65</v>
      </c>
      <c r="E34" s="315">
        <v>535.46666666666658</v>
      </c>
      <c r="F34" s="316">
        <v>529.23333333333312</v>
      </c>
      <c r="G34" s="316">
        <v>518.81666666666649</v>
      </c>
      <c r="H34" s="316">
        <v>512.58333333333303</v>
      </c>
      <c r="I34" s="316">
        <v>545.88333333333321</v>
      </c>
      <c r="J34" s="316">
        <v>552.11666666666656</v>
      </c>
      <c r="K34" s="316">
        <v>562.5333333333333</v>
      </c>
      <c r="L34" s="303">
        <v>541.70000000000005</v>
      </c>
      <c r="M34" s="303">
        <v>525.04999999999995</v>
      </c>
      <c r="N34" s="318">
        <v>5665500</v>
      </c>
      <c r="O34" s="319">
        <v>-3.9556962025316458E-3</v>
      </c>
    </row>
    <row r="35" spans="1:15" ht="15">
      <c r="A35" s="276">
        <v>25</v>
      </c>
      <c r="B35" s="386" t="s">
        <v>68</v>
      </c>
      <c r="C35" s="276" t="s">
        <v>69</v>
      </c>
      <c r="D35" s="315">
        <v>518</v>
      </c>
      <c r="E35" s="315">
        <v>515.56666666666672</v>
      </c>
      <c r="F35" s="316">
        <v>512.18333333333339</v>
      </c>
      <c r="G35" s="316">
        <v>506.36666666666667</v>
      </c>
      <c r="H35" s="316">
        <v>502.98333333333335</v>
      </c>
      <c r="I35" s="316">
        <v>521.38333333333344</v>
      </c>
      <c r="J35" s="316">
        <v>524.76666666666688</v>
      </c>
      <c r="K35" s="316">
        <v>530.58333333333348</v>
      </c>
      <c r="L35" s="303">
        <v>518.95000000000005</v>
      </c>
      <c r="M35" s="303">
        <v>509.75</v>
      </c>
      <c r="N35" s="318">
        <v>99485697</v>
      </c>
      <c r="O35" s="319">
        <v>8.329737538224866E-3</v>
      </c>
    </row>
    <row r="36" spans="1:15" ht="15">
      <c r="A36" s="276">
        <v>26</v>
      </c>
      <c r="B36" s="386" t="s">
        <v>64</v>
      </c>
      <c r="C36" s="276" t="s">
        <v>70</v>
      </c>
      <c r="D36" s="315">
        <v>39</v>
      </c>
      <c r="E36" s="315">
        <v>38.083333333333336</v>
      </c>
      <c r="F36" s="316">
        <v>36.916666666666671</v>
      </c>
      <c r="G36" s="316">
        <v>34.833333333333336</v>
      </c>
      <c r="H36" s="316">
        <v>33.666666666666671</v>
      </c>
      <c r="I36" s="316">
        <v>40.166666666666671</v>
      </c>
      <c r="J36" s="316">
        <v>41.333333333333343</v>
      </c>
      <c r="K36" s="316">
        <v>43.416666666666671</v>
      </c>
      <c r="L36" s="303">
        <v>39.25</v>
      </c>
      <c r="M36" s="303">
        <v>36</v>
      </c>
      <c r="N36" s="318">
        <v>121695000</v>
      </c>
      <c r="O36" s="319">
        <v>0.18192943096063635</v>
      </c>
    </row>
    <row r="37" spans="1:15" ht="15">
      <c r="A37" s="276">
        <v>27</v>
      </c>
      <c r="B37" s="386" t="s">
        <v>52</v>
      </c>
      <c r="C37" s="276" t="s">
        <v>71</v>
      </c>
      <c r="D37" s="315">
        <v>467</v>
      </c>
      <c r="E37" s="315">
        <v>467.09999999999997</v>
      </c>
      <c r="F37" s="316">
        <v>464.39999999999992</v>
      </c>
      <c r="G37" s="316">
        <v>461.79999999999995</v>
      </c>
      <c r="H37" s="316">
        <v>459.09999999999991</v>
      </c>
      <c r="I37" s="316">
        <v>469.69999999999993</v>
      </c>
      <c r="J37" s="316">
        <v>472.4</v>
      </c>
      <c r="K37" s="316">
        <v>474.99999999999994</v>
      </c>
      <c r="L37" s="303">
        <v>469.8</v>
      </c>
      <c r="M37" s="303">
        <v>464.5</v>
      </c>
      <c r="N37" s="318">
        <v>10488000</v>
      </c>
      <c r="O37" s="319">
        <v>-3.2786885245901639E-3</v>
      </c>
    </row>
    <row r="38" spans="1:15" ht="15">
      <c r="A38" s="276">
        <v>28</v>
      </c>
      <c r="B38" s="386" t="s">
        <v>44</v>
      </c>
      <c r="C38" s="276" t="s">
        <v>72</v>
      </c>
      <c r="D38" s="315">
        <v>13054.05</v>
      </c>
      <c r="E38" s="315">
        <v>12980.633333333333</v>
      </c>
      <c r="F38" s="316">
        <v>12798.416666666666</v>
      </c>
      <c r="G38" s="316">
        <v>12542.783333333333</v>
      </c>
      <c r="H38" s="316">
        <v>12360.566666666666</v>
      </c>
      <c r="I38" s="316">
        <v>13236.266666666666</v>
      </c>
      <c r="J38" s="316">
        <v>13418.483333333334</v>
      </c>
      <c r="K38" s="316">
        <v>13674.116666666667</v>
      </c>
      <c r="L38" s="303">
        <v>13162.85</v>
      </c>
      <c r="M38" s="303">
        <v>12725</v>
      </c>
      <c r="N38" s="318">
        <v>146700</v>
      </c>
      <c r="O38" s="319">
        <v>3.1282952548330405E-2</v>
      </c>
    </row>
    <row r="39" spans="1:15" ht="15">
      <c r="A39" s="276">
        <v>29</v>
      </c>
      <c r="B39" s="386" t="s">
        <v>73</v>
      </c>
      <c r="C39" s="276" t="s">
        <v>74</v>
      </c>
      <c r="D39" s="315">
        <v>384.1</v>
      </c>
      <c r="E39" s="315">
        <v>383.83333333333331</v>
      </c>
      <c r="F39" s="316">
        <v>381.96666666666664</v>
      </c>
      <c r="G39" s="316">
        <v>379.83333333333331</v>
      </c>
      <c r="H39" s="316">
        <v>377.96666666666664</v>
      </c>
      <c r="I39" s="316">
        <v>385.96666666666664</v>
      </c>
      <c r="J39" s="316">
        <v>387.83333333333331</v>
      </c>
      <c r="K39" s="316">
        <v>389.96666666666664</v>
      </c>
      <c r="L39" s="303">
        <v>385.7</v>
      </c>
      <c r="M39" s="303">
        <v>381.7</v>
      </c>
      <c r="N39" s="318">
        <v>25059600</v>
      </c>
      <c r="O39" s="319">
        <v>3.893856359965388E-3</v>
      </c>
    </row>
    <row r="40" spans="1:15" ht="15">
      <c r="A40" s="276">
        <v>30</v>
      </c>
      <c r="B40" s="386" t="s">
        <v>50</v>
      </c>
      <c r="C40" s="276" t="s">
        <v>75</v>
      </c>
      <c r="D40" s="315">
        <v>3589.25</v>
      </c>
      <c r="E40" s="315">
        <v>3597.25</v>
      </c>
      <c r="F40" s="316">
        <v>3575.2</v>
      </c>
      <c r="G40" s="316">
        <v>3561.1499999999996</v>
      </c>
      <c r="H40" s="316">
        <v>3539.0999999999995</v>
      </c>
      <c r="I40" s="316">
        <v>3611.3</v>
      </c>
      <c r="J40" s="316">
        <v>3633.3500000000004</v>
      </c>
      <c r="K40" s="316">
        <v>3647.4000000000005</v>
      </c>
      <c r="L40" s="303">
        <v>3619.3</v>
      </c>
      <c r="M40" s="303">
        <v>3583.2</v>
      </c>
      <c r="N40" s="318">
        <v>2378000</v>
      </c>
      <c r="O40" s="319">
        <v>7.1171171171171166E-2</v>
      </c>
    </row>
    <row r="41" spans="1:15" ht="15">
      <c r="A41" s="276">
        <v>31</v>
      </c>
      <c r="B41" s="386" t="s">
        <v>52</v>
      </c>
      <c r="C41" s="276" t="s">
        <v>76</v>
      </c>
      <c r="D41" s="315">
        <v>481.3</v>
      </c>
      <c r="E41" s="315">
        <v>481.5333333333333</v>
      </c>
      <c r="F41" s="316">
        <v>478.11666666666662</v>
      </c>
      <c r="G41" s="316">
        <v>474.93333333333334</v>
      </c>
      <c r="H41" s="316">
        <v>471.51666666666665</v>
      </c>
      <c r="I41" s="316">
        <v>484.71666666666658</v>
      </c>
      <c r="J41" s="316">
        <v>488.13333333333333</v>
      </c>
      <c r="K41" s="316">
        <v>491.31666666666655</v>
      </c>
      <c r="L41" s="303">
        <v>484.95</v>
      </c>
      <c r="M41" s="303">
        <v>478.35</v>
      </c>
      <c r="N41" s="318">
        <v>9435800</v>
      </c>
      <c r="O41" s="319">
        <v>6.0989913206661974E-3</v>
      </c>
    </row>
    <row r="42" spans="1:15" ht="15">
      <c r="A42" s="276">
        <v>32</v>
      </c>
      <c r="B42" s="386" t="s">
        <v>54</v>
      </c>
      <c r="C42" s="276" t="s">
        <v>77</v>
      </c>
      <c r="D42" s="315">
        <v>134.1</v>
      </c>
      <c r="E42" s="315">
        <v>132.70000000000002</v>
      </c>
      <c r="F42" s="316">
        <v>130.25000000000003</v>
      </c>
      <c r="G42" s="316">
        <v>126.4</v>
      </c>
      <c r="H42" s="316">
        <v>123.95000000000002</v>
      </c>
      <c r="I42" s="316">
        <v>136.55000000000004</v>
      </c>
      <c r="J42" s="316">
        <v>139.00000000000003</v>
      </c>
      <c r="K42" s="316">
        <v>142.85000000000005</v>
      </c>
      <c r="L42" s="303">
        <v>135.15</v>
      </c>
      <c r="M42" s="303">
        <v>128.85</v>
      </c>
      <c r="N42" s="318">
        <v>44895600</v>
      </c>
      <c r="O42" s="319">
        <v>0.1683530073074761</v>
      </c>
    </row>
    <row r="43" spans="1:15" ht="15">
      <c r="A43" s="276">
        <v>33</v>
      </c>
      <c r="B43" s="386" t="s">
        <v>57</v>
      </c>
      <c r="C43" s="276" t="s">
        <v>82</v>
      </c>
      <c r="D43" s="315">
        <v>412.25</v>
      </c>
      <c r="E43" s="315">
        <v>405.13333333333338</v>
      </c>
      <c r="F43" s="316">
        <v>394.76666666666677</v>
      </c>
      <c r="G43" s="316">
        <v>377.28333333333336</v>
      </c>
      <c r="H43" s="316">
        <v>366.91666666666674</v>
      </c>
      <c r="I43" s="316">
        <v>422.61666666666679</v>
      </c>
      <c r="J43" s="316">
        <v>432.98333333333346</v>
      </c>
      <c r="K43" s="316">
        <v>450.46666666666681</v>
      </c>
      <c r="L43" s="303">
        <v>415.5</v>
      </c>
      <c r="M43" s="303">
        <v>387.65</v>
      </c>
      <c r="N43" s="318">
        <v>5177500</v>
      </c>
      <c r="O43" s="319">
        <v>0.17670454545454545</v>
      </c>
    </row>
    <row r="44" spans="1:15" ht="15">
      <c r="A44" s="276">
        <v>34</v>
      </c>
      <c r="B44" s="386" t="s">
        <v>52</v>
      </c>
      <c r="C44" s="276" t="s">
        <v>83</v>
      </c>
      <c r="D44" s="315">
        <v>828.85</v>
      </c>
      <c r="E44" s="315">
        <v>827.90000000000009</v>
      </c>
      <c r="F44" s="316">
        <v>823.85000000000014</v>
      </c>
      <c r="G44" s="316">
        <v>818.85</v>
      </c>
      <c r="H44" s="316">
        <v>814.80000000000007</v>
      </c>
      <c r="I44" s="316">
        <v>832.9000000000002</v>
      </c>
      <c r="J44" s="316">
        <v>836.95000000000016</v>
      </c>
      <c r="K44" s="316">
        <v>841.95000000000027</v>
      </c>
      <c r="L44" s="303">
        <v>831.95</v>
      </c>
      <c r="M44" s="303">
        <v>822.9</v>
      </c>
      <c r="N44" s="318">
        <v>15666300</v>
      </c>
      <c r="O44" s="319">
        <v>5.8425840914781736E-3</v>
      </c>
    </row>
    <row r="45" spans="1:15" ht="15">
      <c r="A45" s="276">
        <v>35</v>
      </c>
      <c r="B45" s="386" t="s">
        <v>39</v>
      </c>
      <c r="C45" s="276" t="s">
        <v>84</v>
      </c>
      <c r="D45" s="315">
        <v>136.1</v>
      </c>
      <c r="E45" s="315">
        <v>135.83333333333334</v>
      </c>
      <c r="F45" s="316">
        <v>135.31666666666669</v>
      </c>
      <c r="G45" s="316">
        <v>134.53333333333336</v>
      </c>
      <c r="H45" s="316">
        <v>134.01666666666671</v>
      </c>
      <c r="I45" s="316">
        <v>136.61666666666667</v>
      </c>
      <c r="J45" s="316">
        <v>137.13333333333333</v>
      </c>
      <c r="K45" s="316">
        <v>137.91666666666666</v>
      </c>
      <c r="L45" s="303">
        <v>136.35</v>
      </c>
      <c r="M45" s="303">
        <v>135.05000000000001</v>
      </c>
      <c r="N45" s="318">
        <v>28723800</v>
      </c>
      <c r="O45" s="319">
        <v>4.1895185862279097E-2</v>
      </c>
    </row>
    <row r="46" spans="1:15" ht="15">
      <c r="A46" s="276">
        <v>36</v>
      </c>
      <c r="B46" s="406" t="s">
        <v>107</v>
      </c>
      <c r="C46" s="276" t="s">
        <v>3633</v>
      </c>
      <c r="D46" s="315">
        <v>2729.35</v>
      </c>
      <c r="E46" s="315">
        <v>2734.7000000000003</v>
      </c>
      <c r="F46" s="316">
        <v>2709.4000000000005</v>
      </c>
      <c r="G46" s="316">
        <v>2689.4500000000003</v>
      </c>
      <c r="H46" s="316">
        <v>2664.1500000000005</v>
      </c>
      <c r="I46" s="316">
        <v>2754.6500000000005</v>
      </c>
      <c r="J46" s="316">
        <v>2779.9500000000007</v>
      </c>
      <c r="K46" s="316">
        <v>2799.9000000000005</v>
      </c>
      <c r="L46" s="303">
        <v>2760</v>
      </c>
      <c r="M46" s="303">
        <v>2714.75</v>
      </c>
      <c r="N46" s="318">
        <v>346875</v>
      </c>
      <c r="O46" s="319">
        <v>4.0494938132733409E-2</v>
      </c>
    </row>
    <row r="47" spans="1:15" ht="15">
      <c r="A47" s="276">
        <v>37</v>
      </c>
      <c r="B47" s="386" t="s">
        <v>50</v>
      </c>
      <c r="C47" s="276" t="s">
        <v>85</v>
      </c>
      <c r="D47" s="315">
        <v>1586.95</v>
      </c>
      <c r="E47" s="315">
        <v>1582.7</v>
      </c>
      <c r="F47" s="316">
        <v>1576.4</v>
      </c>
      <c r="G47" s="316">
        <v>1565.8500000000001</v>
      </c>
      <c r="H47" s="316">
        <v>1559.5500000000002</v>
      </c>
      <c r="I47" s="316">
        <v>1593.25</v>
      </c>
      <c r="J47" s="316">
        <v>1599.5499999999997</v>
      </c>
      <c r="K47" s="316">
        <v>1610.1</v>
      </c>
      <c r="L47" s="303">
        <v>1589</v>
      </c>
      <c r="M47" s="303">
        <v>1572.15</v>
      </c>
      <c r="N47" s="318">
        <v>2498300</v>
      </c>
      <c r="O47" s="319">
        <v>-5.8495821727019498E-3</v>
      </c>
    </row>
    <row r="48" spans="1:15" ht="15">
      <c r="A48" s="276">
        <v>38</v>
      </c>
      <c r="B48" s="386" t="s">
        <v>39</v>
      </c>
      <c r="C48" s="276" t="s">
        <v>86</v>
      </c>
      <c r="D48" s="315">
        <v>404.4</v>
      </c>
      <c r="E48" s="315">
        <v>404.08333333333331</v>
      </c>
      <c r="F48" s="316">
        <v>400.86666666666662</v>
      </c>
      <c r="G48" s="316">
        <v>397.33333333333331</v>
      </c>
      <c r="H48" s="316">
        <v>394.11666666666662</v>
      </c>
      <c r="I48" s="316">
        <v>407.61666666666662</v>
      </c>
      <c r="J48" s="316">
        <v>410.83333333333331</v>
      </c>
      <c r="K48" s="316">
        <v>414.36666666666662</v>
      </c>
      <c r="L48" s="303">
        <v>407.3</v>
      </c>
      <c r="M48" s="303">
        <v>400.55</v>
      </c>
      <c r="N48" s="318">
        <v>10739373</v>
      </c>
      <c r="O48" s="319">
        <v>-1.9968620738838969E-2</v>
      </c>
    </row>
    <row r="49" spans="1:15" ht="15">
      <c r="A49" s="276">
        <v>39</v>
      </c>
      <c r="B49" s="386" t="s">
        <v>64</v>
      </c>
      <c r="C49" s="276" t="s">
        <v>87</v>
      </c>
      <c r="D49" s="315">
        <v>584.85</v>
      </c>
      <c r="E49" s="315">
        <v>582.54999999999995</v>
      </c>
      <c r="F49" s="316">
        <v>577.09999999999991</v>
      </c>
      <c r="G49" s="316">
        <v>569.34999999999991</v>
      </c>
      <c r="H49" s="316">
        <v>563.89999999999986</v>
      </c>
      <c r="I49" s="316">
        <v>590.29999999999995</v>
      </c>
      <c r="J49" s="316">
        <v>595.75</v>
      </c>
      <c r="K49" s="316">
        <v>603.5</v>
      </c>
      <c r="L49" s="303">
        <v>588</v>
      </c>
      <c r="M49" s="303">
        <v>574.79999999999995</v>
      </c>
      <c r="N49" s="318">
        <v>1825200</v>
      </c>
      <c r="O49" s="319">
        <v>5.9192200557103065E-2</v>
      </c>
    </row>
    <row r="50" spans="1:15" ht="15">
      <c r="A50" s="276">
        <v>40</v>
      </c>
      <c r="B50" s="386" t="s">
        <v>50</v>
      </c>
      <c r="C50" s="276" t="s">
        <v>88</v>
      </c>
      <c r="D50" s="315">
        <v>537.20000000000005</v>
      </c>
      <c r="E50" s="315">
        <v>537.33333333333337</v>
      </c>
      <c r="F50" s="316">
        <v>534.06666666666672</v>
      </c>
      <c r="G50" s="316">
        <v>530.93333333333339</v>
      </c>
      <c r="H50" s="316">
        <v>527.66666666666674</v>
      </c>
      <c r="I50" s="316">
        <v>540.4666666666667</v>
      </c>
      <c r="J50" s="316">
        <v>543.73333333333335</v>
      </c>
      <c r="K50" s="316">
        <v>546.86666666666667</v>
      </c>
      <c r="L50" s="303">
        <v>540.6</v>
      </c>
      <c r="M50" s="303">
        <v>534.20000000000005</v>
      </c>
      <c r="N50" s="318">
        <v>15470000</v>
      </c>
      <c r="O50" s="319">
        <v>1.2517385257301807E-2</v>
      </c>
    </row>
    <row r="51" spans="1:15" ht="15">
      <c r="A51" s="276">
        <v>41</v>
      </c>
      <c r="B51" s="386" t="s">
        <v>52</v>
      </c>
      <c r="C51" s="276" t="s">
        <v>91</v>
      </c>
      <c r="D51" s="315">
        <v>3870.9</v>
      </c>
      <c r="E51" s="315">
        <v>3853.2666666666664</v>
      </c>
      <c r="F51" s="316">
        <v>3822.6333333333328</v>
      </c>
      <c r="G51" s="316">
        <v>3774.3666666666663</v>
      </c>
      <c r="H51" s="316">
        <v>3743.7333333333327</v>
      </c>
      <c r="I51" s="316">
        <v>3901.5333333333328</v>
      </c>
      <c r="J51" s="316">
        <v>3932.1666666666661</v>
      </c>
      <c r="K51" s="316">
        <v>3980.4333333333329</v>
      </c>
      <c r="L51" s="303">
        <v>3883.9</v>
      </c>
      <c r="M51" s="303">
        <v>3805</v>
      </c>
      <c r="N51" s="318">
        <v>2541600</v>
      </c>
      <c r="O51" s="319">
        <v>2.0886889460154243E-2</v>
      </c>
    </row>
    <row r="52" spans="1:15" ht="15">
      <c r="A52" s="276">
        <v>42</v>
      </c>
      <c r="B52" s="386" t="s">
        <v>92</v>
      </c>
      <c r="C52" s="276" t="s">
        <v>93</v>
      </c>
      <c r="D52" s="315">
        <v>239.45</v>
      </c>
      <c r="E52" s="315">
        <v>238.06666666666669</v>
      </c>
      <c r="F52" s="316">
        <v>234.38333333333338</v>
      </c>
      <c r="G52" s="316">
        <v>229.31666666666669</v>
      </c>
      <c r="H52" s="316">
        <v>225.63333333333338</v>
      </c>
      <c r="I52" s="316">
        <v>243.13333333333338</v>
      </c>
      <c r="J52" s="316">
        <v>246.81666666666672</v>
      </c>
      <c r="K52" s="316">
        <v>251.88333333333338</v>
      </c>
      <c r="L52" s="303">
        <v>241.75</v>
      </c>
      <c r="M52" s="303">
        <v>233</v>
      </c>
      <c r="N52" s="318">
        <v>27304200</v>
      </c>
      <c r="O52" s="319">
        <v>3.3733133433283359E-2</v>
      </c>
    </row>
    <row r="53" spans="1:15" ht="15">
      <c r="A53" s="276">
        <v>43</v>
      </c>
      <c r="B53" s="386" t="s">
        <v>52</v>
      </c>
      <c r="C53" s="276" t="s">
        <v>94</v>
      </c>
      <c r="D53" s="315">
        <v>5264.35</v>
      </c>
      <c r="E53" s="315">
        <v>5254.2333333333336</v>
      </c>
      <c r="F53" s="316">
        <v>5226.666666666667</v>
      </c>
      <c r="G53" s="316">
        <v>5188.9833333333336</v>
      </c>
      <c r="H53" s="316">
        <v>5161.416666666667</v>
      </c>
      <c r="I53" s="316">
        <v>5291.916666666667</v>
      </c>
      <c r="J53" s="316">
        <v>5319.4833333333327</v>
      </c>
      <c r="K53" s="316">
        <v>5357.166666666667</v>
      </c>
      <c r="L53" s="303">
        <v>5281.8</v>
      </c>
      <c r="M53" s="303">
        <v>5216.55</v>
      </c>
      <c r="N53" s="318">
        <v>2527000</v>
      </c>
      <c r="O53" s="319">
        <v>1.0398613518197574E-3</v>
      </c>
    </row>
    <row r="54" spans="1:15" ht="15">
      <c r="A54" s="276">
        <v>44</v>
      </c>
      <c r="B54" s="386" t="s">
        <v>44</v>
      </c>
      <c r="C54" s="276" t="s">
        <v>95</v>
      </c>
      <c r="D54" s="315">
        <v>2556.6999999999998</v>
      </c>
      <c r="E54" s="315">
        <v>2549.2666666666664</v>
      </c>
      <c r="F54" s="316">
        <v>2528.5333333333328</v>
      </c>
      <c r="G54" s="316">
        <v>2500.3666666666663</v>
      </c>
      <c r="H54" s="316">
        <v>2479.6333333333328</v>
      </c>
      <c r="I54" s="316">
        <v>2577.4333333333329</v>
      </c>
      <c r="J54" s="316">
        <v>2598.1666666666665</v>
      </c>
      <c r="K54" s="316">
        <v>2626.333333333333</v>
      </c>
      <c r="L54" s="303">
        <v>2570</v>
      </c>
      <c r="M54" s="303">
        <v>2521.1</v>
      </c>
      <c r="N54" s="318">
        <v>2483250</v>
      </c>
      <c r="O54" s="319">
        <v>2.5437201907790145E-2</v>
      </c>
    </row>
    <row r="55" spans="1:15" ht="15">
      <c r="A55" s="276">
        <v>45</v>
      </c>
      <c r="B55" s="386" t="s">
        <v>44</v>
      </c>
      <c r="C55" s="276" t="s">
        <v>97</v>
      </c>
      <c r="D55" s="315">
        <v>1295.4000000000001</v>
      </c>
      <c r="E55" s="315">
        <v>1298.9833333333333</v>
      </c>
      <c r="F55" s="316">
        <v>1282.0666666666666</v>
      </c>
      <c r="G55" s="316">
        <v>1268.7333333333333</v>
      </c>
      <c r="H55" s="316">
        <v>1251.8166666666666</v>
      </c>
      <c r="I55" s="316">
        <v>1312.3166666666666</v>
      </c>
      <c r="J55" s="316">
        <v>1329.2333333333331</v>
      </c>
      <c r="K55" s="316">
        <v>1342.5666666666666</v>
      </c>
      <c r="L55" s="303">
        <v>1315.9</v>
      </c>
      <c r="M55" s="303">
        <v>1285.6500000000001</v>
      </c>
      <c r="N55" s="318">
        <v>3698750</v>
      </c>
      <c r="O55" s="319">
        <v>7.9627548563172265E-2</v>
      </c>
    </row>
    <row r="56" spans="1:15" ht="15">
      <c r="A56" s="276">
        <v>46</v>
      </c>
      <c r="B56" s="386" t="s">
        <v>44</v>
      </c>
      <c r="C56" s="276" t="s">
        <v>98</v>
      </c>
      <c r="D56" s="315">
        <v>192.05</v>
      </c>
      <c r="E56" s="315">
        <v>192.16666666666666</v>
      </c>
      <c r="F56" s="316">
        <v>190.68333333333331</v>
      </c>
      <c r="G56" s="316">
        <v>189.31666666666666</v>
      </c>
      <c r="H56" s="316">
        <v>187.83333333333331</v>
      </c>
      <c r="I56" s="316">
        <v>193.5333333333333</v>
      </c>
      <c r="J56" s="316">
        <v>195.01666666666665</v>
      </c>
      <c r="K56" s="316">
        <v>196.3833333333333</v>
      </c>
      <c r="L56" s="303">
        <v>193.65</v>
      </c>
      <c r="M56" s="303">
        <v>190.8</v>
      </c>
      <c r="N56" s="318">
        <v>12754800</v>
      </c>
      <c r="O56" s="319">
        <v>-6.1711079943899015E-3</v>
      </c>
    </row>
    <row r="57" spans="1:15" ht="15">
      <c r="A57" s="276">
        <v>47</v>
      </c>
      <c r="B57" s="386" t="s">
        <v>54</v>
      </c>
      <c r="C57" s="276" t="s">
        <v>99</v>
      </c>
      <c r="D57" s="315">
        <v>68.45</v>
      </c>
      <c r="E57" s="315">
        <v>68.066666666666677</v>
      </c>
      <c r="F57" s="316">
        <v>67.53333333333336</v>
      </c>
      <c r="G57" s="316">
        <v>66.616666666666688</v>
      </c>
      <c r="H57" s="316">
        <v>66.083333333333371</v>
      </c>
      <c r="I57" s="316">
        <v>68.983333333333348</v>
      </c>
      <c r="J57" s="316">
        <v>69.51666666666668</v>
      </c>
      <c r="K57" s="316">
        <v>70.433333333333337</v>
      </c>
      <c r="L57" s="303">
        <v>68.599999999999994</v>
      </c>
      <c r="M57" s="303">
        <v>67.150000000000006</v>
      </c>
      <c r="N57" s="318">
        <v>89510000</v>
      </c>
      <c r="O57" s="319">
        <v>9.3594948128101034E-3</v>
      </c>
    </row>
    <row r="58" spans="1:15" ht="15">
      <c r="A58" s="276">
        <v>48</v>
      </c>
      <c r="B58" s="386" t="s">
        <v>73</v>
      </c>
      <c r="C58" s="276" t="s">
        <v>100</v>
      </c>
      <c r="D58" s="315">
        <v>123.9</v>
      </c>
      <c r="E58" s="315">
        <v>123.68333333333334</v>
      </c>
      <c r="F58" s="316">
        <v>122.61666666666667</v>
      </c>
      <c r="G58" s="316">
        <v>121.33333333333334</v>
      </c>
      <c r="H58" s="316">
        <v>120.26666666666668</v>
      </c>
      <c r="I58" s="316">
        <v>124.96666666666667</v>
      </c>
      <c r="J58" s="316">
        <v>126.03333333333333</v>
      </c>
      <c r="K58" s="316">
        <v>127.31666666666666</v>
      </c>
      <c r="L58" s="303">
        <v>124.75</v>
      </c>
      <c r="M58" s="303">
        <v>122.4</v>
      </c>
      <c r="N58" s="318">
        <v>27120600</v>
      </c>
      <c r="O58" s="319">
        <v>1.6693345529384861E-2</v>
      </c>
    </row>
    <row r="59" spans="1:15" ht="15">
      <c r="A59" s="276">
        <v>49</v>
      </c>
      <c r="B59" s="386" t="s">
        <v>52</v>
      </c>
      <c r="C59" s="276" t="s">
        <v>101</v>
      </c>
      <c r="D59" s="315">
        <v>504.95</v>
      </c>
      <c r="E59" s="315">
        <v>502.55</v>
      </c>
      <c r="F59" s="316">
        <v>498.35</v>
      </c>
      <c r="G59" s="316">
        <v>491.75</v>
      </c>
      <c r="H59" s="316">
        <v>487.55</v>
      </c>
      <c r="I59" s="316">
        <v>509.15000000000003</v>
      </c>
      <c r="J59" s="316">
        <v>513.34999999999991</v>
      </c>
      <c r="K59" s="316">
        <v>519.95000000000005</v>
      </c>
      <c r="L59" s="303">
        <v>506.75</v>
      </c>
      <c r="M59" s="303">
        <v>495.95</v>
      </c>
      <c r="N59" s="318">
        <v>5180750</v>
      </c>
      <c r="O59" s="319">
        <v>-3.118279569892473E-2</v>
      </c>
    </row>
    <row r="60" spans="1:15" ht="15">
      <c r="A60" s="276">
        <v>50</v>
      </c>
      <c r="B60" s="386" t="s">
        <v>102</v>
      </c>
      <c r="C60" s="276" t="s">
        <v>103</v>
      </c>
      <c r="D60" s="315">
        <v>26.75</v>
      </c>
      <c r="E60" s="315">
        <v>26.733333333333331</v>
      </c>
      <c r="F60" s="316">
        <v>26.416666666666661</v>
      </c>
      <c r="G60" s="316">
        <v>26.083333333333329</v>
      </c>
      <c r="H60" s="316">
        <v>25.766666666666659</v>
      </c>
      <c r="I60" s="316">
        <v>27.066666666666663</v>
      </c>
      <c r="J60" s="316">
        <v>27.383333333333333</v>
      </c>
      <c r="K60" s="316">
        <v>27.716666666666665</v>
      </c>
      <c r="L60" s="303">
        <v>27.05</v>
      </c>
      <c r="M60" s="303">
        <v>26.4</v>
      </c>
      <c r="N60" s="318">
        <v>148635000</v>
      </c>
      <c r="O60" s="319">
        <v>1.6679302501895375E-3</v>
      </c>
    </row>
    <row r="61" spans="1:15" ht="15">
      <c r="A61" s="276">
        <v>51</v>
      </c>
      <c r="B61" s="386" t="s">
        <v>50</v>
      </c>
      <c r="C61" s="276" t="s">
        <v>104</v>
      </c>
      <c r="D61" s="315">
        <v>743.1</v>
      </c>
      <c r="E61" s="315">
        <v>743.98333333333323</v>
      </c>
      <c r="F61" s="316">
        <v>738.21666666666647</v>
      </c>
      <c r="G61" s="316">
        <v>733.33333333333326</v>
      </c>
      <c r="H61" s="316">
        <v>727.56666666666649</v>
      </c>
      <c r="I61" s="316">
        <v>748.86666666666645</v>
      </c>
      <c r="J61" s="316">
        <v>754.6333333333331</v>
      </c>
      <c r="K61" s="316">
        <v>759.51666666666642</v>
      </c>
      <c r="L61" s="303">
        <v>749.75</v>
      </c>
      <c r="M61" s="303">
        <v>739.1</v>
      </c>
      <c r="N61" s="318">
        <v>5395000</v>
      </c>
      <c r="O61" s="319">
        <v>-1.7483154252413039E-2</v>
      </c>
    </row>
    <row r="62" spans="1:15" ht="15">
      <c r="A62" s="276">
        <v>52</v>
      </c>
      <c r="B62" s="406" t="s">
        <v>39</v>
      </c>
      <c r="C62" s="276" t="s">
        <v>248</v>
      </c>
      <c r="D62" s="315">
        <v>1431.35</v>
      </c>
      <c r="E62" s="315">
        <v>1426.7166666666665</v>
      </c>
      <c r="F62" s="316">
        <v>1416.633333333333</v>
      </c>
      <c r="G62" s="316">
        <v>1401.9166666666665</v>
      </c>
      <c r="H62" s="316">
        <v>1391.833333333333</v>
      </c>
      <c r="I62" s="316">
        <v>1441.4333333333329</v>
      </c>
      <c r="J62" s="316">
        <v>1451.5166666666664</v>
      </c>
      <c r="K62" s="316">
        <v>1466.2333333333329</v>
      </c>
      <c r="L62" s="303">
        <v>1436.8</v>
      </c>
      <c r="M62" s="303">
        <v>1412</v>
      </c>
      <c r="N62" s="318">
        <v>1117350</v>
      </c>
      <c r="O62" s="319">
        <v>7.6201641266119575E-3</v>
      </c>
    </row>
    <row r="63" spans="1:15" ht="15">
      <c r="A63" s="276">
        <v>53</v>
      </c>
      <c r="B63" s="386" t="s">
        <v>37</v>
      </c>
      <c r="C63" s="276" t="s">
        <v>105</v>
      </c>
      <c r="D63" s="315">
        <v>939.25</v>
      </c>
      <c r="E63" s="315">
        <v>935.25</v>
      </c>
      <c r="F63" s="316">
        <v>927.55</v>
      </c>
      <c r="G63" s="316">
        <v>915.84999999999991</v>
      </c>
      <c r="H63" s="316">
        <v>908.14999999999986</v>
      </c>
      <c r="I63" s="316">
        <v>946.95</v>
      </c>
      <c r="J63" s="316">
        <v>954.65000000000009</v>
      </c>
      <c r="K63" s="316">
        <v>966.35000000000014</v>
      </c>
      <c r="L63" s="303">
        <v>942.95</v>
      </c>
      <c r="M63" s="303">
        <v>923.55</v>
      </c>
      <c r="N63" s="318">
        <v>18458500</v>
      </c>
      <c r="O63" s="319">
        <v>6.3707463614233175E-3</v>
      </c>
    </row>
    <row r="64" spans="1:15" ht="15">
      <c r="A64" s="276">
        <v>54</v>
      </c>
      <c r="B64" s="386" t="s">
        <v>39</v>
      </c>
      <c r="C64" s="276" t="s">
        <v>106</v>
      </c>
      <c r="D64" s="315">
        <v>914.3</v>
      </c>
      <c r="E64" s="315">
        <v>918.16666666666663</v>
      </c>
      <c r="F64" s="316">
        <v>906.63333333333321</v>
      </c>
      <c r="G64" s="316">
        <v>898.96666666666658</v>
      </c>
      <c r="H64" s="316">
        <v>887.43333333333317</v>
      </c>
      <c r="I64" s="316">
        <v>925.83333333333326</v>
      </c>
      <c r="J64" s="316">
        <v>937.36666666666679</v>
      </c>
      <c r="K64" s="316">
        <v>945.0333333333333</v>
      </c>
      <c r="L64" s="303">
        <v>929.7</v>
      </c>
      <c r="M64" s="303">
        <v>910.5</v>
      </c>
      <c r="N64" s="318">
        <v>3317000</v>
      </c>
      <c r="O64" s="319">
        <v>1.2073649260488982E-3</v>
      </c>
    </row>
    <row r="65" spans="1:15" ht="15">
      <c r="A65" s="276">
        <v>55</v>
      </c>
      <c r="B65" s="386" t="s">
        <v>107</v>
      </c>
      <c r="C65" s="276" t="s">
        <v>108</v>
      </c>
      <c r="D65" s="315">
        <v>948.4</v>
      </c>
      <c r="E65" s="315">
        <v>949.4</v>
      </c>
      <c r="F65" s="316">
        <v>942.3</v>
      </c>
      <c r="G65" s="316">
        <v>936.19999999999993</v>
      </c>
      <c r="H65" s="316">
        <v>929.09999999999991</v>
      </c>
      <c r="I65" s="316">
        <v>955.5</v>
      </c>
      <c r="J65" s="316">
        <v>962.60000000000014</v>
      </c>
      <c r="K65" s="316">
        <v>968.7</v>
      </c>
      <c r="L65" s="303">
        <v>956.5</v>
      </c>
      <c r="M65" s="303">
        <v>943.3</v>
      </c>
      <c r="N65" s="318">
        <v>18832800</v>
      </c>
      <c r="O65" s="319">
        <v>7.3763432807878084E-3</v>
      </c>
    </row>
    <row r="66" spans="1:15" ht="15">
      <c r="A66" s="276">
        <v>56</v>
      </c>
      <c r="B66" s="386" t="s">
        <v>57</v>
      </c>
      <c r="C66" s="276" t="s">
        <v>109</v>
      </c>
      <c r="D66" s="315">
        <v>2574.9</v>
      </c>
      <c r="E66" s="315">
        <v>2574.9</v>
      </c>
      <c r="F66" s="316">
        <v>2550.5</v>
      </c>
      <c r="G66" s="316">
        <v>2526.1</v>
      </c>
      <c r="H66" s="316">
        <v>2501.6999999999998</v>
      </c>
      <c r="I66" s="316">
        <v>2599.3000000000002</v>
      </c>
      <c r="J66" s="316">
        <v>2623.7000000000007</v>
      </c>
      <c r="K66" s="316">
        <v>2648.1000000000004</v>
      </c>
      <c r="L66" s="303">
        <v>2599.3000000000002</v>
      </c>
      <c r="M66" s="303">
        <v>2550.5</v>
      </c>
      <c r="N66" s="318">
        <v>18869700</v>
      </c>
      <c r="O66" s="319">
        <v>3.4779279207415325E-3</v>
      </c>
    </row>
    <row r="67" spans="1:15" ht="15">
      <c r="A67" s="276">
        <v>57</v>
      </c>
      <c r="B67" s="406" t="s">
        <v>57</v>
      </c>
      <c r="C67" s="527" t="s">
        <v>252</v>
      </c>
      <c r="D67" s="451">
        <v>3015.35</v>
      </c>
      <c r="E67" s="451">
        <v>2998.7166666666667</v>
      </c>
      <c r="F67" s="452">
        <v>2967.7333333333336</v>
      </c>
      <c r="G67" s="452">
        <v>2920.1166666666668</v>
      </c>
      <c r="H67" s="452">
        <v>2889.1333333333337</v>
      </c>
      <c r="I67" s="452">
        <v>3046.3333333333335</v>
      </c>
      <c r="J67" s="452">
        <v>3077.3166666666662</v>
      </c>
      <c r="K67" s="452">
        <v>3124.9333333333334</v>
      </c>
      <c r="L67" s="453">
        <v>3029.7</v>
      </c>
      <c r="M67" s="453">
        <v>2951.1</v>
      </c>
      <c r="N67" s="454">
        <v>167600</v>
      </c>
      <c r="O67" s="455" t="e">
        <v>#N/A</v>
      </c>
    </row>
    <row r="68" spans="1:15" ht="15">
      <c r="A68" s="276">
        <v>58</v>
      </c>
      <c r="B68" s="386" t="s">
        <v>54</v>
      </c>
      <c r="C68" s="276" t="s">
        <v>110</v>
      </c>
      <c r="D68" s="315">
        <v>1430.8</v>
      </c>
      <c r="E68" s="315">
        <v>1434.8166666666666</v>
      </c>
      <c r="F68" s="316">
        <v>1423.7833333333333</v>
      </c>
      <c r="G68" s="316">
        <v>1416.7666666666667</v>
      </c>
      <c r="H68" s="316">
        <v>1405.7333333333333</v>
      </c>
      <c r="I68" s="316">
        <v>1441.8333333333333</v>
      </c>
      <c r="J68" s="316">
        <v>1452.8666666666666</v>
      </c>
      <c r="K68" s="316">
        <v>1459.8833333333332</v>
      </c>
      <c r="L68" s="303">
        <v>1445.85</v>
      </c>
      <c r="M68" s="303">
        <v>1427.8</v>
      </c>
      <c r="N68" s="318">
        <v>26496800</v>
      </c>
      <c r="O68" s="319">
        <v>2.7228725559180367E-2</v>
      </c>
    </row>
    <row r="69" spans="1:15" ht="15">
      <c r="A69" s="276">
        <v>59</v>
      </c>
      <c r="B69" s="386" t="s">
        <v>57</v>
      </c>
      <c r="C69" s="276" t="s">
        <v>253</v>
      </c>
      <c r="D69" s="315">
        <v>680.25</v>
      </c>
      <c r="E69" s="315">
        <v>679.76666666666665</v>
      </c>
      <c r="F69" s="316">
        <v>677.23333333333335</v>
      </c>
      <c r="G69" s="316">
        <v>674.2166666666667</v>
      </c>
      <c r="H69" s="316">
        <v>671.68333333333339</v>
      </c>
      <c r="I69" s="316">
        <v>682.7833333333333</v>
      </c>
      <c r="J69" s="316">
        <v>685.31666666666661</v>
      </c>
      <c r="K69" s="316">
        <v>688.33333333333326</v>
      </c>
      <c r="L69" s="303">
        <v>682.3</v>
      </c>
      <c r="M69" s="303">
        <v>676.75</v>
      </c>
      <c r="N69" s="318">
        <v>10715100</v>
      </c>
      <c r="O69" s="319">
        <v>4.3303433343643673E-3</v>
      </c>
    </row>
    <row r="70" spans="1:15" ht="15">
      <c r="A70" s="276">
        <v>60</v>
      </c>
      <c r="B70" s="386" t="s">
        <v>44</v>
      </c>
      <c r="C70" s="276" t="s">
        <v>111</v>
      </c>
      <c r="D70" s="315">
        <v>3104.2</v>
      </c>
      <c r="E70" s="315">
        <v>3100.7999999999997</v>
      </c>
      <c r="F70" s="316">
        <v>3088.5999999999995</v>
      </c>
      <c r="G70" s="316">
        <v>3072.9999999999995</v>
      </c>
      <c r="H70" s="316">
        <v>3060.7999999999993</v>
      </c>
      <c r="I70" s="316">
        <v>3116.3999999999996</v>
      </c>
      <c r="J70" s="316">
        <v>3128.5999999999995</v>
      </c>
      <c r="K70" s="316">
        <v>3144.2</v>
      </c>
      <c r="L70" s="303">
        <v>3113</v>
      </c>
      <c r="M70" s="303">
        <v>3085.2</v>
      </c>
      <c r="N70" s="318">
        <v>3509400</v>
      </c>
      <c r="O70" s="319">
        <v>6.6259358058686863E-3</v>
      </c>
    </row>
    <row r="71" spans="1:15" ht="15">
      <c r="A71" s="276">
        <v>61</v>
      </c>
      <c r="B71" s="386" t="s">
        <v>113</v>
      </c>
      <c r="C71" s="276" t="s">
        <v>114</v>
      </c>
      <c r="D71" s="315">
        <v>239.45</v>
      </c>
      <c r="E71" s="315">
        <v>239.56666666666669</v>
      </c>
      <c r="F71" s="316">
        <v>238.38333333333338</v>
      </c>
      <c r="G71" s="316">
        <v>237.31666666666669</v>
      </c>
      <c r="H71" s="316">
        <v>236.13333333333338</v>
      </c>
      <c r="I71" s="316">
        <v>240.63333333333338</v>
      </c>
      <c r="J71" s="316">
        <v>241.81666666666672</v>
      </c>
      <c r="K71" s="316">
        <v>242.88333333333338</v>
      </c>
      <c r="L71" s="303">
        <v>240.75</v>
      </c>
      <c r="M71" s="303">
        <v>238.5</v>
      </c>
      <c r="N71" s="318">
        <v>27575900</v>
      </c>
      <c r="O71" s="319">
        <v>2.2970170681129366E-2</v>
      </c>
    </row>
    <row r="72" spans="1:15" ht="15">
      <c r="A72" s="276">
        <v>62</v>
      </c>
      <c r="B72" s="386" t="s">
        <v>73</v>
      </c>
      <c r="C72" s="276" t="s">
        <v>115</v>
      </c>
      <c r="D72" s="315">
        <v>221.6</v>
      </c>
      <c r="E72" s="315">
        <v>220.83333333333334</v>
      </c>
      <c r="F72" s="316">
        <v>219.06666666666669</v>
      </c>
      <c r="G72" s="316">
        <v>216.53333333333336</v>
      </c>
      <c r="H72" s="316">
        <v>214.76666666666671</v>
      </c>
      <c r="I72" s="316">
        <v>223.36666666666667</v>
      </c>
      <c r="J72" s="316">
        <v>225.13333333333333</v>
      </c>
      <c r="K72" s="316">
        <v>227.66666666666666</v>
      </c>
      <c r="L72" s="303">
        <v>222.6</v>
      </c>
      <c r="M72" s="303">
        <v>218.3</v>
      </c>
      <c r="N72" s="318">
        <v>27129600</v>
      </c>
      <c r="O72" s="319">
        <v>-6.0342269265011373E-3</v>
      </c>
    </row>
    <row r="73" spans="1:15" ht="15">
      <c r="A73" s="276">
        <v>63</v>
      </c>
      <c r="B73" s="386" t="s">
        <v>50</v>
      </c>
      <c r="C73" s="276" t="s">
        <v>116</v>
      </c>
      <c r="D73" s="315">
        <v>2399.9</v>
      </c>
      <c r="E73" s="315">
        <v>2400.5666666666666</v>
      </c>
      <c r="F73" s="316">
        <v>2390.1333333333332</v>
      </c>
      <c r="G73" s="316">
        <v>2380.3666666666668</v>
      </c>
      <c r="H73" s="316">
        <v>2369.9333333333334</v>
      </c>
      <c r="I73" s="316">
        <v>2410.333333333333</v>
      </c>
      <c r="J73" s="316">
        <v>2420.7666666666664</v>
      </c>
      <c r="K73" s="316">
        <v>2430.5333333333328</v>
      </c>
      <c r="L73" s="303">
        <v>2411</v>
      </c>
      <c r="M73" s="303">
        <v>2390.8000000000002</v>
      </c>
      <c r="N73" s="318">
        <v>5396100</v>
      </c>
      <c r="O73" s="319">
        <v>2.8239867375521636E-2</v>
      </c>
    </row>
    <row r="74" spans="1:15" ht="15">
      <c r="A74" s="276">
        <v>64</v>
      </c>
      <c r="B74" s="386" t="s">
        <v>57</v>
      </c>
      <c r="C74" s="276" t="s">
        <v>117</v>
      </c>
      <c r="D74" s="315">
        <v>223.1</v>
      </c>
      <c r="E74" s="315">
        <v>222.93333333333331</v>
      </c>
      <c r="F74" s="316">
        <v>219.46666666666661</v>
      </c>
      <c r="G74" s="316">
        <v>215.83333333333331</v>
      </c>
      <c r="H74" s="316">
        <v>212.36666666666662</v>
      </c>
      <c r="I74" s="316">
        <v>226.56666666666661</v>
      </c>
      <c r="J74" s="316">
        <v>230.0333333333333</v>
      </c>
      <c r="K74" s="316">
        <v>233.6666666666666</v>
      </c>
      <c r="L74" s="303">
        <v>226.4</v>
      </c>
      <c r="M74" s="303">
        <v>219.3</v>
      </c>
      <c r="N74" s="318">
        <v>32150100</v>
      </c>
      <c r="O74" s="319">
        <v>2.6222046309123292E-2</v>
      </c>
    </row>
    <row r="75" spans="1:15" ht="15">
      <c r="A75" s="276">
        <v>65</v>
      </c>
      <c r="B75" s="386" t="s">
        <v>54</v>
      </c>
      <c r="C75" s="276" t="s">
        <v>118</v>
      </c>
      <c r="D75" s="315">
        <v>530.5</v>
      </c>
      <c r="E75" s="315">
        <v>533.23333333333335</v>
      </c>
      <c r="F75" s="316">
        <v>526.51666666666665</v>
      </c>
      <c r="G75" s="316">
        <v>522.5333333333333</v>
      </c>
      <c r="H75" s="316">
        <v>515.81666666666661</v>
      </c>
      <c r="I75" s="316">
        <v>537.2166666666667</v>
      </c>
      <c r="J75" s="316">
        <v>543.93333333333339</v>
      </c>
      <c r="K75" s="316">
        <v>547.91666666666674</v>
      </c>
      <c r="L75" s="303">
        <v>539.95000000000005</v>
      </c>
      <c r="M75" s="303">
        <v>529.25</v>
      </c>
      <c r="N75" s="318">
        <v>80581875</v>
      </c>
      <c r="O75" s="319">
        <v>3.0182112220503446E-2</v>
      </c>
    </row>
    <row r="76" spans="1:15" ht="15">
      <c r="A76" s="276">
        <v>66</v>
      </c>
      <c r="B76" s="406" t="s">
        <v>57</v>
      </c>
      <c r="C76" t="s">
        <v>256</v>
      </c>
      <c r="D76" s="451">
        <v>1528.3</v>
      </c>
      <c r="E76" s="451">
        <v>1522.2666666666664</v>
      </c>
      <c r="F76" s="452">
        <v>1512.6333333333328</v>
      </c>
      <c r="G76" s="452">
        <v>1496.9666666666662</v>
      </c>
      <c r="H76" s="452">
        <v>1487.3333333333326</v>
      </c>
      <c r="I76" s="452">
        <v>1537.9333333333329</v>
      </c>
      <c r="J76" s="452">
        <v>1547.5666666666666</v>
      </c>
      <c r="K76" s="452">
        <v>1563.2333333333331</v>
      </c>
      <c r="L76" s="453">
        <v>1531.9</v>
      </c>
      <c r="M76" s="453">
        <v>1506.6</v>
      </c>
      <c r="N76" s="454">
        <v>571625</v>
      </c>
      <c r="O76" s="455">
        <v>2.9862174578866769E-2</v>
      </c>
    </row>
    <row r="77" spans="1:15" ht="15">
      <c r="A77" s="276">
        <v>67</v>
      </c>
      <c r="B77" s="386" t="s">
        <v>57</v>
      </c>
      <c r="C77" s="276" t="s">
        <v>119</v>
      </c>
      <c r="D77" s="315">
        <v>501.45</v>
      </c>
      <c r="E77" s="315">
        <v>501.2833333333333</v>
      </c>
      <c r="F77" s="316">
        <v>498.66666666666663</v>
      </c>
      <c r="G77" s="316">
        <v>495.88333333333333</v>
      </c>
      <c r="H77" s="316">
        <v>493.26666666666665</v>
      </c>
      <c r="I77" s="316">
        <v>504.06666666666661</v>
      </c>
      <c r="J77" s="316">
        <v>506.68333333333328</v>
      </c>
      <c r="K77" s="316">
        <v>509.46666666666658</v>
      </c>
      <c r="L77" s="303">
        <v>503.9</v>
      </c>
      <c r="M77" s="303">
        <v>498.5</v>
      </c>
      <c r="N77" s="318">
        <v>4156500</v>
      </c>
      <c r="O77" s="319">
        <v>2.5157232704402517E-2</v>
      </c>
    </row>
    <row r="78" spans="1:15" ht="15">
      <c r="A78" s="276">
        <v>68</v>
      </c>
      <c r="B78" s="386" t="s">
        <v>68</v>
      </c>
      <c r="C78" s="276" t="s">
        <v>120</v>
      </c>
      <c r="D78" s="315">
        <v>11.3</v>
      </c>
      <c r="E78" s="315">
        <v>11.133333333333333</v>
      </c>
      <c r="F78" s="316">
        <v>10.816666666666666</v>
      </c>
      <c r="G78" s="316">
        <v>10.333333333333334</v>
      </c>
      <c r="H78" s="316">
        <v>10.016666666666667</v>
      </c>
      <c r="I78" s="316">
        <v>11.616666666666665</v>
      </c>
      <c r="J78" s="316">
        <v>11.933333333333332</v>
      </c>
      <c r="K78" s="316">
        <v>12.416666666666664</v>
      </c>
      <c r="L78" s="303">
        <v>11.45</v>
      </c>
      <c r="M78" s="303">
        <v>10.65</v>
      </c>
      <c r="N78" s="318">
        <v>956760000</v>
      </c>
      <c r="O78" s="319">
        <v>4.2881123149702424E-2</v>
      </c>
    </row>
    <row r="79" spans="1:15" ht="15">
      <c r="A79" s="276">
        <v>69</v>
      </c>
      <c r="B79" s="386" t="s">
        <v>54</v>
      </c>
      <c r="C79" s="276" t="s">
        <v>121</v>
      </c>
      <c r="D79" s="315">
        <v>37.4</v>
      </c>
      <c r="E79" s="315">
        <v>37.31666666666667</v>
      </c>
      <c r="F79" s="316">
        <v>37.033333333333339</v>
      </c>
      <c r="G79" s="316">
        <v>36.666666666666671</v>
      </c>
      <c r="H79" s="316">
        <v>36.38333333333334</v>
      </c>
      <c r="I79" s="316">
        <v>37.683333333333337</v>
      </c>
      <c r="J79" s="316">
        <v>37.966666666666669</v>
      </c>
      <c r="K79" s="316">
        <v>38.333333333333336</v>
      </c>
      <c r="L79" s="303">
        <v>37.6</v>
      </c>
      <c r="M79" s="303">
        <v>36.950000000000003</v>
      </c>
      <c r="N79" s="318">
        <v>129219000</v>
      </c>
      <c r="O79" s="319">
        <v>1.3250883392226149E-3</v>
      </c>
    </row>
    <row r="80" spans="1:15" ht="15">
      <c r="A80" s="276">
        <v>70</v>
      </c>
      <c r="B80" s="386" t="s">
        <v>73</v>
      </c>
      <c r="C80" s="276" t="s">
        <v>122</v>
      </c>
      <c r="D80" s="315">
        <v>509.95</v>
      </c>
      <c r="E80" s="315">
        <v>508.25</v>
      </c>
      <c r="F80" s="316">
        <v>504.5</v>
      </c>
      <c r="G80" s="316">
        <v>499.05</v>
      </c>
      <c r="H80" s="316">
        <v>495.3</v>
      </c>
      <c r="I80" s="316">
        <v>513.70000000000005</v>
      </c>
      <c r="J80" s="316">
        <v>517.45000000000005</v>
      </c>
      <c r="K80" s="316">
        <v>522.9</v>
      </c>
      <c r="L80" s="303">
        <v>512</v>
      </c>
      <c r="M80" s="303">
        <v>502.8</v>
      </c>
      <c r="N80" s="318">
        <v>7459375</v>
      </c>
      <c r="O80" s="319">
        <v>1.0806782187441773E-2</v>
      </c>
    </row>
    <row r="81" spans="1:15" ht="15">
      <c r="A81" s="276">
        <v>71</v>
      </c>
      <c r="B81" s="386" t="s">
        <v>39</v>
      </c>
      <c r="C81" s="276" t="s">
        <v>123</v>
      </c>
      <c r="D81" s="315">
        <v>1709.95</v>
      </c>
      <c r="E81" s="315">
        <v>1706.6833333333332</v>
      </c>
      <c r="F81" s="316">
        <v>1691.3666666666663</v>
      </c>
      <c r="G81" s="316">
        <v>1672.7833333333331</v>
      </c>
      <c r="H81" s="316">
        <v>1657.4666666666662</v>
      </c>
      <c r="I81" s="316">
        <v>1725.2666666666664</v>
      </c>
      <c r="J81" s="316">
        <v>1740.5833333333335</v>
      </c>
      <c r="K81" s="316">
        <v>1759.1666666666665</v>
      </c>
      <c r="L81" s="303">
        <v>1722</v>
      </c>
      <c r="M81" s="303">
        <v>1688.1</v>
      </c>
      <c r="N81" s="318">
        <v>2965500</v>
      </c>
      <c r="O81" s="319">
        <v>1.8547140649149921E-2</v>
      </c>
    </row>
    <row r="82" spans="1:15" ht="15">
      <c r="A82" s="276">
        <v>72</v>
      </c>
      <c r="B82" s="386" t="s">
        <v>54</v>
      </c>
      <c r="C82" s="276" t="s">
        <v>124</v>
      </c>
      <c r="D82" s="315">
        <v>903.95</v>
      </c>
      <c r="E82" s="315">
        <v>902.2833333333333</v>
      </c>
      <c r="F82" s="316">
        <v>897.01666666666665</v>
      </c>
      <c r="G82" s="316">
        <v>890.08333333333337</v>
      </c>
      <c r="H82" s="316">
        <v>884.81666666666672</v>
      </c>
      <c r="I82" s="316">
        <v>909.21666666666658</v>
      </c>
      <c r="J82" s="316">
        <v>914.48333333333323</v>
      </c>
      <c r="K82" s="316">
        <v>921.41666666666652</v>
      </c>
      <c r="L82" s="303">
        <v>907.55</v>
      </c>
      <c r="M82" s="303">
        <v>895.35</v>
      </c>
      <c r="N82" s="318">
        <v>15938100</v>
      </c>
      <c r="O82" s="319">
        <v>-1.6349081068891644E-3</v>
      </c>
    </row>
    <row r="83" spans="1:15" ht="15">
      <c r="A83" s="276">
        <v>73</v>
      </c>
      <c r="B83" s="386" t="s">
        <v>68</v>
      </c>
      <c r="C83" s="276" t="s">
        <v>3648</v>
      </c>
      <c r="D83" s="315">
        <v>233.6</v>
      </c>
      <c r="E83" s="315">
        <v>233.33333333333334</v>
      </c>
      <c r="F83" s="316">
        <v>230.2166666666667</v>
      </c>
      <c r="G83" s="316">
        <v>226.83333333333334</v>
      </c>
      <c r="H83" s="316">
        <v>223.7166666666667</v>
      </c>
      <c r="I83" s="316">
        <v>236.7166666666667</v>
      </c>
      <c r="J83" s="316">
        <v>239.83333333333331</v>
      </c>
      <c r="K83" s="316">
        <v>243.2166666666667</v>
      </c>
      <c r="L83" s="303">
        <v>236.45</v>
      </c>
      <c r="M83" s="303">
        <v>229.95</v>
      </c>
      <c r="N83" s="318">
        <v>9514400</v>
      </c>
      <c r="O83" s="319">
        <v>-4.5505617977528091E-2</v>
      </c>
    </row>
    <row r="84" spans="1:15" ht="15">
      <c r="A84" s="276">
        <v>74</v>
      </c>
      <c r="B84" s="386" t="s">
        <v>107</v>
      </c>
      <c r="C84" s="276" t="s">
        <v>126</v>
      </c>
      <c r="D84" s="315">
        <v>1262.3499999999999</v>
      </c>
      <c r="E84" s="315">
        <v>1262.7166666666665</v>
      </c>
      <c r="F84" s="316">
        <v>1257.4333333333329</v>
      </c>
      <c r="G84" s="316">
        <v>1252.5166666666664</v>
      </c>
      <c r="H84" s="316">
        <v>1247.2333333333329</v>
      </c>
      <c r="I84" s="316">
        <v>1267.633333333333</v>
      </c>
      <c r="J84" s="316">
        <v>1272.9166666666663</v>
      </c>
      <c r="K84" s="316">
        <v>1277.833333333333</v>
      </c>
      <c r="L84" s="303">
        <v>1268</v>
      </c>
      <c r="M84" s="303">
        <v>1257.8</v>
      </c>
      <c r="N84" s="318">
        <v>34894800</v>
      </c>
      <c r="O84" s="319">
        <v>5.35887152537685E-3</v>
      </c>
    </row>
    <row r="85" spans="1:15" ht="15">
      <c r="A85" s="276">
        <v>75</v>
      </c>
      <c r="B85" s="386" t="s">
        <v>73</v>
      </c>
      <c r="C85" s="276" t="s">
        <v>127</v>
      </c>
      <c r="D85" s="315">
        <v>91.95</v>
      </c>
      <c r="E85" s="315">
        <v>91.800000000000011</v>
      </c>
      <c r="F85" s="316">
        <v>91.450000000000017</v>
      </c>
      <c r="G85" s="316">
        <v>90.95</v>
      </c>
      <c r="H85" s="316">
        <v>90.600000000000009</v>
      </c>
      <c r="I85" s="316">
        <v>92.300000000000026</v>
      </c>
      <c r="J85" s="316">
        <v>92.65000000000002</v>
      </c>
      <c r="K85" s="316">
        <v>93.150000000000034</v>
      </c>
      <c r="L85" s="303">
        <v>92.15</v>
      </c>
      <c r="M85" s="303">
        <v>91.3</v>
      </c>
      <c r="N85" s="318">
        <v>47437000</v>
      </c>
      <c r="O85" s="319">
        <v>2.4280701754385965E-2</v>
      </c>
    </row>
    <row r="86" spans="1:15" ht="15">
      <c r="A86" s="276">
        <v>76</v>
      </c>
      <c r="B86" s="386" t="s">
        <v>50</v>
      </c>
      <c r="C86" s="276" t="s">
        <v>128</v>
      </c>
      <c r="D86" s="315">
        <v>215</v>
      </c>
      <c r="E86" s="315">
        <v>213.41666666666666</v>
      </c>
      <c r="F86" s="316">
        <v>211.5333333333333</v>
      </c>
      <c r="G86" s="316">
        <v>208.06666666666663</v>
      </c>
      <c r="H86" s="316">
        <v>206.18333333333328</v>
      </c>
      <c r="I86" s="316">
        <v>216.88333333333333</v>
      </c>
      <c r="J86" s="316">
        <v>218.76666666666671</v>
      </c>
      <c r="K86" s="316">
        <v>222.23333333333335</v>
      </c>
      <c r="L86" s="303">
        <v>215.3</v>
      </c>
      <c r="M86" s="303">
        <v>209.95</v>
      </c>
      <c r="N86" s="318">
        <v>92102400</v>
      </c>
      <c r="O86" s="319">
        <v>3.1575929178165658E-2</v>
      </c>
    </row>
    <row r="87" spans="1:15" ht="15">
      <c r="A87" s="276">
        <v>77</v>
      </c>
      <c r="B87" s="386" t="s">
        <v>113</v>
      </c>
      <c r="C87" s="276" t="s">
        <v>129</v>
      </c>
      <c r="D87" s="315">
        <v>271.45</v>
      </c>
      <c r="E87" s="315">
        <v>271.55</v>
      </c>
      <c r="F87" s="316">
        <v>268.90000000000003</v>
      </c>
      <c r="G87" s="316">
        <v>266.35000000000002</v>
      </c>
      <c r="H87" s="316">
        <v>263.70000000000005</v>
      </c>
      <c r="I87" s="316">
        <v>274.10000000000002</v>
      </c>
      <c r="J87" s="316">
        <v>276.75</v>
      </c>
      <c r="K87" s="316">
        <v>279.3</v>
      </c>
      <c r="L87" s="303">
        <v>274.2</v>
      </c>
      <c r="M87" s="303">
        <v>269</v>
      </c>
      <c r="N87" s="318">
        <v>24765000</v>
      </c>
      <c r="O87" s="319">
        <v>1.6416991586291813E-2</v>
      </c>
    </row>
    <row r="88" spans="1:15" ht="15">
      <c r="A88" s="276">
        <v>78</v>
      </c>
      <c r="B88" s="386" t="s">
        <v>113</v>
      </c>
      <c r="C88" s="276" t="s">
        <v>130</v>
      </c>
      <c r="D88" s="315">
        <v>391.1</v>
      </c>
      <c r="E88" s="315">
        <v>390.3</v>
      </c>
      <c r="F88" s="316">
        <v>386.90000000000003</v>
      </c>
      <c r="G88" s="316">
        <v>382.70000000000005</v>
      </c>
      <c r="H88" s="316">
        <v>379.30000000000007</v>
      </c>
      <c r="I88" s="316">
        <v>394.5</v>
      </c>
      <c r="J88" s="316">
        <v>397.9</v>
      </c>
      <c r="K88" s="316">
        <v>402.09999999999997</v>
      </c>
      <c r="L88" s="303">
        <v>393.7</v>
      </c>
      <c r="M88" s="303">
        <v>386.1</v>
      </c>
      <c r="N88" s="318">
        <v>33488100</v>
      </c>
      <c r="O88" s="319">
        <v>-2.3326898326898327E-3</v>
      </c>
    </row>
    <row r="89" spans="1:15" ht="15">
      <c r="A89" s="276">
        <v>79</v>
      </c>
      <c r="B89" s="386" t="s">
        <v>39</v>
      </c>
      <c r="C89" s="276" t="s">
        <v>131</v>
      </c>
      <c r="D89" s="315">
        <v>2801.6</v>
      </c>
      <c r="E89" s="315">
        <v>2806.5166666666664</v>
      </c>
      <c r="F89" s="316">
        <v>2780.1833333333329</v>
      </c>
      <c r="G89" s="316">
        <v>2758.7666666666664</v>
      </c>
      <c r="H89" s="316">
        <v>2732.4333333333329</v>
      </c>
      <c r="I89" s="316">
        <v>2827.9333333333329</v>
      </c>
      <c r="J89" s="316">
        <v>2854.2666666666669</v>
      </c>
      <c r="K89" s="316">
        <v>2875.6833333333329</v>
      </c>
      <c r="L89" s="303">
        <v>2832.85</v>
      </c>
      <c r="M89" s="303">
        <v>2785.1</v>
      </c>
      <c r="N89" s="318">
        <v>1432000</v>
      </c>
      <c r="O89" s="319">
        <v>-7.7949073272128872E-3</v>
      </c>
    </row>
    <row r="90" spans="1:15" ht="15">
      <c r="A90" s="276">
        <v>80</v>
      </c>
      <c r="B90" s="386" t="s">
        <v>54</v>
      </c>
      <c r="C90" s="276" t="s">
        <v>133</v>
      </c>
      <c r="D90" s="315">
        <v>1989.1</v>
      </c>
      <c r="E90" s="315">
        <v>1992.8666666666666</v>
      </c>
      <c r="F90" s="316">
        <v>1981.4333333333332</v>
      </c>
      <c r="G90" s="316">
        <v>1973.7666666666667</v>
      </c>
      <c r="H90" s="316">
        <v>1962.3333333333333</v>
      </c>
      <c r="I90" s="316">
        <v>2000.5333333333331</v>
      </c>
      <c r="J90" s="316">
        <v>2011.9666666666665</v>
      </c>
      <c r="K90" s="316">
        <v>2019.633333333333</v>
      </c>
      <c r="L90" s="303">
        <v>2004.3</v>
      </c>
      <c r="M90" s="303">
        <v>1985.2</v>
      </c>
      <c r="N90" s="318">
        <v>18461600</v>
      </c>
      <c r="O90" s="319">
        <v>7.7072553001026178E-3</v>
      </c>
    </row>
    <row r="91" spans="1:15" ht="15">
      <c r="A91" s="276">
        <v>81</v>
      </c>
      <c r="B91" s="386" t="s">
        <v>57</v>
      </c>
      <c r="C91" s="276" t="s">
        <v>134</v>
      </c>
      <c r="D91" s="315">
        <v>97.1</v>
      </c>
      <c r="E91" s="315">
        <v>96.016666666666666</v>
      </c>
      <c r="F91" s="316">
        <v>94.533333333333331</v>
      </c>
      <c r="G91" s="316">
        <v>91.966666666666669</v>
      </c>
      <c r="H91" s="316">
        <v>90.483333333333334</v>
      </c>
      <c r="I91" s="316">
        <v>98.583333333333329</v>
      </c>
      <c r="J91" s="316">
        <v>100.06666666666665</v>
      </c>
      <c r="K91" s="316">
        <v>102.63333333333333</v>
      </c>
      <c r="L91" s="303">
        <v>97.5</v>
      </c>
      <c r="M91" s="303">
        <v>93.45</v>
      </c>
      <c r="N91" s="318">
        <v>23845900</v>
      </c>
      <c r="O91" s="319">
        <v>0.19310631229235881</v>
      </c>
    </row>
    <row r="92" spans="1:15" ht="15">
      <c r="A92" s="276">
        <v>82</v>
      </c>
      <c r="B92" s="406" t="s">
        <v>39</v>
      </c>
      <c r="C92" s="527" t="s">
        <v>358</v>
      </c>
      <c r="D92" s="451">
        <v>2420.6</v>
      </c>
      <c r="E92" s="451">
        <v>2393.7666666666664</v>
      </c>
      <c r="F92" s="452">
        <v>2346.833333333333</v>
      </c>
      <c r="G92" s="452">
        <v>2273.0666666666666</v>
      </c>
      <c r="H92" s="452">
        <v>2226.1333333333332</v>
      </c>
      <c r="I92" s="452">
        <v>2467.5333333333328</v>
      </c>
      <c r="J92" s="452">
        <v>2514.4666666666662</v>
      </c>
      <c r="K92" s="452">
        <v>2588.2333333333327</v>
      </c>
      <c r="L92" s="453">
        <v>2440.6999999999998</v>
      </c>
      <c r="M92" s="453">
        <v>2320</v>
      </c>
      <c r="N92" s="454">
        <v>78500</v>
      </c>
      <c r="O92" s="455" t="e">
        <v>#N/A</v>
      </c>
    </row>
    <row r="93" spans="1:15" ht="15">
      <c r="A93" s="276">
        <v>83</v>
      </c>
      <c r="B93" s="386" t="s">
        <v>57</v>
      </c>
      <c r="C93" s="276" t="s">
        <v>135</v>
      </c>
      <c r="D93" s="315">
        <v>379.15</v>
      </c>
      <c r="E93" s="315">
        <v>374.5333333333333</v>
      </c>
      <c r="F93" s="316">
        <v>368.36666666666662</v>
      </c>
      <c r="G93" s="316">
        <v>357.58333333333331</v>
      </c>
      <c r="H93" s="316">
        <v>351.41666666666663</v>
      </c>
      <c r="I93" s="316">
        <v>385.31666666666661</v>
      </c>
      <c r="J93" s="316">
        <v>391.48333333333335</v>
      </c>
      <c r="K93" s="316">
        <v>402.26666666666659</v>
      </c>
      <c r="L93" s="303">
        <v>380.7</v>
      </c>
      <c r="M93" s="303">
        <v>363.75</v>
      </c>
      <c r="N93" s="318">
        <v>7036000</v>
      </c>
      <c r="O93" s="319">
        <v>6.0277275467148887E-2</v>
      </c>
    </row>
    <row r="94" spans="1:15" ht="15">
      <c r="A94" s="276">
        <v>84</v>
      </c>
      <c r="B94" s="386" t="s">
        <v>64</v>
      </c>
      <c r="C94" s="276" t="s">
        <v>136</v>
      </c>
      <c r="D94" s="315">
        <v>1302.25</v>
      </c>
      <c r="E94" s="315">
        <v>1297.45</v>
      </c>
      <c r="F94" s="316">
        <v>1288.8000000000002</v>
      </c>
      <c r="G94" s="316">
        <v>1275.3500000000001</v>
      </c>
      <c r="H94" s="316">
        <v>1266.7000000000003</v>
      </c>
      <c r="I94" s="316">
        <v>1310.9</v>
      </c>
      <c r="J94" s="316">
        <v>1319.5500000000002</v>
      </c>
      <c r="K94" s="316">
        <v>1333</v>
      </c>
      <c r="L94" s="303">
        <v>1306.0999999999999</v>
      </c>
      <c r="M94" s="303">
        <v>1284</v>
      </c>
      <c r="N94" s="318">
        <v>13956400</v>
      </c>
      <c r="O94" s="319">
        <v>-2.1378062818615358E-3</v>
      </c>
    </row>
    <row r="95" spans="1:15" ht="15">
      <c r="A95" s="276">
        <v>85</v>
      </c>
      <c r="B95" s="386" t="s">
        <v>52</v>
      </c>
      <c r="C95" s="276" t="s">
        <v>137</v>
      </c>
      <c r="D95" s="315">
        <v>1004.95</v>
      </c>
      <c r="E95" s="315">
        <v>999.15</v>
      </c>
      <c r="F95" s="316">
        <v>983</v>
      </c>
      <c r="G95" s="316">
        <v>961.05000000000007</v>
      </c>
      <c r="H95" s="316">
        <v>944.90000000000009</v>
      </c>
      <c r="I95" s="316">
        <v>1021.0999999999999</v>
      </c>
      <c r="J95" s="316">
        <v>1037.2499999999998</v>
      </c>
      <c r="K95" s="316">
        <v>1059.1999999999998</v>
      </c>
      <c r="L95" s="303">
        <v>1015.3</v>
      </c>
      <c r="M95" s="303">
        <v>977.2</v>
      </c>
      <c r="N95" s="318">
        <v>8327450</v>
      </c>
      <c r="O95" s="319">
        <v>7.1764577179739636E-2</v>
      </c>
    </row>
    <row r="96" spans="1:15" ht="15">
      <c r="A96" s="276">
        <v>86</v>
      </c>
      <c r="B96" s="386" t="s">
        <v>44</v>
      </c>
      <c r="C96" s="276" t="s">
        <v>138</v>
      </c>
      <c r="D96" s="315">
        <v>736.45</v>
      </c>
      <c r="E96" s="315">
        <v>736.48333333333323</v>
      </c>
      <c r="F96" s="316">
        <v>724.66666666666652</v>
      </c>
      <c r="G96" s="316">
        <v>712.88333333333333</v>
      </c>
      <c r="H96" s="316">
        <v>701.06666666666661</v>
      </c>
      <c r="I96" s="316">
        <v>748.26666666666642</v>
      </c>
      <c r="J96" s="316">
        <v>760.08333333333326</v>
      </c>
      <c r="K96" s="316">
        <v>771.86666666666633</v>
      </c>
      <c r="L96" s="303">
        <v>748.3</v>
      </c>
      <c r="M96" s="303">
        <v>724.7</v>
      </c>
      <c r="N96" s="318">
        <v>11827200</v>
      </c>
      <c r="O96" s="319">
        <v>8.2938084860915265E-2</v>
      </c>
    </row>
    <row r="97" spans="1:15" ht="15">
      <c r="A97" s="276">
        <v>87</v>
      </c>
      <c r="B97" s="386" t="s">
        <v>57</v>
      </c>
      <c r="C97" s="276" t="s">
        <v>139</v>
      </c>
      <c r="D97" s="315">
        <v>179.8</v>
      </c>
      <c r="E97" s="315">
        <v>178.76666666666665</v>
      </c>
      <c r="F97" s="316">
        <v>177.23333333333329</v>
      </c>
      <c r="G97" s="316">
        <v>174.66666666666663</v>
      </c>
      <c r="H97" s="316">
        <v>173.13333333333327</v>
      </c>
      <c r="I97" s="316">
        <v>181.33333333333331</v>
      </c>
      <c r="J97" s="316">
        <v>182.86666666666667</v>
      </c>
      <c r="K97" s="316">
        <v>185.43333333333334</v>
      </c>
      <c r="L97" s="303">
        <v>180.3</v>
      </c>
      <c r="M97" s="303">
        <v>176.2</v>
      </c>
      <c r="N97" s="318">
        <v>13768000</v>
      </c>
      <c r="O97" s="319">
        <v>4.7792998477929984E-2</v>
      </c>
    </row>
    <row r="98" spans="1:15" ht="15">
      <c r="A98" s="276">
        <v>88</v>
      </c>
      <c r="B98" s="386" t="s">
        <v>57</v>
      </c>
      <c r="C98" s="276" t="s">
        <v>140</v>
      </c>
      <c r="D98" s="315">
        <v>168.15</v>
      </c>
      <c r="E98" s="315">
        <v>167.81666666666666</v>
      </c>
      <c r="F98" s="316">
        <v>166.53333333333333</v>
      </c>
      <c r="G98" s="316">
        <v>164.91666666666666</v>
      </c>
      <c r="H98" s="316">
        <v>163.63333333333333</v>
      </c>
      <c r="I98" s="316">
        <v>169.43333333333334</v>
      </c>
      <c r="J98" s="316">
        <v>170.71666666666664</v>
      </c>
      <c r="K98" s="316">
        <v>172.33333333333334</v>
      </c>
      <c r="L98" s="303">
        <v>169.1</v>
      </c>
      <c r="M98" s="303">
        <v>166.2</v>
      </c>
      <c r="N98" s="318">
        <v>17484000</v>
      </c>
      <c r="O98" s="319">
        <v>2.1739130434782608E-2</v>
      </c>
    </row>
    <row r="99" spans="1:15" ht="15">
      <c r="A99" s="276">
        <v>89</v>
      </c>
      <c r="B99" s="386" t="s">
        <v>50</v>
      </c>
      <c r="C99" s="276" t="s">
        <v>141</v>
      </c>
      <c r="D99" s="315">
        <v>408.1</v>
      </c>
      <c r="E99" s="315">
        <v>406.38333333333338</v>
      </c>
      <c r="F99" s="316">
        <v>403.76666666666677</v>
      </c>
      <c r="G99" s="316">
        <v>399.43333333333339</v>
      </c>
      <c r="H99" s="316">
        <v>396.81666666666678</v>
      </c>
      <c r="I99" s="316">
        <v>410.71666666666675</v>
      </c>
      <c r="J99" s="316">
        <v>413.33333333333343</v>
      </c>
      <c r="K99" s="316">
        <v>417.66666666666674</v>
      </c>
      <c r="L99" s="303">
        <v>409</v>
      </c>
      <c r="M99" s="303">
        <v>402.05</v>
      </c>
      <c r="N99" s="318">
        <v>9062000</v>
      </c>
      <c r="O99" s="319">
        <v>-1.0914647456887142E-2</v>
      </c>
    </row>
    <row r="100" spans="1:15" ht="15">
      <c r="A100" s="276">
        <v>90</v>
      </c>
      <c r="B100" s="386" t="s">
        <v>44</v>
      </c>
      <c r="C100" s="276" t="s">
        <v>142</v>
      </c>
      <c r="D100" s="315">
        <v>7708.45</v>
      </c>
      <c r="E100" s="315">
        <v>7719.2999999999993</v>
      </c>
      <c r="F100" s="316">
        <v>7659.6999999999989</v>
      </c>
      <c r="G100" s="316">
        <v>7610.95</v>
      </c>
      <c r="H100" s="316">
        <v>7551.3499999999995</v>
      </c>
      <c r="I100" s="316">
        <v>7768.0499999999984</v>
      </c>
      <c r="J100" s="316">
        <v>7827.6499999999987</v>
      </c>
      <c r="K100" s="316">
        <v>7876.3999999999978</v>
      </c>
      <c r="L100" s="303">
        <v>7778.9</v>
      </c>
      <c r="M100" s="303">
        <v>7670.55</v>
      </c>
      <c r="N100" s="318">
        <v>2390100</v>
      </c>
      <c r="O100" s="319">
        <v>1.8443224210923418E-3</v>
      </c>
    </row>
    <row r="101" spans="1:15" ht="15">
      <c r="A101" s="276">
        <v>91</v>
      </c>
      <c r="B101" s="386" t="s">
        <v>50</v>
      </c>
      <c r="C101" s="276" t="s">
        <v>143</v>
      </c>
      <c r="D101" s="315">
        <v>584.85</v>
      </c>
      <c r="E101" s="315">
        <v>583.61666666666667</v>
      </c>
      <c r="F101" s="316">
        <v>580.73333333333335</v>
      </c>
      <c r="G101" s="316">
        <v>576.61666666666667</v>
      </c>
      <c r="H101" s="316">
        <v>573.73333333333335</v>
      </c>
      <c r="I101" s="316">
        <v>587.73333333333335</v>
      </c>
      <c r="J101" s="316">
        <v>590.61666666666679</v>
      </c>
      <c r="K101" s="316">
        <v>594.73333333333335</v>
      </c>
      <c r="L101" s="303">
        <v>586.5</v>
      </c>
      <c r="M101" s="303">
        <v>579.5</v>
      </c>
      <c r="N101" s="318">
        <v>10851250</v>
      </c>
      <c r="O101" s="319">
        <v>1.7309023771059312E-3</v>
      </c>
    </row>
    <row r="102" spans="1:15" ht="15">
      <c r="A102" s="276">
        <v>92</v>
      </c>
      <c r="B102" s="386" t="s">
        <v>57</v>
      </c>
      <c r="C102" s="276" t="s">
        <v>144</v>
      </c>
      <c r="D102" s="315">
        <v>691.45</v>
      </c>
      <c r="E102" s="315">
        <v>686.65</v>
      </c>
      <c r="F102" s="316">
        <v>679.8</v>
      </c>
      <c r="G102" s="316">
        <v>668.15</v>
      </c>
      <c r="H102" s="316">
        <v>661.3</v>
      </c>
      <c r="I102" s="316">
        <v>698.3</v>
      </c>
      <c r="J102" s="316">
        <v>705.15000000000009</v>
      </c>
      <c r="K102" s="316">
        <v>716.8</v>
      </c>
      <c r="L102" s="303">
        <v>693.5</v>
      </c>
      <c r="M102" s="303">
        <v>675</v>
      </c>
      <c r="N102" s="318">
        <v>6912100</v>
      </c>
      <c r="O102" s="319">
        <v>-3.903849629495753E-2</v>
      </c>
    </row>
    <row r="103" spans="1:15" ht="15">
      <c r="A103" s="276">
        <v>93</v>
      </c>
      <c r="B103" s="386" t="s">
        <v>73</v>
      </c>
      <c r="C103" s="276" t="s">
        <v>145</v>
      </c>
      <c r="D103" s="315">
        <v>1066.2</v>
      </c>
      <c r="E103" s="315">
        <v>1067.3166666666666</v>
      </c>
      <c r="F103" s="316">
        <v>1059.6833333333332</v>
      </c>
      <c r="G103" s="316">
        <v>1053.1666666666665</v>
      </c>
      <c r="H103" s="316">
        <v>1045.5333333333331</v>
      </c>
      <c r="I103" s="316">
        <v>1073.8333333333333</v>
      </c>
      <c r="J103" s="316">
        <v>1081.4666666666665</v>
      </c>
      <c r="K103" s="316">
        <v>1087.9833333333333</v>
      </c>
      <c r="L103" s="303">
        <v>1074.95</v>
      </c>
      <c r="M103" s="303">
        <v>1060.8</v>
      </c>
      <c r="N103" s="318">
        <v>1393200</v>
      </c>
      <c r="O103" s="319">
        <v>9.2191909689557858E-2</v>
      </c>
    </row>
    <row r="104" spans="1:15" ht="15">
      <c r="A104" s="276">
        <v>94</v>
      </c>
      <c r="B104" s="386" t="s">
        <v>107</v>
      </c>
      <c r="C104" s="276" t="s">
        <v>146</v>
      </c>
      <c r="D104" s="315">
        <v>1665.35</v>
      </c>
      <c r="E104" s="315">
        <v>1670.4166666666667</v>
      </c>
      <c r="F104" s="316">
        <v>1651.9333333333334</v>
      </c>
      <c r="G104" s="316">
        <v>1638.5166666666667</v>
      </c>
      <c r="H104" s="316">
        <v>1620.0333333333333</v>
      </c>
      <c r="I104" s="316">
        <v>1683.8333333333335</v>
      </c>
      <c r="J104" s="316">
        <v>1702.3166666666666</v>
      </c>
      <c r="K104" s="316">
        <v>1715.7333333333336</v>
      </c>
      <c r="L104" s="303">
        <v>1688.9</v>
      </c>
      <c r="M104" s="303">
        <v>1657</v>
      </c>
      <c r="N104" s="318">
        <v>1233600</v>
      </c>
      <c r="O104" s="319">
        <v>-4.5190445448676569E-3</v>
      </c>
    </row>
    <row r="105" spans="1:15" ht="15">
      <c r="A105" s="276">
        <v>95</v>
      </c>
      <c r="B105" s="386" t="s">
        <v>44</v>
      </c>
      <c r="C105" s="276" t="s">
        <v>147</v>
      </c>
      <c r="D105" s="315">
        <v>165.1</v>
      </c>
      <c r="E105" s="315">
        <v>165.6</v>
      </c>
      <c r="F105" s="316">
        <v>163.79999999999998</v>
      </c>
      <c r="G105" s="316">
        <v>162.5</v>
      </c>
      <c r="H105" s="316">
        <v>160.69999999999999</v>
      </c>
      <c r="I105" s="316">
        <v>166.89999999999998</v>
      </c>
      <c r="J105" s="316">
        <v>168.7</v>
      </c>
      <c r="K105" s="316">
        <v>169.99999999999997</v>
      </c>
      <c r="L105" s="303">
        <v>167.4</v>
      </c>
      <c r="M105" s="303">
        <v>164.3</v>
      </c>
      <c r="N105" s="318">
        <v>21763000</v>
      </c>
      <c r="O105" s="319">
        <v>1.701014066077854E-2</v>
      </c>
    </row>
    <row r="106" spans="1:15" ht="15">
      <c r="A106" s="276">
        <v>96</v>
      </c>
      <c r="B106" s="386" t="s">
        <v>44</v>
      </c>
      <c r="C106" s="276" t="s">
        <v>148</v>
      </c>
      <c r="D106" s="315">
        <v>76364.850000000006</v>
      </c>
      <c r="E106" s="315">
        <v>76237.433333333334</v>
      </c>
      <c r="F106" s="316">
        <v>75959.616666666669</v>
      </c>
      <c r="G106" s="316">
        <v>75554.383333333331</v>
      </c>
      <c r="H106" s="316">
        <v>75276.566666666666</v>
      </c>
      <c r="I106" s="316">
        <v>76642.666666666672</v>
      </c>
      <c r="J106" s="316">
        <v>76920.483333333352</v>
      </c>
      <c r="K106" s="316">
        <v>77325.716666666674</v>
      </c>
      <c r="L106" s="303">
        <v>76515.25</v>
      </c>
      <c r="M106" s="303">
        <v>75832.2</v>
      </c>
      <c r="N106" s="318">
        <v>44480</v>
      </c>
      <c r="O106" s="319">
        <v>9.5324557421697688E-3</v>
      </c>
    </row>
    <row r="107" spans="1:15" ht="15">
      <c r="A107" s="276">
        <v>97</v>
      </c>
      <c r="B107" s="386" t="s">
        <v>57</v>
      </c>
      <c r="C107" s="276" t="s">
        <v>149</v>
      </c>
      <c r="D107" s="315">
        <v>1219.9000000000001</v>
      </c>
      <c r="E107" s="315">
        <v>1218.3333333333335</v>
      </c>
      <c r="F107" s="316">
        <v>1209.7166666666669</v>
      </c>
      <c r="G107" s="316">
        <v>1199.5333333333335</v>
      </c>
      <c r="H107" s="316">
        <v>1190.916666666667</v>
      </c>
      <c r="I107" s="316">
        <v>1228.5166666666669</v>
      </c>
      <c r="J107" s="316">
        <v>1237.1333333333337</v>
      </c>
      <c r="K107" s="316">
        <v>1247.3166666666668</v>
      </c>
      <c r="L107" s="303">
        <v>1226.95</v>
      </c>
      <c r="M107" s="303">
        <v>1208.1500000000001</v>
      </c>
      <c r="N107" s="318">
        <v>4244250</v>
      </c>
      <c r="O107" s="319">
        <v>2.302515054906128E-3</v>
      </c>
    </row>
    <row r="108" spans="1:15" ht="15">
      <c r="A108" s="276">
        <v>98</v>
      </c>
      <c r="B108" s="386" t="s">
        <v>113</v>
      </c>
      <c r="C108" s="276" t="s">
        <v>150</v>
      </c>
      <c r="D108" s="315">
        <v>44.55</v>
      </c>
      <c r="E108" s="315">
        <v>44.233333333333327</v>
      </c>
      <c r="F108" s="316">
        <v>43.316666666666656</v>
      </c>
      <c r="G108" s="316">
        <v>42.083333333333329</v>
      </c>
      <c r="H108" s="316">
        <v>41.166666666666657</v>
      </c>
      <c r="I108" s="316">
        <v>45.466666666666654</v>
      </c>
      <c r="J108" s="316">
        <v>46.383333333333326</v>
      </c>
      <c r="K108" s="316">
        <v>47.616666666666653</v>
      </c>
      <c r="L108" s="303">
        <v>45.15</v>
      </c>
      <c r="M108" s="303">
        <v>43</v>
      </c>
      <c r="N108" s="318">
        <v>58463000</v>
      </c>
      <c r="O108" s="319">
        <v>4.7836684948202313E-2</v>
      </c>
    </row>
    <row r="109" spans="1:15" ht="15">
      <c r="A109" s="276">
        <v>99</v>
      </c>
      <c r="B109" s="386" t="s">
        <v>39</v>
      </c>
      <c r="C109" s="276" t="s">
        <v>261</v>
      </c>
      <c r="D109" s="315">
        <v>4778.5</v>
      </c>
      <c r="E109" s="315">
        <v>4787.666666666667</v>
      </c>
      <c r="F109" s="316">
        <v>4761.4333333333343</v>
      </c>
      <c r="G109" s="316">
        <v>4744.3666666666677</v>
      </c>
      <c r="H109" s="316">
        <v>4718.133333333335</v>
      </c>
      <c r="I109" s="316">
        <v>4804.7333333333336</v>
      </c>
      <c r="J109" s="316">
        <v>4830.9666666666653</v>
      </c>
      <c r="K109" s="316">
        <v>4848.0333333333328</v>
      </c>
      <c r="L109" s="303">
        <v>4813.8999999999996</v>
      </c>
      <c r="M109" s="303">
        <v>4770.6000000000004</v>
      </c>
      <c r="N109" s="318">
        <v>707500</v>
      </c>
      <c r="O109" s="319">
        <v>2.8716830243547802E-2</v>
      </c>
    </row>
    <row r="110" spans="1:15" ht="15">
      <c r="A110" s="276">
        <v>100</v>
      </c>
      <c r="B110" s="386" t="s">
        <v>50</v>
      </c>
      <c r="C110" s="276" t="s">
        <v>153</v>
      </c>
      <c r="D110" s="315">
        <v>18516.5</v>
      </c>
      <c r="E110" s="315">
        <v>18490.016666666666</v>
      </c>
      <c r="F110" s="316">
        <v>18402.133333333331</v>
      </c>
      <c r="G110" s="316">
        <v>18287.766666666666</v>
      </c>
      <c r="H110" s="316">
        <v>18199.883333333331</v>
      </c>
      <c r="I110" s="316">
        <v>18604.383333333331</v>
      </c>
      <c r="J110" s="316">
        <v>18692.26666666667</v>
      </c>
      <c r="K110" s="316">
        <v>18806.633333333331</v>
      </c>
      <c r="L110" s="303">
        <v>18577.900000000001</v>
      </c>
      <c r="M110" s="303">
        <v>18375.650000000001</v>
      </c>
      <c r="N110" s="318">
        <v>282400</v>
      </c>
      <c r="O110" s="319">
        <v>-1.4998256016742239E-2</v>
      </c>
    </row>
    <row r="111" spans="1:15" ht="15">
      <c r="A111" s="276">
        <v>101</v>
      </c>
      <c r="B111" s="386" t="s">
        <v>113</v>
      </c>
      <c r="C111" s="276" t="s">
        <v>155</v>
      </c>
      <c r="D111" s="315">
        <v>116.95</v>
      </c>
      <c r="E111" s="315">
        <v>116.53333333333335</v>
      </c>
      <c r="F111" s="316">
        <v>115.41666666666669</v>
      </c>
      <c r="G111" s="316">
        <v>113.88333333333334</v>
      </c>
      <c r="H111" s="316">
        <v>112.76666666666668</v>
      </c>
      <c r="I111" s="316">
        <v>118.06666666666669</v>
      </c>
      <c r="J111" s="316">
        <v>119.18333333333334</v>
      </c>
      <c r="K111" s="316">
        <v>120.7166666666667</v>
      </c>
      <c r="L111" s="303">
        <v>117.65</v>
      </c>
      <c r="M111" s="303">
        <v>115</v>
      </c>
      <c r="N111" s="318">
        <v>36206800</v>
      </c>
      <c r="O111" s="319">
        <v>5.4439024390243902E-2</v>
      </c>
    </row>
    <row r="112" spans="1:15" ht="15">
      <c r="A112" s="276">
        <v>102</v>
      </c>
      <c r="B112" s="386" t="s">
        <v>42</v>
      </c>
      <c r="C112" s="276" t="s">
        <v>156</v>
      </c>
      <c r="D112" s="315">
        <v>99.6</v>
      </c>
      <c r="E112" s="315">
        <v>99.616666666666674</v>
      </c>
      <c r="F112" s="316">
        <v>98.983333333333348</v>
      </c>
      <c r="G112" s="316">
        <v>98.366666666666674</v>
      </c>
      <c r="H112" s="316">
        <v>97.733333333333348</v>
      </c>
      <c r="I112" s="316">
        <v>100.23333333333335</v>
      </c>
      <c r="J112" s="316">
        <v>100.86666666666667</v>
      </c>
      <c r="K112" s="316">
        <v>101.48333333333335</v>
      </c>
      <c r="L112" s="303">
        <v>100.25</v>
      </c>
      <c r="M112" s="303">
        <v>99</v>
      </c>
      <c r="N112" s="318">
        <v>51642000</v>
      </c>
      <c r="O112" s="319">
        <v>1.6835016835016835E-2</v>
      </c>
    </row>
    <row r="113" spans="1:15" ht="15">
      <c r="A113" s="276">
        <v>103</v>
      </c>
      <c r="B113" s="386" t="s">
        <v>73</v>
      </c>
      <c r="C113" s="276" t="s">
        <v>158</v>
      </c>
      <c r="D113" s="315">
        <v>93.75</v>
      </c>
      <c r="E113" s="315">
        <v>93.850000000000009</v>
      </c>
      <c r="F113" s="316">
        <v>93.200000000000017</v>
      </c>
      <c r="G113" s="316">
        <v>92.65</v>
      </c>
      <c r="H113" s="316">
        <v>92.000000000000014</v>
      </c>
      <c r="I113" s="316">
        <v>94.40000000000002</v>
      </c>
      <c r="J113" s="316">
        <v>95.050000000000026</v>
      </c>
      <c r="K113" s="316">
        <v>95.600000000000023</v>
      </c>
      <c r="L113" s="303">
        <v>94.5</v>
      </c>
      <c r="M113" s="303">
        <v>93.3</v>
      </c>
      <c r="N113" s="318">
        <v>51112600</v>
      </c>
      <c r="O113" s="319">
        <v>2.0602706027060269E-2</v>
      </c>
    </row>
    <row r="114" spans="1:15" ht="15">
      <c r="A114" s="276">
        <v>104</v>
      </c>
      <c r="B114" s="386" t="s">
        <v>79</v>
      </c>
      <c r="C114" s="276" t="s">
        <v>159</v>
      </c>
      <c r="D114" s="315">
        <v>28206.1</v>
      </c>
      <c r="E114" s="315">
        <v>28090.466666666664</v>
      </c>
      <c r="F114" s="316">
        <v>27829.483333333326</v>
      </c>
      <c r="G114" s="316">
        <v>27452.866666666661</v>
      </c>
      <c r="H114" s="316">
        <v>27191.883333333324</v>
      </c>
      <c r="I114" s="316">
        <v>28467.083333333328</v>
      </c>
      <c r="J114" s="316">
        <v>28728.066666666666</v>
      </c>
      <c r="K114" s="316">
        <v>29104.683333333331</v>
      </c>
      <c r="L114" s="303">
        <v>28351.45</v>
      </c>
      <c r="M114" s="303">
        <v>27713.85</v>
      </c>
      <c r="N114" s="318">
        <v>65100</v>
      </c>
      <c r="O114" s="319">
        <v>-1.5426497277676952E-2</v>
      </c>
    </row>
    <row r="115" spans="1:15" ht="15">
      <c r="A115" s="276">
        <v>105</v>
      </c>
      <c r="B115" s="386" t="s">
        <v>52</v>
      </c>
      <c r="C115" s="276" t="s">
        <v>160</v>
      </c>
      <c r="D115" s="315">
        <v>1488</v>
      </c>
      <c r="E115" s="315">
        <v>1472.4333333333334</v>
      </c>
      <c r="F115" s="316">
        <v>1447.5666666666668</v>
      </c>
      <c r="G115" s="316">
        <v>1407.1333333333334</v>
      </c>
      <c r="H115" s="316">
        <v>1382.2666666666669</v>
      </c>
      <c r="I115" s="316">
        <v>1512.8666666666668</v>
      </c>
      <c r="J115" s="316">
        <v>1537.7333333333336</v>
      </c>
      <c r="K115" s="316">
        <v>1578.1666666666667</v>
      </c>
      <c r="L115" s="303">
        <v>1497.3</v>
      </c>
      <c r="M115" s="303">
        <v>1432</v>
      </c>
      <c r="N115" s="318">
        <v>4418150</v>
      </c>
      <c r="O115" s="319">
        <v>4.3788981288981288E-2</v>
      </c>
    </row>
    <row r="116" spans="1:15" ht="15">
      <c r="A116" s="276">
        <v>106</v>
      </c>
      <c r="B116" s="386" t="s">
        <v>73</v>
      </c>
      <c r="C116" s="276" t="s">
        <v>161</v>
      </c>
      <c r="D116" s="315">
        <v>251.25</v>
      </c>
      <c r="E116" s="315">
        <v>250.68333333333331</v>
      </c>
      <c r="F116" s="316">
        <v>248.96666666666661</v>
      </c>
      <c r="G116" s="316">
        <v>246.68333333333331</v>
      </c>
      <c r="H116" s="316">
        <v>244.96666666666661</v>
      </c>
      <c r="I116" s="316">
        <v>252.96666666666661</v>
      </c>
      <c r="J116" s="316">
        <v>254.68333333333331</v>
      </c>
      <c r="K116" s="316">
        <v>256.96666666666658</v>
      </c>
      <c r="L116" s="303">
        <v>252.4</v>
      </c>
      <c r="M116" s="303">
        <v>248.4</v>
      </c>
      <c r="N116" s="318">
        <v>15150000</v>
      </c>
      <c r="O116" s="319">
        <v>-1.9607843137254902E-2</v>
      </c>
    </row>
    <row r="117" spans="1:15" ht="15">
      <c r="A117" s="276">
        <v>107</v>
      </c>
      <c r="B117" s="386" t="s">
        <v>57</v>
      </c>
      <c r="C117" s="276" t="s">
        <v>162</v>
      </c>
      <c r="D117" s="315">
        <v>115.65</v>
      </c>
      <c r="E117" s="315">
        <v>115.78333333333335</v>
      </c>
      <c r="F117" s="316">
        <v>115.2166666666667</v>
      </c>
      <c r="G117" s="316">
        <v>114.78333333333335</v>
      </c>
      <c r="H117" s="316">
        <v>114.2166666666667</v>
      </c>
      <c r="I117" s="316">
        <v>116.2166666666667</v>
      </c>
      <c r="J117" s="316">
        <v>116.78333333333333</v>
      </c>
      <c r="K117" s="316">
        <v>117.2166666666667</v>
      </c>
      <c r="L117" s="303">
        <v>116.35</v>
      </c>
      <c r="M117" s="303">
        <v>115.35</v>
      </c>
      <c r="N117" s="318">
        <v>24793800</v>
      </c>
      <c r="O117" s="319">
        <v>3.8431576213970399E-2</v>
      </c>
    </row>
    <row r="118" spans="1:15" ht="15">
      <c r="A118" s="276">
        <v>108</v>
      </c>
      <c r="B118" s="386" t="s">
        <v>50</v>
      </c>
      <c r="C118" s="276" t="s">
        <v>163</v>
      </c>
      <c r="D118" s="315">
        <v>1777.95</v>
      </c>
      <c r="E118" s="315">
        <v>1779.7166666666665</v>
      </c>
      <c r="F118" s="316">
        <v>1767.4333333333329</v>
      </c>
      <c r="G118" s="316">
        <v>1756.9166666666665</v>
      </c>
      <c r="H118" s="316">
        <v>1744.633333333333</v>
      </c>
      <c r="I118" s="316">
        <v>1790.2333333333329</v>
      </c>
      <c r="J118" s="316">
        <v>1802.5166666666662</v>
      </c>
      <c r="K118" s="316">
        <v>1813.0333333333328</v>
      </c>
      <c r="L118" s="303">
        <v>1792</v>
      </c>
      <c r="M118" s="303">
        <v>1769.2</v>
      </c>
      <c r="N118" s="318">
        <v>2746500</v>
      </c>
      <c r="O118" s="319">
        <v>1.823819077147547E-3</v>
      </c>
    </row>
    <row r="119" spans="1:15" ht="15">
      <c r="A119" s="276">
        <v>109</v>
      </c>
      <c r="B119" s="386" t="s">
        <v>54</v>
      </c>
      <c r="C119" s="276" t="s">
        <v>164</v>
      </c>
      <c r="D119" s="315">
        <v>35</v>
      </c>
      <c r="E119" s="315">
        <v>34.483333333333334</v>
      </c>
      <c r="F119" s="316">
        <v>33.81666666666667</v>
      </c>
      <c r="G119" s="316">
        <v>32.633333333333333</v>
      </c>
      <c r="H119" s="316">
        <v>31.966666666666669</v>
      </c>
      <c r="I119" s="316">
        <v>35.666666666666671</v>
      </c>
      <c r="J119" s="316">
        <v>36.333333333333329</v>
      </c>
      <c r="K119" s="316">
        <v>37.516666666666673</v>
      </c>
      <c r="L119" s="303">
        <v>35.15</v>
      </c>
      <c r="M119" s="303">
        <v>33.299999999999997</v>
      </c>
      <c r="N119" s="318">
        <v>98272000</v>
      </c>
      <c r="O119" s="319">
        <v>1.7176991150442478</v>
      </c>
    </row>
    <row r="120" spans="1:15" ht="15">
      <c r="A120" s="276">
        <v>110</v>
      </c>
      <c r="B120" s="386" t="s">
        <v>42</v>
      </c>
      <c r="C120" s="276" t="s">
        <v>165</v>
      </c>
      <c r="D120" s="315">
        <v>190.6</v>
      </c>
      <c r="E120" s="315">
        <v>190.26666666666665</v>
      </c>
      <c r="F120" s="316">
        <v>189.73333333333329</v>
      </c>
      <c r="G120" s="316">
        <v>188.86666666666665</v>
      </c>
      <c r="H120" s="316">
        <v>188.33333333333329</v>
      </c>
      <c r="I120" s="316">
        <v>191.1333333333333</v>
      </c>
      <c r="J120" s="316">
        <v>191.66666666666666</v>
      </c>
      <c r="K120" s="316">
        <v>192.5333333333333</v>
      </c>
      <c r="L120" s="303">
        <v>190.8</v>
      </c>
      <c r="M120" s="303">
        <v>189.4</v>
      </c>
      <c r="N120" s="318">
        <v>17472000</v>
      </c>
      <c r="O120" s="319">
        <v>3.5316425693292249E-2</v>
      </c>
    </row>
    <row r="121" spans="1:15" ht="15">
      <c r="A121" s="276">
        <v>111</v>
      </c>
      <c r="B121" s="386" t="s">
        <v>89</v>
      </c>
      <c r="C121" s="276" t="s">
        <v>166</v>
      </c>
      <c r="D121" s="315">
        <v>1300.95</v>
      </c>
      <c r="E121" s="315">
        <v>1308</v>
      </c>
      <c r="F121" s="316">
        <v>1289</v>
      </c>
      <c r="G121" s="316">
        <v>1277.05</v>
      </c>
      <c r="H121" s="316">
        <v>1258.05</v>
      </c>
      <c r="I121" s="316">
        <v>1319.95</v>
      </c>
      <c r="J121" s="316">
        <v>1338.95</v>
      </c>
      <c r="K121" s="316">
        <v>1350.9</v>
      </c>
      <c r="L121" s="303">
        <v>1327</v>
      </c>
      <c r="M121" s="303">
        <v>1296.05</v>
      </c>
      <c r="N121" s="318">
        <v>1691085</v>
      </c>
      <c r="O121" s="319">
        <v>0.1038788522848034</v>
      </c>
    </row>
    <row r="122" spans="1:15" ht="15">
      <c r="A122" s="276">
        <v>112</v>
      </c>
      <c r="B122" s="386" t="s">
        <v>37</v>
      </c>
      <c r="C122" s="276" t="s">
        <v>167</v>
      </c>
      <c r="D122" s="315">
        <v>799.95</v>
      </c>
      <c r="E122" s="315">
        <v>802.55000000000007</v>
      </c>
      <c r="F122" s="316">
        <v>795.10000000000014</v>
      </c>
      <c r="G122" s="316">
        <v>790.25000000000011</v>
      </c>
      <c r="H122" s="316">
        <v>782.80000000000018</v>
      </c>
      <c r="I122" s="316">
        <v>807.40000000000009</v>
      </c>
      <c r="J122" s="316">
        <v>814.85000000000014</v>
      </c>
      <c r="K122" s="316">
        <v>819.7</v>
      </c>
      <c r="L122" s="303">
        <v>810</v>
      </c>
      <c r="M122" s="303">
        <v>797.7</v>
      </c>
      <c r="N122" s="318">
        <v>1600550</v>
      </c>
      <c r="O122" s="319">
        <v>4.5530260966129929E-2</v>
      </c>
    </row>
    <row r="123" spans="1:15" ht="15">
      <c r="A123" s="276">
        <v>113</v>
      </c>
      <c r="B123" s="386" t="s">
        <v>54</v>
      </c>
      <c r="C123" s="276" t="s">
        <v>168</v>
      </c>
      <c r="D123" s="315">
        <v>231.55</v>
      </c>
      <c r="E123" s="315">
        <v>231.2166666666667</v>
      </c>
      <c r="F123" s="316">
        <v>230.13333333333338</v>
      </c>
      <c r="G123" s="316">
        <v>228.7166666666667</v>
      </c>
      <c r="H123" s="316">
        <v>227.63333333333338</v>
      </c>
      <c r="I123" s="316">
        <v>232.63333333333338</v>
      </c>
      <c r="J123" s="316">
        <v>233.7166666666667</v>
      </c>
      <c r="K123" s="316">
        <v>235.13333333333338</v>
      </c>
      <c r="L123" s="303">
        <v>232.3</v>
      </c>
      <c r="M123" s="303">
        <v>229.8</v>
      </c>
      <c r="N123" s="318">
        <v>15776000</v>
      </c>
      <c r="O123" s="319">
        <v>3.3238366571699908E-2</v>
      </c>
    </row>
    <row r="124" spans="1:15" ht="15">
      <c r="A124" s="276">
        <v>114</v>
      </c>
      <c r="B124" s="386" t="s">
        <v>42</v>
      </c>
      <c r="C124" s="276" t="s">
        <v>169</v>
      </c>
      <c r="D124" s="315">
        <v>135.5</v>
      </c>
      <c r="E124" s="315">
        <v>135.38333333333333</v>
      </c>
      <c r="F124" s="316">
        <v>134.51666666666665</v>
      </c>
      <c r="G124" s="316">
        <v>133.53333333333333</v>
      </c>
      <c r="H124" s="316">
        <v>132.66666666666666</v>
      </c>
      <c r="I124" s="316">
        <v>136.36666666666665</v>
      </c>
      <c r="J124" s="316">
        <v>137.23333333333332</v>
      </c>
      <c r="K124" s="316">
        <v>138.21666666666664</v>
      </c>
      <c r="L124" s="303">
        <v>136.25</v>
      </c>
      <c r="M124" s="303">
        <v>134.4</v>
      </c>
      <c r="N124" s="318">
        <v>14550000</v>
      </c>
      <c r="O124" s="319">
        <v>2.3206751054852322E-2</v>
      </c>
    </row>
    <row r="125" spans="1:15" ht="15">
      <c r="A125" s="276">
        <v>115</v>
      </c>
      <c r="B125" s="386" t="s">
        <v>73</v>
      </c>
      <c r="C125" s="276" t="s">
        <v>170</v>
      </c>
      <c r="D125" s="315">
        <v>1994.75</v>
      </c>
      <c r="E125" s="315">
        <v>1996.25</v>
      </c>
      <c r="F125" s="316">
        <v>1986.95</v>
      </c>
      <c r="G125" s="316">
        <v>1979.15</v>
      </c>
      <c r="H125" s="316">
        <v>1969.8500000000001</v>
      </c>
      <c r="I125" s="316">
        <v>2004.05</v>
      </c>
      <c r="J125" s="316">
        <v>2013.3500000000001</v>
      </c>
      <c r="K125" s="316">
        <v>2021.1499999999999</v>
      </c>
      <c r="L125" s="303">
        <v>2005.55</v>
      </c>
      <c r="M125" s="303">
        <v>1988.45</v>
      </c>
      <c r="N125" s="318">
        <v>32410250</v>
      </c>
      <c r="O125" s="319">
        <v>1.2669994297721431E-2</v>
      </c>
    </row>
    <row r="126" spans="1:15" ht="15">
      <c r="A126" s="276">
        <v>116</v>
      </c>
      <c r="B126" s="386" t="s">
        <v>113</v>
      </c>
      <c r="C126" s="276" t="s">
        <v>171</v>
      </c>
      <c r="D126" s="315">
        <v>74.900000000000006</v>
      </c>
      <c r="E126" s="315">
        <v>74.583333333333329</v>
      </c>
      <c r="F126" s="316">
        <v>73.316666666666663</v>
      </c>
      <c r="G126" s="316">
        <v>71.733333333333334</v>
      </c>
      <c r="H126" s="316">
        <v>70.466666666666669</v>
      </c>
      <c r="I126" s="316">
        <v>76.166666666666657</v>
      </c>
      <c r="J126" s="316">
        <v>77.433333333333337</v>
      </c>
      <c r="K126" s="316">
        <v>79.016666666666652</v>
      </c>
      <c r="L126" s="303">
        <v>75.849999999999994</v>
      </c>
      <c r="M126" s="303">
        <v>73</v>
      </c>
      <c r="N126" s="318">
        <v>97052000</v>
      </c>
      <c r="O126" s="319">
        <v>3.8000406421459056E-2</v>
      </c>
    </row>
    <row r="127" spans="1:15" ht="15">
      <c r="A127" s="276">
        <v>117</v>
      </c>
      <c r="B127" s="406" t="s">
        <v>57</v>
      </c>
      <c r="C127" s="276" t="s">
        <v>280</v>
      </c>
      <c r="D127" s="315">
        <v>899.05</v>
      </c>
      <c r="E127" s="315">
        <v>900.78333333333342</v>
      </c>
      <c r="F127" s="316">
        <v>893.71666666666681</v>
      </c>
      <c r="G127" s="316">
        <v>888.38333333333344</v>
      </c>
      <c r="H127" s="316">
        <v>881.31666666666683</v>
      </c>
      <c r="I127" s="316">
        <v>906.11666666666679</v>
      </c>
      <c r="J127" s="316">
        <v>913.18333333333339</v>
      </c>
      <c r="K127" s="316">
        <v>918.51666666666677</v>
      </c>
      <c r="L127" s="303">
        <v>907.85</v>
      </c>
      <c r="M127" s="303">
        <v>895.45</v>
      </c>
      <c r="N127" s="318">
        <v>5777250</v>
      </c>
      <c r="O127" s="319">
        <v>1.4300572022880914E-3</v>
      </c>
    </row>
    <row r="128" spans="1:15" ht="15">
      <c r="A128" s="276">
        <v>118</v>
      </c>
      <c r="B128" s="386" t="s">
        <v>54</v>
      </c>
      <c r="C128" s="276" t="s">
        <v>172</v>
      </c>
      <c r="D128" s="315">
        <v>280.55</v>
      </c>
      <c r="E128" s="315">
        <v>278.98333333333335</v>
      </c>
      <c r="F128" s="316">
        <v>276.56666666666672</v>
      </c>
      <c r="G128" s="316">
        <v>272.58333333333337</v>
      </c>
      <c r="H128" s="316">
        <v>270.16666666666674</v>
      </c>
      <c r="I128" s="316">
        <v>282.9666666666667</v>
      </c>
      <c r="J128" s="316">
        <v>285.38333333333333</v>
      </c>
      <c r="K128" s="316">
        <v>289.36666666666667</v>
      </c>
      <c r="L128" s="303">
        <v>281.39999999999998</v>
      </c>
      <c r="M128" s="303">
        <v>275</v>
      </c>
      <c r="N128" s="318">
        <v>66996000</v>
      </c>
      <c r="O128" s="319">
        <v>4.2382374906646751E-2</v>
      </c>
    </row>
    <row r="129" spans="1:15" ht="15">
      <c r="A129" s="276">
        <v>119</v>
      </c>
      <c r="B129" s="386" t="s">
        <v>37</v>
      </c>
      <c r="C129" s="276" t="s">
        <v>173</v>
      </c>
      <c r="D129" s="315">
        <v>24098.75</v>
      </c>
      <c r="E129" s="315">
        <v>24144.766666666666</v>
      </c>
      <c r="F129" s="316">
        <v>23955.133333333331</v>
      </c>
      <c r="G129" s="316">
        <v>23811.516666666666</v>
      </c>
      <c r="H129" s="316">
        <v>23621.883333333331</v>
      </c>
      <c r="I129" s="316">
        <v>24288.383333333331</v>
      </c>
      <c r="J129" s="316">
        <v>24478.01666666667</v>
      </c>
      <c r="K129" s="316">
        <v>24621.633333333331</v>
      </c>
      <c r="L129" s="303">
        <v>24334.400000000001</v>
      </c>
      <c r="M129" s="303">
        <v>24001.15</v>
      </c>
      <c r="N129" s="318">
        <v>161250</v>
      </c>
      <c r="O129" s="319">
        <v>3.6311053984575833E-2</v>
      </c>
    </row>
    <row r="130" spans="1:15" ht="15">
      <c r="A130" s="276">
        <v>120</v>
      </c>
      <c r="B130" s="386" t="s">
        <v>64</v>
      </c>
      <c r="C130" s="276" t="s">
        <v>174</v>
      </c>
      <c r="D130" s="315">
        <v>1607.65</v>
      </c>
      <c r="E130" s="315">
        <v>1603.2166666666665</v>
      </c>
      <c r="F130" s="316">
        <v>1581.583333333333</v>
      </c>
      <c r="G130" s="316">
        <v>1555.5166666666667</v>
      </c>
      <c r="H130" s="316">
        <v>1533.8833333333332</v>
      </c>
      <c r="I130" s="316">
        <v>1629.2833333333328</v>
      </c>
      <c r="J130" s="316">
        <v>1650.9166666666665</v>
      </c>
      <c r="K130" s="316">
        <v>1676.9833333333327</v>
      </c>
      <c r="L130" s="303">
        <v>1624.85</v>
      </c>
      <c r="M130" s="303">
        <v>1577.15</v>
      </c>
      <c r="N130" s="318">
        <v>886600</v>
      </c>
      <c r="O130" s="319">
        <v>2.1546261089987327E-2</v>
      </c>
    </row>
    <row r="131" spans="1:15" ht="15">
      <c r="A131" s="276">
        <v>121</v>
      </c>
      <c r="B131" s="386" t="s">
        <v>79</v>
      </c>
      <c r="C131" s="276" t="s">
        <v>175</v>
      </c>
      <c r="D131" s="315">
        <v>5695.6</v>
      </c>
      <c r="E131" s="315">
        <v>5656.916666666667</v>
      </c>
      <c r="F131" s="316">
        <v>5588.8333333333339</v>
      </c>
      <c r="G131" s="316">
        <v>5482.0666666666666</v>
      </c>
      <c r="H131" s="316">
        <v>5413.9833333333336</v>
      </c>
      <c r="I131" s="316">
        <v>5763.6833333333343</v>
      </c>
      <c r="J131" s="316">
        <v>5831.7666666666682</v>
      </c>
      <c r="K131" s="316">
        <v>5938.5333333333347</v>
      </c>
      <c r="L131" s="303">
        <v>5725</v>
      </c>
      <c r="M131" s="303">
        <v>5550.15</v>
      </c>
      <c r="N131" s="318">
        <v>317125</v>
      </c>
      <c r="O131" s="319">
        <v>3.4665579119086458E-2</v>
      </c>
    </row>
    <row r="132" spans="1:15" ht="15">
      <c r="A132" s="276">
        <v>122</v>
      </c>
      <c r="B132" s="386" t="s">
        <v>57</v>
      </c>
      <c r="C132" s="276" t="s">
        <v>176</v>
      </c>
      <c r="D132" s="315">
        <v>1077.2</v>
      </c>
      <c r="E132" s="315">
        <v>1070.2166666666667</v>
      </c>
      <c r="F132" s="316">
        <v>1057.4833333333333</v>
      </c>
      <c r="G132" s="316">
        <v>1037.7666666666667</v>
      </c>
      <c r="H132" s="316">
        <v>1025.0333333333333</v>
      </c>
      <c r="I132" s="316">
        <v>1089.9333333333334</v>
      </c>
      <c r="J132" s="316">
        <v>1102.666666666667</v>
      </c>
      <c r="K132" s="316">
        <v>1122.3833333333334</v>
      </c>
      <c r="L132" s="303">
        <v>1082.95</v>
      </c>
      <c r="M132" s="303">
        <v>1050.5</v>
      </c>
      <c r="N132" s="318">
        <v>4208800</v>
      </c>
      <c r="O132" s="319">
        <v>4.3909889270714016E-3</v>
      </c>
    </row>
    <row r="133" spans="1:15" ht="15">
      <c r="A133" s="276">
        <v>123</v>
      </c>
      <c r="B133" s="386" t="s">
        <v>52</v>
      </c>
      <c r="C133" s="276" t="s">
        <v>178</v>
      </c>
      <c r="D133" s="315">
        <v>598.6</v>
      </c>
      <c r="E133" s="315">
        <v>596.45000000000005</v>
      </c>
      <c r="F133" s="316">
        <v>590.10000000000014</v>
      </c>
      <c r="G133" s="316">
        <v>581.60000000000014</v>
      </c>
      <c r="H133" s="316">
        <v>575.25000000000023</v>
      </c>
      <c r="I133" s="316">
        <v>604.95000000000005</v>
      </c>
      <c r="J133" s="316">
        <v>611.29999999999995</v>
      </c>
      <c r="K133" s="316">
        <v>619.79999999999995</v>
      </c>
      <c r="L133" s="303">
        <v>602.79999999999995</v>
      </c>
      <c r="M133" s="303">
        <v>587.95000000000005</v>
      </c>
      <c r="N133" s="318">
        <v>45185000</v>
      </c>
      <c r="O133" s="319">
        <v>7.9008181874960972E-3</v>
      </c>
    </row>
    <row r="134" spans="1:15" ht="15">
      <c r="A134" s="276">
        <v>124</v>
      </c>
      <c r="B134" s="386" t="s">
        <v>89</v>
      </c>
      <c r="C134" s="276" t="s">
        <v>179</v>
      </c>
      <c r="D134" s="315">
        <v>480.95</v>
      </c>
      <c r="E134" s="315">
        <v>482.98333333333335</v>
      </c>
      <c r="F134" s="316">
        <v>477.9666666666667</v>
      </c>
      <c r="G134" s="316">
        <v>474.98333333333335</v>
      </c>
      <c r="H134" s="316">
        <v>469.9666666666667</v>
      </c>
      <c r="I134" s="316">
        <v>485.9666666666667</v>
      </c>
      <c r="J134" s="316">
        <v>490.98333333333335</v>
      </c>
      <c r="K134" s="316">
        <v>493.9666666666667</v>
      </c>
      <c r="L134" s="303">
        <v>488</v>
      </c>
      <c r="M134" s="303">
        <v>480</v>
      </c>
      <c r="N134" s="318">
        <v>10060500</v>
      </c>
      <c r="O134" s="319">
        <v>4.9445609829187895E-3</v>
      </c>
    </row>
    <row r="135" spans="1:15" ht="15">
      <c r="A135" s="276">
        <v>125</v>
      </c>
      <c r="B135" s="386" t="s">
        <v>180</v>
      </c>
      <c r="C135" s="276" t="s">
        <v>181</v>
      </c>
      <c r="D135" s="315">
        <v>482.75</v>
      </c>
      <c r="E135" s="315">
        <v>481.83333333333331</v>
      </c>
      <c r="F135" s="316">
        <v>479.11666666666662</v>
      </c>
      <c r="G135" s="316">
        <v>475.48333333333329</v>
      </c>
      <c r="H135" s="316">
        <v>472.76666666666659</v>
      </c>
      <c r="I135" s="316">
        <v>485.46666666666664</v>
      </c>
      <c r="J135" s="316">
        <v>488.18333333333334</v>
      </c>
      <c r="K135" s="316">
        <v>491.81666666666666</v>
      </c>
      <c r="L135" s="303">
        <v>484.55</v>
      </c>
      <c r="M135" s="303">
        <v>478.2</v>
      </c>
      <c r="N135" s="318">
        <v>6806000</v>
      </c>
      <c r="O135" s="319">
        <v>9.1933570581257413E-3</v>
      </c>
    </row>
    <row r="136" spans="1:15" ht="15">
      <c r="A136" s="276">
        <v>126</v>
      </c>
      <c r="B136" s="386" t="s">
        <v>39</v>
      </c>
      <c r="C136" s="276" t="s">
        <v>3464</v>
      </c>
      <c r="D136" s="315">
        <v>604.70000000000005</v>
      </c>
      <c r="E136" s="315">
        <v>600.55000000000007</v>
      </c>
      <c r="F136" s="316">
        <v>591.15000000000009</v>
      </c>
      <c r="G136" s="316">
        <v>577.6</v>
      </c>
      <c r="H136" s="316">
        <v>568.20000000000005</v>
      </c>
      <c r="I136" s="316">
        <v>614.10000000000014</v>
      </c>
      <c r="J136" s="316">
        <v>623.5</v>
      </c>
      <c r="K136" s="316">
        <v>637.05000000000018</v>
      </c>
      <c r="L136" s="303">
        <v>609.95000000000005</v>
      </c>
      <c r="M136" s="303">
        <v>587</v>
      </c>
      <c r="N136" s="318">
        <v>12930300</v>
      </c>
      <c r="O136" s="319">
        <v>5.5078211059704778E-2</v>
      </c>
    </row>
    <row r="137" spans="1:15" ht="15">
      <c r="A137" s="276">
        <v>127</v>
      </c>
      <c r="B137" s="386" t="s">
        <v>44</v>
      </c>
      <c r="C137" s="276" t="s">
        <v>183</v>
      </c>
      <c r="D137" s="315">
        <v>187.65</v>
      </c>
      <c r="E137" s="315">
        <v>186.95000000000002</v>
      </c>
      <c r="F137" s="316">
        <v>185.70000000000005</v>
      </c>
      <c r="G137" s="316">
        <v>183.75000000000003</v>
      </c>
      <c r="H137" s="316">
        <v>182.50000000000006</v>
      </c>
      <c r="I137" s="316">
        <v>188.90000000000003</v>
      </c>
      <c r="J137" s="316">
        <v>190.14999999999998</v>
      </c>
      <c r="K137" s="316">
        <v>192.10000000000002</v>
      </c>
      <c r="L137" s="303">
        <v>188.2</v>
      </c>
      <c r="M137" s="303">
        <v>185</v>
      </c>
      <c r="N137" s="318">
        <v>72481200</v>
      </c>
      <c r="O137" s="319">
        <v>4.1100376616996892E-2</v>
      </c>
    </row>
    <row r="138" spans="1:15" ht="15">
      <c r="A138" s="276">
        <v>128</v>
      </c>
      <c r="B138" s="386" t="s">
        <v>42</v>
      </c>
      <c r="C138" s="276" t="s">
        <v>185</v>
      </c>
      <c r="D138" s="315">
        <v>77.8</v>
      </c>
      <c r="E138" s="315">
        <v>77.349999999999994</v>
      </c>
      <c r="F138" s="316">
        <v>76.599999999999994</v>
      </c>
      <c r="G138" s="316">
        <v>75.400000000000006</v>
      </c>
      <c r="H138" s="316">
        <v>74.650000000000006</v>
      </c>
      <c r="I138" s="316">
        <v>78.549999999999983</v>
      </c>
      <c r="J138" s="316">
        <v>79.299999999999983</v>
      </c>
      <c r="K138" s="316">
        <v>80.499999999999972</v>
      </c>
      <c r="L138" s="303">
        <v>78.099999999999994</v>
      </c>
      <c r="M138" s="303">
        <v>76.150000000000006</v>
      </c>
      <c r="N138" s="318">
        <v>89073000</v>
      </c>
      <c r="O138" s="319">
        <v>9.7949188858279766E-3</v>
      </c>
    </row>
    <row r="139" spans="1:15" ht="15">
      <c r="A139" s="276">
        <v>129</v>
      </c>
      <c r="B139" s="386" t="s">
        <v>113</v>
      </c>
      <c r="C139" s="276" t="s">
        <v>186</v>
      </c>
      <c r="D139" s="315">
        <v>645</v>
      </c>
      <c r="E139" s="315">
        <v>646.63333333333333</v>
      </c>
      <c r="F139" s="316">
        <v>640.86666666666667</v>
      </c>
      <c r="G139" s="316">
        <v>636.73333333333335</v>
      </c>
      <c r="H139" s="316">
        <v>630.9666666666667</v>
      </c>
      <c r="I139" s="316">
        <v>650.76666666666665</v>
      </c>
      <c r="J139" s="316">
        <v>656.5333333333333</v>
      </c>
      <c r="K139" s="316">
        <v>660.66666666666663</v>
      </c>
      <c r="L139" s="303">
        <v>652.4</v>
      </c>
      <c r="M139" s="303">
        <v>642.5</v>
      </c>
      <c r="N139" s="318">
        <v>37862400</v>
      </c>
      <c r="O139" s="319">
        <v>-9.6491618124416381E-3</v>
      </c>
    </row>
    <row r="140" spans="1:15" ht="15">
      <c r="A140" s="276">
        <v>130</v>
      </c>
      <c r="B140" s="386" t="s">
        <v>107</v>
      </c>
      <c r="C140" s="276" t="s">
        <v>187</v>
      </c>
      <c r="D140" s="315">
        <v>2926.25</v>
      </c>
      <c r="E140" s="315">
        <v>2913.6833333333329</v>
      </c>
      <c r="F140" s="316">
        <v>2897.5666666666657</v>
      </c>
      <c r="G140" s="316">
        <v>2868.8833333333328</v>
      </c>
      <c r="H140" s="316">
        <v>2852.7666666666655</v>
      </c>
      <c r="I140" s="316">
        <v>2942.3666666666659</v>
      </c>
      <c r="J140" s="316">
        <v>2958.4833333333336</v>
      </c>
      <c r="K140" s="316">
        <v>2987.1666666666661</v>
      </c>
      <c r="L140" s="303">
        <v>2929.8</v>
      </c>
      <c r="M140" s="303">
        <v>2885</v>
      </c>
      <c r="N140" s="318">
        <v>6042000</v>
      </c>
      <c r="O140" s="319">
        <v>2.2854240731335702E-2</v>
      </c>
    </row>
    <row r="141" spans="1:15" ht="15">
      <c r="A141" s="276">
        <v>131</v>
      </c>
      <c r="B141" s="386" t="s">
        <v>107</v>
      </c>
      <c r="C141" s="276" t="s">
        <v>188</v>
      </c>
      <c r="D141" s="315">
        <v>982.6</v>
      </c>
      <c r="E141" s="315">
        <v>981.15</v>
      </c>
      <c r="F141" s="316">
        <v>976.65</v>
      </c>
      <c r="G141" s="316">
        <v>970.7</v>
      </c>
      <c r="H141" s="316">
        <v>966.2</v>
      </c>
      <c r="I141" s="316">
        <v>987.09999999999991</v>
      </c>
      <c r="J141" s="316">
        <v>991.59999999999991</v>
      </c>
      <c r="K141" s="316">
        <v>997.54999999999984</v>
      </c>
      <c r="L141" s="303">
        <v>985.65</v>
      </c>
      <c r="M141" s="303">
        <v>975.2</v>
      </c>
      <c r="N141" s="318">
        <v>10858800</v>
      </c>
      <c r="O141" s="319">
        <v>2.1040974529346621E-3</v>
      </c>
    </row>
    <row r="142" spans="1:15" ht="15">
      <c r="A142" s="276">
        <v>132</v>
      </c>
      <c r="B142" s="386" t="s">
        <v>50</v>
      </c>
      <c r="C142" s="276" t="s">
        <v>189</v>
      </c>
      <c r="D142" s="315">
        <v>1567.35</v>
      </c>
      <c r="E142" s="315">
        <v>1568.3500000000001</v>
      </c>
      <c r="F142" s="316">
        <v>1559.2000000000003</v>
      </c>
      <c r="G142" s="316">
        <v>1551.0500000000002</v>
      </c>
      <c r="H142" s="316">
        <v>1541.9000000000003</v>
      </c>
      <c r="I142" s="316">
        <v>1576.5000000000002</v>
      </c>
      <c r="J142" s="316">
        <v>1585.6500000000003</v>
      </c>
      <c r="K142" s="316">
        <v>1593.8000000000002</v>
      </c>
      <c r="L142" s="303">
        <v>1577.5</v>
      </c>
      <c r="M142" s="303">
        <v>1560.2</v>
      </c>
      <c r="N142" s="318">
        <v>5623500</v>
      </c>
      <c r="O142" s="319">
        <v>5.2285829199624611E-3</v>
      </c>
    </row>
    <row r="143" spans="1:15" ht="15">
      <c r="A143" s="276">
        <v>133</v>
      </c>
      <c r="B143" s="386" t="s">
        <v>52</v>
      </c>
      <c r="C143" s="276" t="s">
        <v>190</v>
      </c>
      <c r="D143" s="315">
        <v>2812.45</v>
      </c>
      <c r="E143" s="315">
        <v>2814.6833333333329</v>
      </c>
      <c r="F143" s="316">
        <v>2799.8166666666657</v>
      </c>
      <c r="G143" s="316">
        <v>2787.1833333333329</v>
      </c>
      <c r="H143" s="316">
        <v>2772.3166666666657</v>
      </c>
      <c r="I143" s="316">
        <v>2827.3166666666657</v>
      </c>
      <c r="J143" s="316">
        <v>2842.1833333333334</v>
      </c>
      <c r="K143" s="316">
        <v>2854.8166666666657</v>
      </c>
      <c r="L143" s="303">
        <v>2829.55</v>
      </c>
      <c r="M143" s="303">
        <v>2802.05</v>
      </c>
      <c r="N143" s="318">
        <v>744250</v>
      </c>
      <c r="O143" s="319">
        <v>2.3024054982817871E-2</v>
      </c>
    </row>
    <row r="144" spans="1:15" ht="15">
      <c r="A144" s="276">
        <v>134</v>
      </c>
      <c r="B144" s="386" t="s">
        <v>42</v>
      </c>
      <c r="C144" s="276" t="s">
        <v>191</v>
      </c>
      <c r="D144" s="315">
        <v>321.35000000000002</v>
      </c>
      <c r="E144" s="315">
        <v>320.06666666666666</v>
      </c>
      <c r="F144" s="316">
        <v>317.33333333333331</v>
      </c>
      <c r="G144" s="316">
        <v>313.31666666666666</v>
      </c>
      <c r="H144" s="316">
        <v>310.58333333333331</v>
      </c>
      <c r="I144" s="316">
        <v>324.08333333333331</v>
      </c>
      <c r="J144" s="316">
        <v>326.81666666666666</v>
      </c>
      <c r="K144" s="316">
        <v>330.83333333333331</v>
      </c>
      <c r="L144" s="303">
        <v>322.8</v>
      </c>
      <c r="M144" s="303">
        <v>316.05</v>
      </c>
      <c r="N144" s="318">
        <v>3105000</v>
      </c>
      <c r="O144" s="319">
        <v>-3.0898876404494381E-2</v>
      </c>
    </row>
    <row r="145" spans="1:15" ht="15">
      <c r="A145" s="276">
        <v>135</v>
      </c>
      <c r="B145" s="386" t="s">
        <v>44</v>
      </c>
      <c r="C145" s="276" t="s">
        <v>192</v>
      </c>
      <c r="D145" s="315">
        <v>492.85</v>
      </c>
      <c r="E145" s="315">
        <v>491.7166666666667</v>
      </c>
      <c r="F145" s="316">
        <v>489.23333333333341</v>
      </c>
      <c r="G145" s="316">
        <v>485.61666666666673</v>
      </c>
      <c r="H145" s="316">
        <v>483.13333333333344</v>
      </c>
      <c r="I145" s="316">
        <v>495.33333333333337</v>
      </c>
      <c r="J145" s="316">
        <v>497.81666666666672</v>
      </c>
      <c r="K145" s="316">
        <v>501.43333333333334</v>
      </c>
      <c r="L145" s="303">
        <v>494.2</v>
      </c>
      <c r="M145" s="303">
        <v>488.1</v>
      </c>
      <c r="N145" s="318">
        <v>4022200</v>
      </c>
      <c r="O145" s="319">
        <v>-7.5993091537132984E-3</v>
      </c>
    </row>
    <row r="146" spans="1:15" ht="15">
      <c r="A146" s="276">
        <v>136</v>
      </c>
      <c r="B146" s="386" t="s">
        <v>50</v>
      </c>
      <c r="C146" s="276" t="s">
        <v>193</v>
      </c>
      <c r="D146" s="315">
        <v>1180.45</v>
      </c>
      <c r="E146" s="315">
        <v>1181.1666666666667</v>
      </c>
      <c r="F146" s="316">
        <v>1170.3333333333335</v>
      </c>
      <c r="G146" s="316">
        <v>1160.2166666666667</v>
      </c>
      <c r="H146" s="316">
        <v>1149.3833333333334</v>
      </c>
      <c r="I146" s="316">
        <v>1191.2833333333335</v>
      </c>
      <c r="J146" s="316">
        <v>1202.116666666667</v>
      </c>
      <c r="K146" s="316">
        <v>1212.2333333333336</v>
      </c>
      <c r="L146" s="303">
        <v>1192</v>
      </c>
      <c r="M146" s="303">
        <v>1171.05</v>
      </c>
      <c r="N146" s="318">
        <v>1446200</v>
      </c>
      <c r="O146" s="319">
        <v>6.1664953751284689E-2</v>
      </c>
    </row>
    <row r="147" spans="1:15" ht="15">
      <c r="A147" s="276">
        <v>137</v>
      </c>
      <c r="B147" s="386" t="s">
        <v>37</v>
      </c>
      <c r="C147" s="276" t="s">
        <v>195</v>
      </c>
      <c r="D147" s="315">
        <v>5298.85</v>
      </c>
      <c r="E147" s="315">
        <v>5317.8666666666668</v>
      </c>
      <c r="F147" s="316">
        <v>5270.7333333333336</v>
      </c>
      <c r="G147" s="316">
        <v>5242.6166666666668</v>
      </c>
      <c r="H147" s="316">
        <v>5195.4833333333336</v>
      </c>
      <c r="I147" s="316">
        <v>5345.9833333333336</v>
      </c>
      <c r="J147" s="316">
        <v>5393.1166666666668</v>
      </c>
      <c r="K147" s="316">
        <v>5421.2333333333336</v>
      </c>
      <c r="L147" s="303">
        <v>5365</v>
      </c>
      <c r="M147" s="303">
        <v>5289.75</v>
      </c>
      <c r="N147" s="318">
        <v>1335800</v>
      </c>
      <c r="O147" s="319">
        <v>7.238727190469009E-3</v>
      </c>
    </row>
    <row r="148" spans="1:15" ht="15">
      <c r="A148" s="276">
        <v>138</v>
      </c>
      <c r="B148" s="386" t="s">
        <v>180</v>
      </c>
      <c r="C148" s="276" t="s">
        <v>197</v>
      </c>
      <c r="D148" s="315">
        <v>471.9</v>
      </c>
      <c r="E148" s="315">
        <v>473.26666666666665</v>
      </c>
      <c r="F148" s="316">
        <v>468.63333333333333</v>
      </c>
      <c r="G148" s="316">
        <v>465.36666666666667</v>
      </c>
      <c r="H148" s="316">
        <v>460.73333333333335</v>
      </c>
      <c r="I148" s="316">
        <v>476.5333333333333</v>
      </c>
      <c r="J148" s="316">
        <v>481.16666666666663</v>
      </c>
      <c r="K148" s="316">
        <v>484.43333333333328</v>
      </c>
      <c r="L148" s="303">
        <v>477.9</v>
      </c>
      <c r="M148" s="303">
        <v>470</v>
      </c>
      <c r="N148" s="318">
        <v>19640400</v>
      </c>
      <c r="O148" s="319">
        <v>1.5527324057269611E-2</v>
      </c>
    </row>
    <row r="149" spans="1:15" ht="15">
      <c r="A149" s="276">
        <v>139</v>
      </c>
      <c r="B149" s="386" t="s">
        <v>113</v>
      </c>
      <c r="C149" s="276" t="s">
        <v>198</v>
      </c>
      <c r="D149" s="315">
        <v>161.30000000000001</v>
      </c>
      <c r="E149" s="315">
        <v>161.91666666666666</v>
      </c>
      <c r="F149" s="316">
        <v>160.0333333333333</v>
      </c>
      <c r="G149" s="316">
        <v>158.76666666666665</v>
      </c>
      <c r="H149" s="316">
        <v>156.8833333333333</v>
      </c>
      <c r="I149" s="316">
        <v>163.18333333333331</v>
      </c>
      <c r="J149" s="316">
        <v>165.06666666666669</v>
      </c>
      <c r="K149" s="316">
        <v>166.33333333333331</v>
      </c>
      <c r="L149" s="303">
        <v>163.80000000000001</v>
      </c>
      <c r="M149" s="303">
        <v>160.65</v>
      </c>
      <c r="N149" s="318">
        <v>76303400</v>
      </c>
      <c r="O149" s="319">
        <v>-1.2675491375852386E-2</v>
      </c>
    </row>
    <row r="150" spans="1:15" ht="15">
      <c r="A150" s="276">
        <v>140</v>
      </c>
      <c r="B150" s="386" t="s">
        <v>64</v>
      </c>
      <c r="C150" s="276" t="s">
        <v>199</v>
      </c>
      <c r="D150" s="315">
        <v>833.9</v>
      </c>
      <c r="E150" s="315">
        <v>831.9</v>
      </c>
      <c r="F150" s="316">
        <v>827</v>
      </c>
      <c r="G150" s="316">
        <v>820.1</v>
      </c>
      <c r="H150" s="316">
        <v>815.2</v>
      </c>
      <c r="I150" s="316">
        <v>838.8</v>
      </c>
      <c r="J150" s="316">
        <v>843.69999999999982</v>
      </c>
      <c r="K150" s="316">
        <v>850.59999999999991</v>
      </c>
      <c r="L150" s="303">
        <v>836.8</v>
      </c>
      <c r="M150" s="303">
        <v>825</v>
      </c>
      <c r="N150" s="318">
        <v>1849000</v>
      </c>
      <c r="O150" s="319">
        <v>-1.3866666666666666E-2</v>
      </c>
    </row>
    <row r="151" spans="1:15" ht="15">
      <c r="A151" s="276">
        <v>141</v>
      </c>
      <c r="B151" s="386" t="s">
        <v>107</v>
      </c>
      <c r="C151" s="276" t="s">
        <v>200</v>
      </c>
      <c r="D151" s="315">
        <v>388.9</v>
      </c>
      <c r="E151" s="315">
        <v>388.8</v>
      </c>
      <c r="F151" s="316">
        <v>386.25</v>
      </c>
      <c r="G151" s="316">
        <v>383.59999999999997</v>
      </c>
      <c r="H151" s="316">
        <v>381.04999999999995</v>
      </c>
      <c r="I151" s="316">
        <v>391.45000000000005</v>
      </c>
      <c r="J151" s="316">
        <v>394.00000000000011</v>
      </c>
      <c r="K151" s="316">
        <v>396.65000000000009</v>
      </c>
      <c r="L151" s="303">
        <v>391.35</v>
      </c>
      <c r="M151" s="303">
        <v>386.15</v>
      </c>
      <c r="N151" s="318">
        <v>26512000</v>
      </c>
      <c r="O151" s="319">
        <v>5.3391578691906324E-3</v>
      </c>
    </row>
    <row r="152" spans="1:15" ht="15">
      <c r="A152" s="276">
        <v>142</v>
      </c>
      <c r="B152" s="386" t="s">
        <v>89</v>
      </c>
      <c r="C152" s="276" t="s">
        <v>202</v>
      </c>
      <c r="D152" s="315">
        <v>226</v>
      </c>
      <c r="E152" s="315">
        <v>225.65</v>
      </c>
      <c r="F152" s="316">
        <v>224.35000000000002</v>
      </c>
      <c r="G152" s="316">
        <v>222.70000000000002</v>
      </c>
      <c r="H152" s="316">
        <v>221.40000000000003</v>
      </c>
      <c r="I152" s="316">
        <v>227.3</v>
      </c>
      <c r="J152" s="316">
        <v>228.60000000000002</v>
      </c>
      <c r="K152" s="316">
        <v>230.25</v>
      </c>
      <c r="L152" s="303">
        <v>226.95</v>
      </c>
      <c r="M152" s="303">
        <v>224</v>
      </c>
      <c r="N152" s="318">
        <v>28761000</v>
      </c>
      <c r="O152" s="319">
        <v>-1.1649484536082473E-2</v>
      </c>
    </row>
    <row r="153" spans="1:15">
      <c r="A153" s="276">
        <v>143</v>
      </c>
      <c r="B153" s="295"/>
      <c r="C153" s="295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</row>
    <row r="155" spans="1:15">
      <c r="A155" s="276">
        <v>145</v>
      </c>
      <c r="B155" s="295"/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5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295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C158" s="291"/>
      <c r="D158" s="291"/>
      <c r="E158" s="291"/>
      <c r="F158" s="290"/>
      <c r="G158" s="290"/>
      <c r="H158" s="290"/>
      <c r="I158" s="290"/>
      <c r="J158" s="290"/>
      <c r="K158" s="290"/>
      <c r="L158" s="290"/>
      <c r="M158" s="290"/>
    </row>
    <row r="159" spans="1:15">
      <c r="A159" s="276"/>
      <c r="B159" s="299"/>
      <c r="C159" s="291"/>
      <c r="D159" s="291"/>
      <c r="E159" s="291"/>
      <c r="F159" s="290"/>
      <c r="G159" s="290"/>
      <c r="H159" s="290"/>
      <c r="I159" s="290"/>
      <c r="J159" s="290"/>
      <c r="K159" s="290"/>
      <c r="L159" s="290"/>
      <c r="M159" s="290"/>
    </row>
    <row r="160" spans="1:15">
      <c r="A160" s="276"/>
      <c r="B160" s="320"/>
      <c r="C160" s="291"/>
      <c r="D160" s="291"/>
      <c r="E160" s="291"/>
      <c r="F160" s="290"/>
      <c r="G160" s="290"/>
      <c r="H160" s="290"/>
      <c r="I160" s="290"/>
      <c r="J160" s="290"/>
      <c r="K160" s="290"/>
      <c r="L160" s="290"/>
      <c r="M160" s="290"/>
    </row>
    <row r="161" spans="1:13">
      <c r="A161" s="276"/>
      <c r="B161" s="320"/>
      <c r="D161" s="320"/>
      <c r="E161" s="320"/>
      <c r="F161" s="322"/>
      <c r="G161" s="322"/>
      <c r="H161" s="290"/>
      <c r="I161" s="322"/>
      <c r="J161" s="322"/>
      <c r="K161" s="322"/>
      <c r="L161" s="322"/>
      <c r="M161" s="322"/>
    </row>
    <row r="162" spans="1:13">
      <c r="A162" s="276"/>
      <c r="B162" s="320"/>
      <c r="D162" s="320"/>
      <c r="E162" s="320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B166" s="321"/>
      <c r="D166" s="321"/>
      <c r="E166" s="321"/>
      <c r="F166" s="322"/>
      <c r="G166" s="322"/>
      <c r="H166" s="322"/>
      <c r="I166" s="322"/>
      <c r="J166" s="322"/>
      <c r="K166" s="322"/>
      <c r="L166" s="322"/>
      <c r="M166" s="322"/>
    </row>
    <row r="167" spans="1:13">
      <c r="A167" s="289"/>
      <c r="B167" s="321"/>
      <c r="D167" s="321"/>
      <c r="E167" s="321"/>
      <c r="F167" s="322"/>
      <c r="G167" s="322"/>
      <c r="H167" s="322"/>
      <c r="I167" s="322"/>
      <c r="J167" s="322"/>
      <c r="K167" s="322"/>
      <c r="L167" s="322"/>
      <c r="M167" s="322"/>
    </row>
    <row r="168" spans="1:13">
      <c r="A168" s="289"/>
      <c r="B168" s="321"/>
      <c r="D168" s="321"/>
      <c r="E168" s="321"/>
      <c r="F168" s="322"/>
      <c r="G168" s="322"/>
      <c r="H168" s="322"/>
      <c r="I168" s="322"/>
      <c r="J168" s="322"/>
      <c r="K168" s="322"/>
      <c r="L168" s="322"/>
      <c r="M168" s="322"/>
    </row>
    <row r="169" spans="1:13">
      <c r="H169" s="322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F23" sqref="F2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44200</v>
      </c>
    </row>
    <row r="7" spans="1:15">
      <c r="A7"/>
    </row>
    <row r="8" spans="1:15" ht="28.5" customHeight="1">
      <c r="A8" s="536" t="s">
        <v>16</v>
      </c>
      <c r="B8" s="537" t="s">
        <v>18</v>
      </c>
      <c r="C8" s="535" t="s">
        <v>19</v>
      </c>
      <c r="D8" s="535" t="s">
        <v>20</v>
      </c>
      <c r="E8" s="535" t="s">
        <v>21</v>
      </c>
      <c r="F8" s="535"/>
      <c r="G8" s="535"/>
      <c r="H8" s="535" t="s">
        <v>22</v>
      </c>
      <c r="I8" s="535"/>
      <c r="J8" s="535"/>
      <c r="K8" s="273"/>
      <c r="L8" s="281"/>
      <c r="M8" s="281"/>
    </row>
    <row r="9" spans="1:15" ht="36" customHeight="1">
      <c r="A9" s="531"/>
      <c r="B9" s="533"/>
      <c r="C9" s="538" t="s">
        <v>23</v>
      </c>
      <c r="D9" s="538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14018.5</v>
      </c>
      <c r="D10" s="302">
        <v>14019.9</v>
      </c>
      <c r="E10" s="302">
        <v>13989.949999999999</v>
      </c>
      <c r="F10" s="302">
        <v>13961.4</v>
      </c>
      <c r="G10" s="302">
        <v>13931.449999999999</v>
      </c>
      <c r="H10" s="302">
        <v>14048.449999999999</v>
      </c>
      <c r="I10" s="302">
        <v>14078.4</v>
      </c>
      <c r="J10" s="302">
        <v>14106.949999999999</v>
      </c>
      <c r="K10" s="301">
        <v>14049.85</v>
      </c>
      <c r="L10" s="301">
        <v>13991.35</v>
      </c>
      <c r="M10" s="306"/>
    </row>
    <row r="11" spans="1:15">
      <c r="A11" s="300">
        <v>2</v>
      </c>
      <c r="B11" s="276" t="s">
        <v>220</v>
      </c>
      <c r="C11" s="303">
        <v>31225.85</v>
      </c>
      <c r="D11" s="278">
        <v>31266.149999999998</v>
      </c>
      <c r="E11" s="278">
        <v>31147.949999999997</v>
      </c>
      <c r="F11" s="278">
        <v>31070.05</v>
      </c>
      <c r="G11" s="278">
        <v>30951.85</v>
      </c>
      <c r="H11" s="278">
        <v>31344.049999999996</v>
      </c>
      <c r="I11" s="278">
        <v>31462.25</v>
      </c>
      <c r="J11" s="278">
        <v>31540.149999999994</v>
      </c>
      <c r="K11" s="303">
        <v>31384.35</v>
      </c>
      <c r="L11" s="303">
        <v>31188.25</v>
      </c>
      <c r="M11" s="306"/>
    </row>
    <row r="12" spans="1:15">
      <c r="A12" s="300">
        <v>3</v>
      </c>
      <c r="B12" s="284" t="s">
        <v>221</v>
      </c>
      <c r="C12" s="303">
        <v>1639.05</v>
      </c>
      <c r="D12" s="278">
        <v>1637.4833333333333</v>
      </c>
      <c r="E12" s="278">
        <v>1632.3166666666666</v>
      </c>
      <c r="F12" s="278">
        <v>1625.5833333333333</v>
      </c>
      <c r="G12" s="278">
        <v>1620.4166666666665</v>
      </c>
      <c r="H12" s="278">
        <v>1644.2166666666667</v>
      </c>
      <c r="I12" s="278">
        <v>1649.3833333333332</v>
      </c>
      <c r="J12" s="278">
        <v>1656.1166666666668</v>
      </c>
      <c r="K12" s="303">
        <v>1642.65</v>
      </c>
      <c r="L12" s="303">
        <v>1630.75</v>
      </c>
      <c r="M12" s="306"/>
    </row>
    <row r="13" spans="1:15">
      <c r="A13" s="300">
        <v>4</v>
      </c>
      <c r="B13" s="276" t="s">
        <v>222</v>
      </c>
      <c r="C13" s="303">
        <v>3674.2</v>
      </c>
      <c r="D13" s="278">
        <v>3668.1166666666663</v>
      </c>
      <c r="E13" s="278">
        <v>3657.7833333333328</v>
      </c>
      <c r="F13" s="278">
        <v>3641.3666666666663</v>
      </c>
      <c r="G13" s="278">
        <v>3631.0333333333328</v>
      </c>
      <c r="H13" s="278">
        <v>3684.5333333333328</v>
      </c>
      <c r="I13" s="278">
        <v>3694.8666666666659</v>
      </c>
      <c r="J13" s="278">
        <v>3711.2833333333328</v>
      </c>
      <c r="K13" s="303">
        <v>3678.45</v>
      </c>
      <c r="L13" s="303">
        <v>3651.7</v>
      </c>
      <c r="M13" s="306"/>
    </row>
    <row r="14" spans="1:15">
      <c r="A14" s="300">
        <v>5</v>
      </c>
      <c r="B14" s="276" t="s">
        <v>223</v>
      </c>
      <c r="C14" s="303">
        <v>24456.1</v>
      </c>
      <c r="D14" s="278">
        <v>24415.25</v>
      </c>
      <c r="E14" s="278">
        <v>24329.8</v>
      </c>
      <c r="F14" s="278">
        <v>24203.5</v>
      </c>
      <c r="G14" s="278">
        <v>24118.05</v>
      </c>
      <c r="H14" s="278">
        <v>24541.55</v>
      </c>
      <c r="I14" s="278">
        <v>24626.999999999996</v>
      </c>
      <c r="J14" s="278">
        <v>24753.3</v>
      </c>
      <c r="K14" s="303">
        <v>24500.7</v>
      </c>
      <c r="L14" s="303">
        <v>24288.95</v>
      </c>
      <c r="M14" s="306"/>
    </row>
    <row r="15" spans="1:15">
      <c r="A15" s="300">
        <v>6</v>
      </c>
      <c r="B15" s="276" t="s">
        <v>224</v>
      </c>
      <c r="C15" s="303">
        <v>2815.4</v>
      </c>
      <c r="D15" s="278">
        <v>2812.65</v>
      </c>
      <c r="E15" s="278">
        <v>2803.5</v>
      </c>
      <c r="F15" s="278">
        <v>2791.6</v>
      </c>
      <c r="G15" s="278">
        <v>2782.45</v>
      </c>
      <c r="H15" s="278">
        <v>2824.55</v>
      </c>
      <c r="I15" s="278">
        <v>2833.7000000000007</v>
      </c>
      <c r="J15" s="278">
        <v>2845.6000000000004</v>
      </c>
      <c r="K15" s="303">
        <v>2821.8</v>
      </c>
      <c r="L15" s="303">
        <v>2800.75</v>
      </c>
      <c r="M15" s="306"/>
    </row>
    <row r="16" spans="1:15">
      <c r="A16" s="300">
        <v>7</v>
      </c>
      <c r="B16" s="276" t="s">
        <v>225</v>
      </c>
      <c r="C16" s="303">
        <v>5965.7</v>
      </c>
      <c r="D16" s="278">
        <v>5941.55</v>
      </c>
      <c r="E16" s="278">
        <v>5907.1500000000005</v>
      </c>
      <c r="F16" s="278">
        <v>5848.6</v>
      </c>
      <c r="G16" s="278">
        <v>5814.2000000000007</v>
      </c>
      <c r="H16" s="278">
        <v>6000.1</v>
      </c>
      <c r="I16" s="278">
        <v>6034.5</v>
      </c>
      <c r="J16" s="278">
        <v>6093.05</v>
      </c>
      <c r="K16" s="303">
        <v>5975.95</v>
      </c>
      <c r="L16" s="303">
        <v>5883</v>
      </c>
      <c r="M16" s="306"/>
    </row>
    <row r="17" spans="1:13">
      <c r="A17" s="300">
        <v>8</v>
      </c>
      <c r="B17" s="276" t="s">
        <v>802</v>
      </c>
      <c r="C17" s="276">
        <v>1260.5</v>
      </c>
      <c r="D17" s="278">
        <v>1259.2</v>
      </c>
      <c r="E17" s="278">
        <v>1243.4000000000001</v>
      </c>
      <c r="F17" s="278">
        <v>1226.3</v>
      </c>
      <c r="G17" s="278">
        <v>1210.5</v>
      </c>
      <c r="H17" s="278">
        <v>1276.3000000000002</v>
      </c>
      <c r="I17" s="278">
        <v>1292.0999999999999</v>
      </c>
      <c r="J17" s="278">
        <v>1309.2000000000003</v>
      </c>
      <c r="K17" s="276">
        <v>1275</v>
      </c>
      <c r="L17" s="276">
        <v>1242.0999999999999</v>
      </c>
      <c r="M17" s="276">
        <v>4.0619800000000001</v>
      </c>
    </row>
    <row r="18" spans="1:13">
      <c r="A18" s="300">
        <v>9</v>
      </c>
      <c r="B18" s="276" t="s">
        <v>295</v>
      </c>
      <c r="C18" s="276">
        <v>15746</v>
      </c>
      <c r="D18" s="278">
        <v>15766.766666666668</v>
      </c>
      <c r="E18" s="278">
        <v>15677.233333333337</v>
      </c>
      <c r="F18" s="278">
        <v>15608.466666666669</v>
      </c>
      <c r="G18" s="278">
        <v>15518.933333333338</v>
      </c>
      <c r="H18" s="278">
        <v>15835.533333333336</v>
      </c>
      <c r="I18" s="278">
        <v>15925.066666666666</v>
      </c>
      <c r="J18" s="278">
        <v>15993.833333333336</v>
      </c>
      <c r="K18" s="276">
        <v>15856.3</v>
      </c>
      <c r="L18" s="276">
        <v>15698</v>
      </c>
      <c r="M18" s="276">
        <v>0.22888</v>
      </c>
    </row>
    <row r="19" spans="1:13">
      <c r="A19" s="300">
        <v>10</v>
      </c>
      <c r="B19" s="276" t="s">
        <v>227</v>
      </c>
      <c r="C19" s="276">
        <v>89.1</v>
      </c>
      <c r="D19" s="278">
        <v>87.899999999999991</v>
      </c>
      <c r="E19" s="278">
        <v>85.999999999999986</v>
      </c>
      <c r="F19" s="278">
        <v>82.899999999999991</v>
      </c>
      <c r="G19" s="278">
        <v>80.999999999999986</v>
      </c>
      <c r="H19" s="278">
        <v>90.999999999999986</v>
      </c>
      <c r="I19" s="278">
        <v>92.899999999999991</v>
      </c>
      <c r="J19" s="278">
        <v>95.999999999999986</v>
      </c>
      <c r="K19" s="276">
        <v>89.8</v>
      </c>
      <c r="L19" s="276">
        <v>84.8</v>
      </c>
      <c r="M19" s="276">
        <v>40.017020000000002</v>
      </c>
    </row>
    <row r="20" spans="1:13">
      <c r="A20" s="300">
        <v>11</v>
      </c>
      <c r="B20" s="276" t="s">
        <v>228</v>
      </c>
      <c r="C20" s="276">
        <v>166.5</v>
      </c>
      <c r="D20" s="278">
        <v>167.06666666666669</v>
      </c>
      <c r="E20" s="278">
        <v>165.33333333333337</v>
      </c>
      <c r="F20" s="278">
        <v>164.16666666666669</v>
      </c>
      <c r="G20" s="278">
        <v>162.43333333333337</v>
      </c>
      <c r="H20" s="278">
        <v>168.23333333333338</v>
      </c>
      <c r="I20" s="278">
        <v>169.96666666666667</v>
      </c>
      <c r="J20" s="278">
        <v>171.13333333333338</v>
      </c>
      <c r="K20" s="276">
        <v>168.8</v>
      </c>
      <c r="L20" s="276">
        <v>165.9</v>
      </c>
      <c r="M20" s="276">
        <v>11.09915</v>
      </c>
    </row>
    <row r="21" spans="1:13">
      <c r="A21" s="300">
        <v>12</v>
      </c>
      <c r="B21" s="276" t="s">
        <v>38</v>
      </c>
      <c r="C21" s="276">
        <v>1626.1</v>
      </c>
      <c r="D21" s="278">
        <v>1624.5833333333333</v>
      </c>
      <c r="E21" s="278">
        <v>1617.1666666666665</v>
      </c>
      <c r="F21" s="278">
        <v>1608.2333333333333</v>
      </c>
      <c r="G21" s="278">
        <v>1600.8166666666666</v>
      </c>
      <c r="H21" s="278">
        <v>1633.5166666666664</v>
      </c>
      <c r="I21" s="278">
        <v>1640.9333333333329</v>
      </c>
      <c r="J21" s="278">
        <v>1649.8666666666663</v>
      </c>
      <c r="K21" s="276">
        <v>1632</v>
      </c>
      <c r="L21" s="276">
        <v>1615.65</v>
      </c>
      <c r="M21" s="276">
        <v>6.4789199999999996</v>
      </c>
    </row>
    <row r="22" spans="1:13">
      <c r="A22" s="300">
        <v>13</v>
      </c>
      <c r="B22" s="276" t="s">
        <v>296</v>
      </c>
      <c r="C22" s="276">
        <v>376.8</v>
      </c>
      <c r="D22" s="278">
        <v>376.90000000000003</v>
      </c>
      <c r="E22" s="278">
        <v>374.00000000000006</v>
      </c>
      <c r="F22" s="278">
        <v>371.20000000000005</v>
      </c>
      <c r="G22" s="278">
        <v>368.30000000000007</v>
      </c>
      <c r="H22" s="278">
        <v>379.70000000000005</v>
      </c>
      <c r="I22" s="278">
        <v>382.6</v>
      </c>
      <c r="J22" s="278">
        <v>385.40000000000003</v>
      </c>
      <c r="K22" s="276">
        <v>379.8</v>
      </c>
      <c r="L22" s="276">
        <v>374.1</v>
      </c>
      <c r="M22" s="276">
        <v>7.8585700000000003</v>
      </c>
    </row>
    <row r="23" spans="1:13">
      <c r="A23" s="300">
        <v>14</v>
      </c>
      <c r="B23" s="276" t="s">
        <v>41</v>
      </c>
      <c r="C23" s="276">
        <v>503.85</v>
      </c>
      <c r="D23" s="278">
        <v>498.13333333333338</v>
      </c>
      <c r="E23" s="278">
        <v>488.26666666666677</v>
      </c>
      <c r="F23" s="278">
        <v>472.68333333333339</v>
      </c>
      <c r="G23" s="278">
        <v>462.81666666666678</v>
      </c>
      <c r="H23" s="278">
        <v>513.7166666666667</v>
      </c>
      <c r="I23" s="278">
        <v>523.58333333333348</v>
      </c>
      <c r="J23" s="278">
        <v>539.16666666666674</v>
      </c>
      <c r="K23" s="276">
        <v>508</v>
      </c>
      <c r="L23" s="276">
        <v>482.55</v>
      </c>
      <c r="M23" s="276">
        <v>78.157300000000006</v>
      </c>
    </row>
    <row r="24" spans="1:13">
      <c r="A24" s="300">
        <v>15</v>
      </c>
      <c r="B24" s="276" t="s">
        <v>43</v>
      </c>
      <c r="C24" s="276">
        <v>50.15</v>
      </c>
      <c r="D24" s="278">
        <v>50.15</v>
      </c>
      <c r="E24" s="278">
        <v>49.8</v>
      </c>
      <c r="F24" s="278">
        <v>49.449999999999996</v>
      </c>
      <c r="G24" s="278">
        <v>49.099999999999994</v>
      </c>
      <c r="H24" s="278">
        <v>50.5</v>
      </c>
      <c r="I24" s="278">
        <v>50.850000000000009</v>
      </c>
      <c r="J24" s="278">
        <v>51.2</v>
      </c>
      <c r="K24" s="276">
        <v>50.5</v>
      </c>
      <c r="L24" s="276">
        <v>49.8</v>
      </c>
      <c r="M24" s="276">
        <v>41.267969999999998</v>
      </c>
    </row>
    <row r="25" spans="1:13">
      <c r="A25" s="300">
        <v>16</v>
      </c>
      <c r="B25" s="276" t="s">
        <v>298</v>
      </c>
      <c r="C25" s="276">
        <v>434.25</v>
      </c>
      <c r="D25" s="278">
        <v>435.40000000000003</v>
      </c>
      <c r="E25" s="278">
        <v>429.85000000000008</v>
      </c>
      <c r="F25" s="278">
        <v>425.45000000000005</v>
      </c>
      <c r="G25" s="278">
        <v>419.90000000000009</v>
      </c>
      <c r="H25" s="278">
        <v>439.80000000000007</v>
      </c>
      <c r="I25" s="278">
        <v>445.35</v>
      </c>
      <c r="J25" s="278">
        <v>449.75000000000006</v>
      </c>
      <c r="K25" s="276">
        <v>440.95</v>
      </c>
      <c r="L25" s="276">
        <v>431</v>
      </c>
      <c r="M25" s="276">
        <v>2.4456699999999998</v>
      </c>
    </row>
    <row r="26" spans="1:13">
      <c r="A26" s="300">
        <v>17</v>
      </c>
      <c r="B26" s="276" t="s">
        <v>229</v>
      </c>
      <c r="C26" s="276">
        <v>1651.05</v>
      </c>
      <c r="D26" s="278">
        <v>1648.4833333333333</v>
      </c>
      <c r="E26" s="278">
        <v>1637.5666666666666</v>
      </c>
      <c r="F26" s="278">
        <v>1624.0833333333333</v>
      </c>
      <c r="G26" s="278">
        <v>1613.1666666666665</v>
      </c>
      <c r="H26" s="278">
        <v>1661.9666666666667</v>
      </c>
      <c r="I26" s="278">
        <v>1672.8833333333332</v>
      </c>
      <c r="J26" s="278">
        <v>1686.3666666666668</v>
      </c>
      <c r="K26" s="276">
        <v>1659.4</v>
      </c>
      <c r="L26" s="276">
        <v>1635</v>
      </c>
      <c r="M26" s="276">
        <v>1.03102</v>
      </c>
    </row>
    <row r="27" spans="1:13">
      <c r="A27" s="300">
        <v>18</v>
      </c>
      <c r="B27" s="276" t="s">
        <v>230</v>
      </c>
      <c r="C27" s="276">
        <v>2950.75</v>
      </c>
      <c r="D27" s="278">
        <v>2949.8666666666668</v>
      </c>
      <c r="E27" s="278">
        <v>2915.7333333333336</v>
      </c>
      <c r="F27" s="278">
        <v>2880.7166666666667</v>
      </c>
      <c r="G27" s="278">
        <v>2846.5833333333335</v>
      </c>
      <c r="H27" s="278">
        <v>2984.8833333333337</v>
      </c>
      <c r="I27" s="278">
        <v>3019.0166666666669</v>
      </c>
      <c r="J27" s="278">
        <v>3054.0333333333338</v>
      </c>
      <c r="K27" s="276">
        <v>2984</v>
      </c>
      <c r="L27" s="276">
        <v>2914.85</v>
      </c>
      <c r="M27" s="276">
        <v>0.41133999999999998</v>
      </c>
    </row>
    <row r="28" spans="1:13">
      <c r="A28" s="300">
        <v>19</v>
      </c>
      <c r="B28" s="276" t="s">
        <v>45</v>
      </c>
      <c r="C28" s="276">
        <v>925.05</v>
      </c>
      <c r="D28" s="278">
        <v>924.86666666666667</v>
      </c>
      <c r="E28" s="278">
        <v>918.68333333333339</v>
      </c>
      <c r="F28" s="278">
        <v>912.31666666666672</v>
      </c>
      <c r="G28" s="278">
        <v>906.13333333333344</v>
      </c>
      <c r="H28" s="278">
        <v>931.23333333333335</v>
      </c>
      <c r="I28" s="278">
        <v>937.41666666666652</v>
      </c>
      <c r="J28" s="278">
        <v>943.7833333333333</v>
      </c>
      <c r="K28" s="276">
        <v>931.05</v>
      </c>
      <c r="L28" s="276">
        <v>918.5</v>
      </c>
      <c r="M28" s="276">
        <v>3.3636699999999999</v>
      </c>
    </row>
    <row r="29" spans="1:13">
      <c r="A29" s="300">
        <v>20</v>
      </c>
      <c r="B29" s="276" t="s">
        <v>46</v>
      </c>
      <c r="C29" s="276">
        <v>250.85</v>
      </c>
      <c r="D29" s="278">
        <v>250.23333333333332</v>
      </c>
      <c r="E29" s="278">
        <v>248.76666666666665</v>
      </c>
      <c r="F29" s="278">
        <v>246.68333333333334</v>
      </c>
      <c r="G29" s="278">
        <v>245.21666666666667</v>
      </c>
      <c r="H29" s="278">
        <v>252.31666666666663</v>
      </c>
      <c r="I29" s="278">
        <v>253.78333333333327</v>
      </c>
      <c r="J29" s="278">
        <v>255.86666666666662</v>
      </c>
      <c r="K29" s="276">
        <v>251.7</v>
      </c>
      <c r="L29" s="276">
        <v>248.15</v>
      </c>
      <c r="M29" s="276">
        <v>40.110770000000002</v>
      </c>
    </row>
    <row r="30" spans="1:13">
      <c r="A30" s="300">
        <v>21</v>
      </c>
      <c r="B30" s="276" t="s">
        <v>47</v>
      </c>
      <c r="C30" s="276">
        <v>2414.85</v>
      </c>
      <c r="D30" s="278">
        <v>2413.2833333333333</v>
      </c>
      <c r="E30" s="278">
        <v>2396.5666666666666</v>
      </c>
      <c r="F30" s="278">
        <v>2378.2833333333333</v>
      </c>
      <c r="G30" s="278">
        <v>2361.5666666666666</v>
      </c>
      <c r="H30" s="278">
        <v>2431.5666666666666</v>
      </c>
      <c r="I30" s="278">
        <v>2448.2833333333328</v>
      </c>
      <c r="J30" s="278">
        <v>2466.5666666666666</v>
      </c>
      <c r="K30" s="276">
        <v>2430</v>
      </c>
      <c r="L30" s="276">
        <v>2395</v>
      </c>
      <c r="M30" s="276">
        <v>4.2393400000000003</v>
      </c>
    </row>
    <row r="31" spans="1:13">
      <c r="A31" s="300">
        <v>22</v>
      </c>
      <c r="B31" s="276" t="s">
        <v>48</v>
      </c>
      <c r="C31" s="276">
        <v>179.9</v>
      </c>
      <c r="D31" s="278">
        <v>179.35</v>
      </c>
      <c r="E31" s="278">
        <v>177.75</v>
      </c>
      <c r="F31" s="278">
        <v>175.6</v>
      </c>
      <c r="G31" s="278">
        <v>174</v>
      </c>
      <c r="H31" s="278">
        <v>181.5</v>
      </c>
      <c r="I31" s="278">
        <v>183.09999999999997</v>
      </c>
      <c r="J31" s="278">
        <v>185.25</v>
      </c>
      <c r="K31" s="276">
        <v>180.95</v>
      </c>
      <c r="L31" s="276">
        <v>177.2</v>
      </c>
      <c r="M31" s="276">
        <v>70.891459999999995</v>
      </c>
    </row>
    <row r="32" spans="1:13">
      <c r="A32" s="300">
        <v>23</v>
      </c>
      <c r="B32" s="276" t="s">
        <v>49</v>
      </c>
      <c r="C32" s="276">
        <v>99.1</v>
      </c>
      <c r="D32" s="278">
        <v>98.233333333333334</v>
      </c>
      <c r="E32" s="278">
        <v>96.566666666666663</v>
      </c>
      <c r="F32" s="278">
        <v>94.033333333333331</v>
      </c>
      <c r="G32" s="278">
        <v>92.36666666666666</v>
      </c>
      <c r="H32" s="278">
        <v>100.76666666666667</v>
      </c>
      <c r="I32" s="278">
        <v>102.43333333333332</v>
      </c>
      <c r="J32" s="278">
        <v>104.96666666666667</v>
      </c>
      <c r="K32" s="276">
        <v>99.9</v>
      </c>
      <c r="L32" s="276">
        <v>95.7</v>
      </c>
      <c r="M32" s="276">
        <v>271.49383999999998</v>
      </c>
    </row>
    <row r="33" spans="1:13">
      <c r="A33" s="300">
        <v>24</v>
      </c>
      <c r="B33" s="276" t="s">
        <v>51</v>
      </c>
      <c r="C33" s="276">
        <v>2775.55</v>
      </c>
      <c r="D33" s="278">
        <v>2772.5166666666664</v>
      </c>
      <c r="E33" s="278">
        <v>2753.0333333333328</v>
      </c>
      <c r="F33" s="278">
        <v>2730.5166666666664</v>
      </c>
      <c r="G33" s="278">
        <v>2711.0333333333328</v>
      </c>
      <c r="H33" s="278">
        <v>2795.0333333333328</v>
      </c>
      <c r="I33" s="278">
        <v>2814.5166666666664</v>
      </c>
      <c r="J33" s="278">
        <v>2837.0333333333328</v>
      </c>
      <c r="K33" s="276">
        <v>2792</v>
      </c>
      <c r="L33" s="276">
        <v>2750</v>
      </c>
      <c r="M33" s="276">
        <v>12.46698</v>
      </c>
    </row>
    <row r="34" spans="1:13">
      <c r="A34" s="300">
        <v>25</v>
      </c>
      <c r="B34" s="276" t="s">
        <v>226</v>
      </c>
      <c r="C34" s="276">
        <v>875.35</v>
      </c>
      <c r="D34" s="278">
        <v>867.75</v>
      </c>
      <c r="E34" s="278">
        <v>854.85</v>
      </c>
      <c r="F34" s="278">
        <v>834.35</v>
      </c>
      <c r="G34" s="278">
        <v>821.45</v>
      </c>
      <c r="H34" s="278">
        <v>888.25</v>
      </c>
      <c r="I34" s="278">
        <v>901.15000000000009</v>
      </c>
      <c r="J34" s="278">
        <v>921.65</v>
      </c>
      <c r="K34" s="276">
        <v>880.65</v>
      </c>
      <c r="L34" s="276">
        <v>847.25</v>
      </c>
      <c r="M34" s="276">
        <v>7.5607100000000003</v>
      </c>
    </row>
    <row r="35" spans="1:13">
      <c r="A35" s="300">
        <v>26</v>
      </c>
      <c r="B35" s="276" t="s">
        <v>53</v>
      </c>
      <c r="C35" s="276">
        <v>927.75</v>
      </c>
      <c r="D35" s="278">
        <v>925.5</v>
      </c>
      <c r="E35" s="278">
        <v>916.3</v>
      </c>
      <c r="F35" s="278">
        <v>904.84999999999991</v>
      </c>
      <c r="G35" s="278">
        <v>895.64999999999986</v>
      </c>
      <c r="H35" s="278">
        <v>936.95</v>
      </c>
      <c r="I35" s="278">
        <v>946.15000000000009</v>
      </c>
      <c r="J35" s="278">
        <v>957.60000000000014</v>
      </c>
      <c r="K35" s="276">
        <v>934.7</v>
      </c>
      <c r="L35" s="276">
        <v>914.05</v>
      </c>
      <c r="M35" s="276">
        <v>25.10737</v>
      </c>
    </row>
    <row r="36" spans="1:13">
      <c r="A36" s="300">
        <v>27</v>
      </c>
      <c r="B36" s="276" t="s">
        <v>55</v>
      </c>
      <c r="C36" s="276">
        <v>623.79999999999995</v>
      </c>
      <c r="D36" s="278">
        <v>622.26666666666665</v>
      </c>
      <c r="E36" s="278">
        <v>619.08333333333326</v>
      </c>
      <c r="F36" s="278">
        <v>614.36666666666656</v>
      </c>
      <c r="G36" s="278">
        <v>611.18333333333317</v>
      </c>
      <c r="H36" s="278">
        <v>626.98333333333335</v>
      </c>
      <c r="I36" s="278">
        <v>630.16666666666674</v>
      </c>
      <c r="J36" s="278">
        <v>634.88333333333344</v>
      </c>
      <c r="K36" s="276">
        <v>625.45000000000005</v>
      </c>
      <c r="L36" s="276">
        <v>617.54999999999995</v>
      </c>
      <c r="M36" s="276">
        <v>60.470619999999997</v>
      </c>
    </row>
    <row r="37" spans="1:13">
      <c r="A37" s="300">
        <v>28</v>
      </c>
      <c r="B37" s="276" t="s">
        <v>56</v>
      </c>
      <c r="C37" s="276">
        <v>3481.25</v>
      </c>
      <c r="D37" s="278">
        <v>3473.75</v>
      </c>
      <c r="E37" s="278">
        <v>3453.5</v>
      </c>
      <c r="F37" s="278">
        <v>3425.75</v>
      </c>
      <c r="G37" s="278">
        <v>3405.5</v>
      </c>
      <c r="H37" s="278">
        <v>3501.5</v>
      </c>
      <c r="I37" s="278">
        <v>3521.75</v>
      </c>
      <c r="J37" s="278">
        <v>3549.5</v>
      </c>
      <c r="K37" s="276">
        <v>3494</v>
      </c>
      <c r="L37" s="276">
        <v>3446</v>
      </c>
      <c r="M37" s="276">
        <v>4.2164299999999999</v>
      </c>
    </row>
    <row r="38" spans="1:13">
      <c r="A38" s="300">
        <v>29</v>
      </c>
      <c r="B38" s="276" t="s">
        <v>58</v>
      </c>
      <c r="C38" s="276">
        <v>8870.4500000000007</v>
      </c>
      <c r="D38" s="278">
        <v>8889.7166666666672</v>
      </c>
      <c r="E38" s="278">
        <v>8820.7333333333336</v>
      </c>
      <c r="F38" s="278">
        <v>8771.0166666666664</v>
      </c>
      <c r="G38" s="278">
        <v>8702.0333333333328</v>
      </c>
      <c r="H38" s="278">
        <v>8939.4333333333343</v>
      </c>
      <c r="I38" s="278">
        <v>9008.4166666666679</v>
      </c>
      <c r="J38" s="278">
        <v>9058.133333333335</v>
      </c>
      <c r="K38" s="276">
        <v>8958.7000000000007</v>
      </c>
      <c r="L38" s="276">
        <v>8840</v>
      </c>
      <c r="M38" s="276">
        <v>2.8810099999999998</v>
      </c>
    </row>
    <row r="39" spans="1:13">
      <c r="A39" s="300">
        <v>30</v>
      </c>
      <c r="B39" s="276" t="s">
        <v>232</v>
      </c>
      <c r="C39" s="276">
        <v>3119.15</v>
      </c>
      <c r="D39" s="278">
        <v>3109.0666666666671</v>
      </c>
      <c r="E39" s="278">
        <v>3081.2833333333342</v>
      </c>
      <c r="F39" s="278">
        <v>3043.416666666667</v>
      </c>
      <c r="G39" s="278">
        <v>3015.6333333333341</v>
      </c>
      <c r="H39" s="278">
        <v>3146.9333333333343</v>
      </c>
      <c r="I39" s="278">
        <v>3174.7166666666672</v>
      </c>
      <c r="J39" s="278">
        <v>3212.5833333333344</v>
      </c>
      <c r="K39" s="276">
        <v>3136.85</v>
      </c>
      <c r="L39" s="276">
        <v>3071.2</v>
      </c>
      <c r="M39" s="276">
        <v>0.38785999999999998</v>
      </c>
    </row>
    <row r="40" spans="1:13">
      <c r="A40" s="300">
        <v>31</v>
      </c>
      <c r="B40" s="276" t="s">
        <v>59</v>
      </c>
      <c r="C40" s="276">
        <v>5280.15</v>
      </c>
      <c r="D40" s="278">
        <v>5289.3833333333332</v>
      </c>
      <c r="E40" s="278">
        <v>5240.7666666666664</v>
      </c>
      <c r="F40" s="278">
        <v>5201.3833333333332</v>
      </c>
      <c r="G40" s="278">
        <v>5152.7666666666664</v>
      </c>
      <c r="H40" s="278">
        <v>5328.7666666666664</v>
      </c>
      <c r="I40" s="278">
        <v>5377.3833333333332</v>
      </c>
      <c r="J40" s="278">
        <v>5416.7666666666664</v>
      </c>
      <c r="K40" s="276">
        <v>5338</v>
      </c>
      <c r="L40" s="276">
        <v>5250</v>
      </c>
      <c r="M40" s="276">
        <v>14.471869999999999</v>
      </c>
    </row>
    <row r="41" spans="1:13">
      <c r="A41" s="300">
        <v>32</v>
      </c>
      <c r="B41" s="276" t="s">
        <v>60</v>
      </c>
      <c r="C41" s="276">
        <v>1642.1</v>
      </c>
      <c r="D41" s="278">
        <v>1641.6333333333332</v>
      </c>
      <c r="E41" s="278">
        <v>1630.4666666666665</v>
      </c>
      <c r="F41" s="278">
        <v>1618.8333333333333</v>
      </c>
      <c r="G41" s="278">
        <v>1607.6666666666665</v>
      </c>
      <c r="H41" s="278">
        <v>1653.2666666666664</v>
      </c>
      <c r="I41" s="278">
        <v>1664.4333333333334</v>
      </c>
      <c r="J41" s="278">
        <v>1676.0666666666664</v>
      </c>
      <c r="K41" s="276">
        <v>1652.8</v>
      </c>
      <c r="L41" s="276">
        <v>1630</v>
      </c>
      <c r="M41" s="276">
        <v>4.1533100000000003</v>
      </c>
    </row>
    <row r="42" spans="1:13">
      <c r="A42" s="300">
        <v>33</v>
      </c>
      <c r="B42" s="276" t="s">
        <v>233</v>
      </c>
      <c r="C42" s="276">
        <v>400.2</v>
      </c>
      <c r="D42" s="278">
        <v>400.38333333333338</v>
      </c>
      <c r="E42" s="278">
        <v>395.81666666666678</v>
      </c>
      <c r="F42" s="278">
        <v>391.43333333333339</v>
      </c>
      <c r="G42" s="278">
        <v>386.86666666666679</v>
      </c>
      <c r="H42" s="278">
        <v>404.76666666666677</v>
      </c>
      <c r="I42" s="278">
        <v>409.33333333333337</v>
      </c>
      <c r="J42" s="278">
        <v>413.71666666666675</v>
      </c>
      <c r="K42" s="276">
        <v>404.95</v>
      </c>
      <c r="L42" s="276">
        <v>396</v>
      </c>
      <c r="M42" s="276">
        <v>52.306809999999999</v>
      </c>
    </row>
    <row r="43" spans="1:13">
      <c r="A43" s="300">
        <v>34</v>
      </c>
      <c r="B43" s="276" t="s">
        <v>61</v>
      </c>
      <c r="C43" s="276">
        <v>64.5</v>
      </c>
      <c r="D43" s="278">
        <v>63.633333333333333</v>
      </c>
      <c r="E43" s="278">
        <v>62.466666666666669</v>
      </c>
      <c r="F43" s="278">
        <v>60.433333333333337</v>
      </c>
      <c r="G43" s="278">
        <v>59.266666666666673</v>
      </c>
      <c r="H43" s="278">
        <v>65.666666666666657</v>
      </c>
      <c r="I43" s="278">
        <v>66.833333333333343</v>
      </c>
      <c r="J43" s="278">
        <v>68.86666666666666</v>
      </c>
      <c r="K43" s="276">
        <v>64.8</v>
      </c>
      <c r="L43" s="276">
        <v>61.6</v>
      </c>
      <c r="M43" s="276">
        <v>433.69914999999997</v>
      </c>
    </row>
    <row r="44" spans="1:13">
      <c r="A44" s="300">
        <v>35</v>
      </c>
      <c r="B44" s="276" t="s">
        <v>62</v>
      </c>
      <c r="C44" s="276">
        <v>50.15</v>
      </c>
      <c r="D44" s="278">
        <v>49.783333333333331</v>
      </c>
      <c r="E44" s="278">
        <v>49.166666666666664</v>
      </c>
      <c r="F44" s="278">
        <v>48.18333333333333</v>
      </c>
      <c r="G44" s="278">
        <v>47.566666666666663</v>
      </c>
      <c r="H44" s="278">
        <v>50.766666666666666</v>
      </c>
      <c r="I44" s="278">
        <v>51.38333333333334</v>
      </c>
      <c r="J44" s="278">
        <v>52.366666666666667</v>
      </c>
      <c r="K44" s="276">
        <v>50.4</v>
      </c>
      <c r="L44" s="276">
        <v>48.8</v>
      </c>
      <c r="M44" s="276">
        <v>39.758110000000002</v>
      </c>
    </row>
    <row r="45" spans="1:13">
      <c r="A45" s="300">
        <v>36</v>
      </c>
      <c r="B45" s="276" t="s">
        <v>63</v>
      </c>
      <c r="C45" s="276">
        <v>1573.9</v>
      </c>
      <c r="D45" s="278">
        <v>1578.8</v>
      </c>
      <c r="E45" s="278">
        <v>1565.35</v>
      </c>
      <c r="F45" s="278">
        <v>1556.8</v>
      </c>
      <c r="G45" s="278">
        <v>1543.35</v>
      </c>
      <c r="H45" s="278">
        <v>1587.35</v>
      </c>
      <c r="I45" s="278">
        <v>1600.8000000000002</v>
      </c>
      <c r="J45" s="278">
        <v>1609.35</v>
      </c>
      <c r="K45" s="276">
        <v>1592.25</v>
      </c>
      <c r="L45" s="276">
        <v>1570.25</v>
      </c>
      <c r="M45" s="276">
        <v>3.5387300000000002</v>
      </c>
    </row>
    <row r="46" spans="1:13">
      <c r="A46" s="300">
        <v>37</v>
      </c>
      <c r="B46" s="276" t="s">
        <v>234</v>
      </c>
      <c r="C46" s="276">
        <v>1304.75</v>
      </c>
      <c r="D46" s="278">
        <v>1307.4666666666667</v>
      </c>
      <c r="E46" s="278">
        <v>1293.2833333333333</v>
      </c>
      <c r="F46" s="278">
        <v>1281.8166666666666</v>
      </c>
      <c r="G46" s="278">
        <v>1267.6333333333332</v>
      </c>
      <c r="H46" s="278">
        <v>1318.9333333333334</v>
      </c>
      <c r="I46" s="278">
        <v>1333.1166666666668</v>
      </c>
      <c r="J46" s="278">
        <v>1344.5833333333335</v>
      </c>
      <c r="K46" s="276">
        <v>1321.65</v>
      </c>
      <c r="L46" s="276">
        <v>1296</v>
      </c>
      <c r="M46" s="276">
        <v>0.60812999999999995</v>
      </c>
    </row>
    <row r="47" spans="1:13">
      <c r="A47" s="300">
        <v>38</v>
      </c>
      <c r="B47" s="276" t="s">
        <v>65</v>
      </c>
      <c r="C47" s="276">
        <v>126.4</v>
      </c>
      <c r="D47" s="278">
        <v>125</v>
      </c>
      <c r="E47" s="278">
        <v>122</v>
      </c>
      <c r="F47" s="278">
        <v>117.6</v>
      </c>
      <c r="G47" s="278">
        <v>114.6</v>
      </c>
      <c r="H47" s="278">
        <v>129.4</v>
      </c>
      <c r="I47" s="278">
        <v>132.4</v>
      </c>
      <c r="J47" s="278">
        <v>136.80000000000001</v>
      </c>
      <c r="K47" s="276">
        <v>128</v>
      </c>
      <c r="L47" s="276">
        <v>120.6</v>
      </c>
      <c r="M47" s="276">
        <v>672.32056</v>
      </c>
    </row>
    <row r="48" spans="1:13">
      <c r="A48" s="300">
        <v>39</v>
      </c>
      <c r="B48" s="276" t="s">
        <v>66</v>
      </c>
      <c r="C48" s="276">
        <v>767.05</v>
      </c>
      <c r="D48" s="278">
        <v>764.16666666666663</v>
      </c>
      <c r="E48" s="278">
        <v>758.38333333333321</v>
      </c>
      <c r="F48" s="278">
        <v>749.71666666666658</v>
      </c>
      <c r="G48" s="278">
        <v>743.93333333333317</v>
      </c>
      <c r="H48" s="278">
        <v>772.83333333333326</v>
      </c>
      <c r="I48" s="278">
        <v>778.61666666666679</v>
      </c>
      <c r="J48" s="278">
        <v>787.2833333333333</v>
      </c>
      <c r="K48" s="276">
        <v>769.95</v>
      </c>
      <c r="L48" s="276">
        <v>755.5</v>
      </c>
      <c r="M48" s="276">
        <v>5.9191399999999996</v>
      </c>
    </row>
    <row r="49" spans="1:13">
      <c r="A49" s="300">
        <v>40</v>
      </c>
      <c r="B49" s="276" t="s">
        <v>67</v>
      </c>
      <c r="C49" s="276">
        <v>538.1</v>
      </c>
      <c r="D49" s="278">
        <v>534.11666666666667</v>
      </c>
      <c r="E49" s="278">
        <v>528.23333333333335</v>
      </c>
      <c r="F49" s="278">
        <v>518.36666666666667</v>
      </c>
      <c r="G49" s="278">
        <v>512.48333333333335</v>
      </c>
      <c r="H49" s="278">
        <v>543.98333333333335</v>
      </c>
      <c r="I49" s="278">
        <v>549.86666666666679</v>
      </c>
      <c r="J49" s="278">
        <v>559.73333333333335</v>
      </c>
      <c r="K49" s="276">
        <v>540</v>
      </c>
      <c r="L49" s="276">
        <v>524.25</v>
      </c>
      <c r="M49" s="276">
        <v>15.28589</v>
      </c>
    </row>
    <row r="50" spans="1:13">
      <c r="A50" s="300">
        <v>41</v>
      </c>
      <c r="B50" s="276" t="s">
        <v>69</v>
      </c>
      <c r="C50" s="276">
        <v>515.15</v>
      </c>
      <c r="D50" s="278">
        <v>513.25</v>
      </c>
      <c r="E50" s="278">
        <v>510.1</v>
      </c>
      <c r="F50" s="278">
        <v>505.05</v>
      </c>
      <c r="G50" s="278">
        <v>501.90000000000003</v>
      </c>
      <c r="H50" s="278">
        <v>518.29999999999995</v>
      </c>
      <c r="I50" s="278">
        <v>521.45000000000005</v>
      </c>
      <c r="J50" s="278">
        <v>526.5</v>
      </c>
      <c r="K50" s="276">
        <v>516.4</v>
      </c>
      <c r="L50" s="276">
        <v>508.2</v>
      </c>
      <c r="M50" s="276">
        <v>101.85843</v>
      </c>
    </row>
    <row r="51" spans="1:13">
      <c r="A51" s="300">
        <v>42</v>
      </c>
      <c r="B51" s="276" t="s">
        <v>70</v>
      </c>
      <c r="C51" s="276">
        <v>38.700000000000003</v>
      </c>
      <c r="D51" s="278">
        <v>37.9</v>
      </c>
      <c r="E51" s="278">
        <v>36.799999999999997</v>
      </c>
      <c r="F51" s="278">
        <v>34.9</v>
      </c>
      <c r="G51" s="278">
        <v>33.799999999999997</v>
      </c>
      <c r="H51" s="278">
        <v>39.799999999999997</v>
      </c>
      <c r="I51" s="278">
        <v>40.900000000000006</v>
      </c>
      <c r="J51" s="278">
        <v>42.8</v>
      </c>
      <c r="K51" s="276">
        <v>39</v>
      </c>
      <c r="L51" s="276">
        <v>36</v>
      </c>
      <c r="M51" s="276">
        <v>1236.60698</v>
      </c>
    </row>
    <row r="52" spans="1:13">
      <c r="A52" s="300">
        <v>43</v>
      </c>
      <c r="B52" s="276" t="s">
        <v>71</v>
      </c>
      <c r="C52" s="276">
        <v>465.75</v>
      </c>
      <c r="D52" s="278">
        <v>465.86666666666662</v>
      </c>
      <c r="E52" s="278">
        <v>463.23333333333323</v>
      </c>
      <c r="F52" s="278">
        <v>460.71666666666664</v>
      </c>
      <c r="G52" s="278">
        <v>458.08333333333326</v>
      </c>
      <c r="H52" s="278">
        <v>468.38333333333321</v>
      </c>
      <c r="I52" s="278">
        <v>471.01666666666654</v>
      </c>
      <c r="J52" s="278">
        <v>473.53333333333319</v>
      </c>
      <c r="K52" s="276">
        <v>468.5</v>
      </c>
      <c r="L52" s="276">
        <v>463.35</v>
      </c>
      <c r="M52" s="276">
        <v>21.779710000000001</v>
      </c>
    </row>
    <row r="53" spans="1:13">
      <c r="A53" s="300">
        <v>44</v>
      </c>
      <c r="B53" s="276" t="s">
        <v>72</v>
      </c>
      <c r="C53" s="276">
        <v>12986.05</v>
      </c>
      <c r="D53" s="278">
        <v>12953.683333333334</v>
      </c>
      <c r="E53" s="278">
        <v>12812.366666666669</v>
      </c>
      <c r="F53" s="278">
        <v>12638.683333333334</v>
      </c>
      <c r="G53" s="278">
        <v>12497.366666666669</v>
      </c>
      <c r="H53" s="278">
        <v>13127.366666666669</v>
      </c>
      <c r="I53" s="278">
        <v>13268.683333333334</v>
      </c>
      <c r="J53" s="278">
        <v>13442.366666666669</v>
      </c>
      <c r="K53" s="276">
        <v>13095</v>
      </c>
      <c r="L53" s="276">
        <v>12780</v>
      </c>
      <c r="M53" s="276">
        <v>0.40772999999999998</v>
      </c>
    </row>
    <row r="54" spans="1:13">
      <c r="A54" s="300">
        <v>45</v>
      </c>
      <c r="B54" s="276" t="s">
        <v>74</v>
      </c>
      <c r="C54" s="276">
        <v>381.95</v>
      </c>
      <c r="D54" s="278">
        <v>382.11666666666662</v>
      </c>
      <c r="E54" s="278">
        <v>380.23333333333323</v>
      </c>
      <c r="F54" s="278">
        <v>378.51666666666659</v>
      </c>
      <c r="G54" s="278">
        <v>376.63333333333321</v>
      </c>
      <c r="H54" s="278">
        <v>383.83333333333326</v>
      </c>
      <c r="I54" s="278">
        <v>385.71666666666658</v>
      </c>
      <c r="J54" s="278">
        <v>387.43333333333328</v>
      </c>
      <c r="K54" s="276">
        <v>384</v>
      </c>
      <c r="L54" s="276">
        <v>380.4</v>
      </c>
      <c r="M54" s="276">
        <v>28.61749</v>
      </c>
    </row>
    <row r="55" spans="1:13">
      <c r="A55" s="300">
        <v>46</v>
      </c>
      <c r="B55" s="276" t="s">
        <v>75</v>
      </c>
      <c r="C55" s="276">
        <v>3567.8</v>
      </c>
      <c r="D55" s="278">
        <v>3578.6166666666668</v>
      </c>
      <c r="E55" s="278">
        <v>3552.2333333333336</v>
      </c>
      <c r="F55" s="278">
        <v>3536.666666666667</v>
      </c>
      <c r="G55" s="278">
        <v>3510.2833333333338</v>
      </c>
      <c r="H55" s="278">
        <v>3594.1833333333334</v>
      </c>
      <c r="I55" s="278">
        <v>3620.5666666666666</v>
      </c>
      <c r="J55" s="278">
        <v>3636.1333333333332</v>
      </c>
      <c r="K55" s="276">
        <v>3605</v>
      </c>
      <c r="L55" s="276">
        <v>3563.05</v>
      </c>
      <c r="M55" s="276">
        <v>4.5308299999999999</v>
      </c>
    </row>
    <row r="56" spans="1:13">
      <c r="A56" s="300">
        <v>47</v>
      </c>
      <c r="B56" s="276" t="s">
        <v>76</v>
      </c>
      <c r="C56" s="276">
        <v>478.4</v>
      </c>
      <c r="D56" s="278">
        <v>479.33333333333331</v>
      </c>
      <c r="E56" s="278">
        <v>475.81666666666661</v>
      </c>
      <c r="F56" s="278">
        <v>473.23333333333329</v>
      </c>
      <c r="G56" s="278">
        <v>469.71666666666658</v>
      </c>
      <c r="H56" s="278">
        <v>481.91666666666663</v>
      </c>
      <c r="I56" s="278">
        <v>485.43333333333339</v>
      </c>
      <c r="J56" s="278">
        <v>488.01666666666665</v>
      </c>
      <c r="K56" s="276">
        <v>482.85</v>
      </c>
      <c r="L56" s="276">
        <v>476.75</v>
      </c>
      <c r="M56" s="276">
        <v>17.746659999999999</v>
      </c>
    </row>
    <row r="57" spans="1:13">
      <c r="A57" s="300">
        <v>48</v>
      </c>
      <c r="B57" s="276" t="s">
        <v>77</v>
      </c>
      <c r="C57" s="276">
        <v>133.30000000000001</v>
      </c>
      <c r="D57" s="278">
        <v>131.91666666666666</v>
      </c>
      <c r="E57" s="278">
        <v>129.38333333333333</v>
      </c>
      <c r="F57" s="278">
        <v>125.46666666666667</v>
      </c>
      <c r="G57" s="278">
        <v>122.93333333333334</v>
      </c>
      <c r="H57" s="278">
        <v>135.83333333333331</v>
      </c>
      <c r="I57" s="278">
        <v>138.36666666666667</v>
      </c>
      <c r="J57" s="278">
        <v>142.2833333333333</v>
      </c>
      <c r="K57" s="276">
        <v>134.44999999999999</v>
      </c>
      <c r="L57" s="276">
        <v>128</v>
      </c>
      <c r="M57" s="276">
        <v>330.56833999999998</v>
      </c>
    </row>
    <row r="58" spans="1:13">
      <c r="A58" s="300">
        <v>49</v>
      </c>
      <c r="B58" s="276" t="s">
        <v>78</v>
      </c>
      <c r="C58" s="276">
        <v>122</v>
      </c>
      <c r="D58" s="278">
        <v>122.73333333333333</v>
      </c>
      <c r="E58" s="278">
        <v>121.06666666666666</v>
      </c>
      <c r="F58" s="278">
        <v>120.13333333333333</v>
      </c>
      <c r="G58" s="278">
        <v>118.46666666666665</v>
      </c>
      <c r="H58" s="278">
        <v>123.66666666666667</v>
      </c>
      <c r="I58" s="278">
        <v>125.33333333333333</v>
      </c>
      <c r="J58" s="278">
        <v>126.26666666666668</v>
      </c>
      <c r="K58" s="276">
        <v>124.4</v>
      </c>
      <c r="L58" s="276">
        <v>121.8</v>
      </c>
      <c r="M58" s="276">
        <v>22.178290000000001</v>
      </c>
    </row>
    <row r="59" spans="1:13">
      <c r="A59" s="300">
        <v>50</v>
      </c>
      <c r="B59" s="276" t="s">
        <v>81</v>
      </c>
      <c r="C59" s="276">
        <v>620.65</v>
      </c>
      <c r="D59" s="278">
        <v>619.94999999999993</v>
      </c>
      <c r="E59" s="278">
        <v>615.94999999999982</v>
      </c>
      <c r="F59" s="278">
        <v>611.24999999999989</v>
      </c>
      <c r="G59" s="278">
        <v>607.24999999999977</v>
      </c>
      <c r="H59" s="278">
        <v>624.64999999999986</v>
      </c>
      <c r="I59" s="278">
        <v>628.65000000000009</v>
      </c>
      <c r="J59" s="278">
        <v>633.34999999999991</v>
      </c>
      <c r="K59" s="276">
        <v>623.95000000000005</v>
      </c>
      <c r="L59" s="276">
        <v>615.25</v>
      </c>
      <c r="M59" s="276">
        <v>3.9874700000000001</v>
      </c>
    </row>
    <row r="60" spans="1:13">
      <c r="A60" s="300">
        <v>51</v>
      </c>
      <c r="B60" s="276" t="s">
        <v>82</v>
      </c>
      <c r="C60" s="276">
        <v>411.35</v>
      </c>
      <c r="D60" s="278">
        <v>404.9666666666667</v>
      </c>
      <c r="E60" s="278">
        <v>394.03333333333342</v>
      </c>
      <c r="F60" s="278">
        <v>376.7166666666667</v>
      </c>
      <c r="G60" s="278">
        <v>365.78333333333342</v>
      </c>
      <c r="H60" s="278">
        <v>422.28333333333342</v>
      </c>
      <c r="I60" s="278">
        <v>433.2166666666667</v>
      </c>
      <c r="J60" s="278">
        <v>450.53333333333342</v>
      </c>
      <c r="K60" s="276">
        <v>415.9</v>
      </c>
      <c r="L60" s="276">
        <v>387.65</v>
      </c>
      <c r="M60" s="276">
        <v>95.209389999999999</v>
      </c>
    </row>
    <row r="61" spans="1:13">
      <c r="A61" s="300">
        <v>52</v>
      </c>
      <c r="B61" s="276" t="s">
        <v>83</v>
      </c>
      <c r="C61" s="276">
        <v>826.6</v>
      </c>
      <c r="D61" s="278">
        <v>825.40000000000009</v>
      </c>
      <c r="E61" s="278">
        <v>821.85000000000014</v>
      </c>
      <c r="F61" s="278">
        <v>817.1</v>
      </c>
      <c r="G61" s="278">
        <v>813.55000000000007</v>
      </c>
      <c r="H61" s="278">
        <v>830.1500000000002</v>
      </c>
      <c r="I61" s="278">
        <v>833.70000000000016</v>
      </c>
      <c r="J61" s="278">
        <v>838.45000000000027</v>
      </c>
      <c r="K61" s="276">
        <v>828.95</v>
      </c>
      <c r="L61" s="276">
        <v>820.65</v>
      </c>
      <c r="M61" s="276">
        <v>24.74916</v>
      </c>
    </row>
    <row r="62" spans="1:13">
      <c r="A62" s="300">
        <v>53</v>
      </c>
      <c r="B62" s="276" t="s">
        <v>84</v>
      </c>
      <c r="C62" s="276">
        <v>135.35</v>
      </c>
      <c r="D62" s="278">
        <v>135.55000000000001</v>
      </c>
      <c r="E62" s="278">
        <v>134.85000000000002</v>
      </c>
      <c r="F62" s="278">
        <v>134.35000000000002</v>
      </c>
      <c r="G62" s="278">
        <v>133.65000000000003</v>
      </c>
      <c r="H62" s="278">
        <v>136.05000000000001</v>
      </c>
      <c r="I62" s="278">
        <v>136.75</v>
      </c>
      <c r="J62" s="278">
        <v>137.25</v>
      </c>
      <c r="K62" s="276">
        <v>136.25</v>
      </c>
      <c r="L62" s="276">
        <v>135.05000000000001</v>
      </c>
      <c r="M62" s="276">
        <v>69.950839999999999</v>
      </c>
    </row>
    <row r="63" spans="1:13">
      <c r="A63" s="300">
        <v>54</v>
      </c>
      <c r="B63" s="276" t="s">
        <v>3633</v>
      </c>
      <c r="C63" s="276">
        <v>2722.25</v>
      </c>
      <c r="D63" s="278">
        <v>2718.7000000000003</v>
      </c>
      <c r="E63" s="278">
        <v>2689.4000000000005</v>
      </c>
      <c r="F63" s="278">
        <v>2656.55</v>
      </c>
      <c r="G63" s="278">
        <v>2627.2500000000005</v>
      </c>
      <c r="H63" s="278">
        <v>2751.5500000000006</v>
      </c>
      <c r="I63" s="278">
        <v>2780.8500000000008</v>
      </c>
      <c r="J63" s="278">
        <v>2813.7000000000007</v>
      </c>
      <c r="K63" s="276">
        <v>2748</v>
      </c>
      <c r="L63" s="276">
        <v>2685.85</v>
      </c>
      <c r="M63" s="276">
        <v>2.16757</v>
      </c>
    </row>
    <row r="64" spans="1:13">
      <c r="A64" s="300">
        <v>55</v>
      </c>
      <c r="B64" s="276" t="s">
        <v>85</v>
      </c>
      <c r="C64" s="276">
        <v>1578.45</v>
      </c>
      <c r="D64" s="278">
        <v>1574.8</v>
      </c>
      <c r="E64" s="278">
        <v>1567.6499999999999</v>
      </c>
      <c r="F64" s="278">
        <v>1556.85</v>
      </c>
      <c r="G64" s="278">
        <v>1549.6999999999998</v>
      </c>
      <c r="H64" s="278">
        <v>1585.6</v>
      </c>
      <c r="I64" s="278">
        <v>1592.75</v>
      </c>
      <c r="J64" s="278">
        <v>1603.55</v>
      </c>
      <c r="K64" s="276">
        <v>1581.95</v>
      </c>
      <c r="L64" s="276">
        <v>1564</v>
      </c>
      <c r="M64" s="276">
        <v>1.8613500000000001</v>
      </c>
    </row>
    <row r="65" spans="1:13">
      <c r="A65" s="300">
        <v>56</v>
      </c>
      <c r="B65" s="276" t="s">
        <v>86</v>
      </c>
      <c r="C65" s="276">
        <v>403.4</v>
      </c>
      <c r="D65" s="278">
        <v>402.73333333333335</v>
      </c>
      <c r="E65" s="278">
        <v>399.9666666666667</v>
      </c>
      <c r="F65" s="278">
        <v>396.53333333333336</v>
      </c>
      <c r="G65" s="278">
        <v>393.76666666666671</v>
      </c>
      <c r="H65" s="278">
        <v>406.16666666666669</v>
      </c>
      <c r="I65" s="278">
        <v>408.93333333333334</v>
      </c>
      <c r="J65" s="278">
        <v>412.36666666666667</v>
      </c>
      <c r="K65" s="276">
        <v>405.5</v>
      </c>
      <c r="L65" s="276">
        <v>399.3</v>
      </c>
      <c r="M65" s="276">
        <v>13.456020000000001</v>
      </c>
    </row>
    <row r="66" spans="1:13">
      <c r="A66" s="300">
        <v>57</v>
      </c>
      <c r="B66" s="276" t="s">
        <v>236</v>
      </c>
      <c r="C66" s="276">
        <v>813.65</v>
      </c>
      <c r="D66" s="278">
        <v>818.88333333333333</v>
      </c>
      <c r="E66" s="278">
        <v>805.76666666666665</v>
      </c>
      <c r="F66" s="278">
        <v>797.88333333333333</v>
      </c>
      <c r="G66" s="278">
        <v>784.76666666666665</v>
      </c>
      <c r="H66" s="278">
        <v>826.76666666666665</v>
      </c>
      <c r="I66" s="278">
        <v>839.88333333333321</v>
      </c>
      <c r="J66" s="278">
        <v>847.76666666666665</v>
      </c>
      <c r="K66" s="276">
        <v>832</v>
      </c>
      <c r="L66" s="276">
        <v>811</v>
      </c>
      <c r="M66" s="276">
        <v>8.29636</v>
      </c>
    </row>
    <row r="67" spans="1:13">
      <c r="A67" s="300">
        <v>58</v>
      </c>
      <c r="B67" s="276" t="s">
        <v>237</v>
      </c>
      <c r="C67" s="276">
        <v>378.05</v>
      </c>
      <c r="D67" s="278">
        <v>379.06666666666666</v>
      </c>
      <c r="E67" s="278">
        <v>372.23333333333335</v>
      </c>
      <c r="F67" s="278">
        <v>366.41666666666669</v>
      </c>
      <c r="G67" s="278">
        <v>359.58333333333337</v>
      </c>
      <c r="H67" s="278">
        <v>384.88333333333333</v>
      </c>
      <c r="I67" s="278">
        <v>391.7166666666667</v>
      </c>
      <c r="J67" s="278">
        <v>397.5333333333333</v>
      </c>
      <c r="K67" s="276">
        <v>385.9</v>
      </c>
      <c r="L67" s="276">
        <v>373.25</v>
      </c>
      <c r="M67" s="276">
        <v>5.3068200000000001</v>
      </c>
    </row>
    <row r="68" spans="1:13">
      <c r="A68" s="300">
        <v>59</v>
      </c>
      <c r="B68" s="276" t="s">
        <v>235</v>
      </c>
      <c r="C68" s="276">
        <v>180.45</v>
      </c>
      <c r="D68" s="278">
        <v>180.38333333333333</v>
      </c>
      <c r="E68" s="278">
        <v>179.16666666666666</v>
      </c>
      <c r="F68" s="278">
        <v>177.88333333333333</v>
      </c>
      <c r="G68" s="278">
        <v>176.66666666666666</v>
      </c>
      <c r="H68" s="278">
        <v>181.66666666666666</v>
      </c>
      <c r="I68" s="278">
        <v>182.88333333333335</v>
      </c>
      <c r="J68" s="278">
        <v>184.16666666666666</v>
      </c>
      <c r="K68" s="276">
        <v>181.6</v>
      </c>
      <c r="L68" s="276">
        <v>179.1</v>
      </c>
      <c r="M68" s="276">
        <v>9.5358000000000001</v>
      </c>
    </row>
    <row r="69" spans="1:13">
      <c r="A69" s="300">
        <v>60</v>
      </c>
      <c r="B69" s="276" t="s">
        <v>87</v>
      </c>
      <c r="C69" s="276">
        <v>581.35</v>
      </c>
      <c r="D69" s="278">
        <v>579.2833333333333</v>
      </c>
      <c r="E69" s="278">
        <v>574.06666666666661</v>
      </c>
      <c r="F69" s="278">
        <v>566.7833333333333</v>
      </c>
      <c r="G69" s="278">
        <v>561.56666666666661</v>
      </c>
      <c r="H69" s="278">
        <v>586.56666666666661</v>
      </c>
      <c r="I69" s="278">
        <v>591.7833333333333</v>
      </c>
      <c r="J69" s="278">
        <v>599.06666666666661</v>
      </c>
      <c r="K69" s="276">
        <v>584.5</v>
      </c>
      <c r="L69" s="276">
        <v>572</v>
      </c>
      <c r="M69" s="276">
        <v>8.9747199999999996</v>
      </c>
    </row>
    <row r="70" spans="1:13">
      <c r="A70" s="300">
        <v>61</v>
      </c>
      <c r="B70" s="276" t="s">
        <v>88</v>
      </c>
      <c r="C70" s="276">
        <v>534.20000000000005</v>
      </c>
      <c r="D70" s="278">
        <v>534.98333333333335</v>
      </c>
      <c r="E70" s="278">
        <v>531.51666666666665</v>
      </c>
      <c r="F70" s="278">
        <v>528.83333333333326</v>
      </c>
      <c r="G70" s="278">
        <v>525.36666666666656</v>
      </c>
      <c r="H70" s="278">
        <v>537.66666666666674</v>
      </c>
      <c r="I70" s="278">
        <v>541.13333333333344</v>
      </c>
      <c r="J70" s="278">
        <v>543.81666666666683</v>
      </c>
      <c r="K70" s="276">
        <v>538.45000000000005</v>
      </c>
      <c r="L70" s="276">
        <v>532.29999999999995</v>
      </c>
      <c r="M70" s="276">
        <v>22.857659999999999</v>
      </c>
    </row>
    <row r="71" spans="1:13">
      <c r="A71" s="300">
        <v>62</v>
      </c>
      <c r="B71" s="276" t="s">
        <v>238</v>
      </c>
      <c r="C71" s="276">
        <v>1094.5</v>
      </c>
      <c r="D71" s="278">
        <v>1084.6666666666667</v>
      </c>
      <c r="E71" s="278">
        <v>1070.8333333333335</v>
      </c>
      <c r="F71" s="278">
        <v>1047.1666666666667</v>
      </c>
      <c r="G71" s="278">
        <v>1033.3333333333335</v>
      </c>
      <c r="H71" s="278">
        <v>1108.3333333333335</v>
      </c>
      <c r="I71" s="278">
        <v>1122.166666666667</v>
      </c>
      <c r="J71" s="278">
        <v>1145.8333333333335</v>
      </c>
      <c r="K71" s="276">
        <v>1098.5</v>
      </c>
      <c r="L71" s="276">
        <v>1061</v>
      </c>
      <c r="M71" s="276">
        <v>0.92118999999999995</v>
      </c>
    </row>
    <row r="72" spans="1:13">
      <c r="A72" s="300">
        <v>63</v>
      </c>
      <c r="B72" s="276" t="s">
        <v>91</v>
      </c>
      <c r="C72" s="276">
        <v>3849.05</v>
      </c>
      <c r="D72" s="278">
        <v>3844.9333333333338</v>
      </c>
      <c r="E72" s="278">
        <v>3821.9666666666676</v>
      </c>
      <c r="F72" s="278">
        <v>3794.8833333333337</v>
      </c>
      <c r="G72" s="278">
        <v>3771.9166666666674</v>
      </c>
      <c r="H72" s="278">
        <v>3872.0166666666678</v>
      </c>
      <c r="I72" s="278">
        <v>3894.983333333334</v>
      </c>
      <c r="J72" s="278">
        <v>3922.066666666668</v>
      </c>
      <c r="K72" s="276">
        <v>3867.9</v>
      </c>
      <c r="L72" s="276">
        <v>3817.85</v>
      </c>
      <c r="M72" s="276">
        <v>3.4432900000000002</v>
      </c>
    </row>
    <row r="73" spans="1:13">
      <c r="A73" s="300">
        <v>64</v>
      </c>
      <c r="B73" s="276" t="s">
        <v>93</v>
      </c>
      <c r="C73" s="276">
        <v>238.35</v>
      </c>
      <c r="D73" s="278">
        <v>237.1</v>
      </c>
      <c r="E73" s="278">
        <v>233.75</v>
      </c>
      <c r="F73" s="278">
        <v>229.15</v>
      </c>
      <c r="G73" s="278">
        <v>225.8</v>
      </c>
      <c r="H73" s="278">
        <v>241.7</v>
      </c>
      <c r="I73" s="278">
        <v>245.04999999999995</v>
      </c>
      <c r="J73" s="278">
        <v>249.64999999999998</v>
      </c>
      <c r="K73" s="276">
        <v>240.45</v>
      </c>
      <c r="L73" s="276">
        <v>232.5</v>
      </c>
      <c r="M73" s="276">
        <v>100.12441</v>
      </c>
    </row>
    <row r="74" spans="1:13">
      <c r="A74" s="300">
        <v>65</v>
      </c>
      <c r="B74" s="276" t="s">
        <v>231</v>
      </c>
      <c r="C74" s="276">
        <v>2789.1</v>
      </c>
      <c r="D74" s="278">
        <v>2780.0666666666671</v>
      </c>
      <c r="E74" s="278">
        <v>2756.0333333333342</v>
      </c>
      <c r="F74" s="278">
        <v>2722.9666666666672</v>
      </c>
      <c r="G74" s="278">
        <v>2698.9333333333343</v>
      </c>
      <c r="H74" s="278">
        <v>2813.1333333333341</v>
      </c>
      <c r="I74" s="278">
        <v>2837.166666666667</v>
      </c>
      <c r="J74" s="278">
        <v>2870.233333333334</v>
      </c>
      <c r="K74" s="276">
        <v>2804.1</v>
      </c>
      <c r="L74" s="276">
        <v>2747</v>
      </c>
      <c r="M74" s="276">
        <v>4.3285999999999998</v>
      </c>
    </row>
    <row r="75" spans="1:13">
      <c r="A75" s="300">
        <v>66</v>
      </c>
      <c r="B75" s="276" t="s">
        <v>94</v>
      </c>
      <c r="C75" s="276">
        <v>5241.3500000000004</v>
      </c>
      <c r="D75" s="278">
        <v>5232.0666666666666</v>
      </c>
      <c r="E75" s="278">
        <v>5209.2833333333328</v>
      </c>
      <c r="F75" s="278">
        <v>5177.2166666666662</v>
      </c>
      <c r="G75" s="278">
        <v>5154.4333333333325</v>
      </c>
      <c r="H75" s="278">
        <v>5264.1333333333332</v>
      </c>
      <c r="I75" s="278">
        <v>5286.9166666666679</v>
      </c>
      <c r="J75" s="278">
        <v>5318.9833333333336</v>
      </c>
      <c r="K75" s="276">
        <v>5254.85</v>
      </c>
      <c r="L75" s="276">
        <v>5200</v>
      </c>
      <c r="M75" s="276">
        <v>5.8304299999999998</v>
      </c>
    </row>
    <row r="76" spans="1:13">
      <c r="A76" s="300">
        <v>67</v>
      </c>
      <c r="B76" s="276" t="s">
        <v>239</v>
      </c>
      <c r="C76" s="276">
        <v>69.25</v>
      </c>
      <c r="D76" s="278">
        <v>69.083333333333329</v>
      </c>
      <c r="E76" s="278">
        <v>68.466666666666654</v>
      </c>
      <c r="F76" s="278">
        <v>67.683333333333323</v>
      </c>
      <c r="G76" s="278">
        <v>67.066666666666649</v>
      </c>
      <c r="H76" s="278">
        <v>69.86666666666666</v>
      </c>
      <c r="I76" s="278">
        <v>70.483333333333334</v>
      </c>
      <c r="J76" s="278">
        <v>71.266666666666666</v>
      </c>
      <c r="K76" s="276">
        <v>69.7</v>
      </c>
      <c r="L76" s="276">
        <v>68.3</v>
      </c>
      <c r="M76" s="276">
        <v>8.9222999999999999</v>
      </c>
    </row>
    <row r="77" spans="1:13">
      <c r="A77" s="300">
        <v>68</v>
      </c>
      <c r="B77" s="276" t="s">
        <v>95</v>
      </c>
      <c r="C77" s="276">
        <v>2542.6999999999998</v>
      </c>
      <c r="D77" s="278">
        <v>2537.8333333333335</v>
      </c>
      <c r="E77" s="278">
        <v>2520.666666666667</v>
      </c>
      <c r="F77" s="278">
        <v>2498.6333333333337</v>
      </c>
      <c r="G77" s="278">
        <v>2481.4666666666672</v>
      </c>
      <c r="H77" s="278">
        <v>2559.8666666666668</v>
      </c>
      <c r="I77" s="278">
        <v>2577.0333333333338</v>
      </c>
      <c r="J77" s="278">
        <v>2599.0666666666666</v>
      </c>
      <c r="K77" s="276">
        <v>2555</v>
      </c>
      <c r="L77" s="276">
        <v>2515.8000000000002</v>
      </c>
      <c r="M77" s="276">
        <v>9.14818</v>
      </c>
    </row>
    <row r="78" spans="1:13">
      <c r="A78" s="300">
        <v>69</v>
      </c>
      <c r="B78" s="276" t="s">
        <v>240</v>
      </c>
      <c r="C78" s="276">
        <v>423.7</v>
      </c>
      <c r="D78" s="278">
        <v>423.08333333333331</v>
      </c>
      <c r="E78" s="278">
        <v>420.21666666666664</v>
      </c>
      <c r="F78" s="278">
        <v>416.73333333333335</v>
      </c>
      <c r="G78" s="278">
        <v>413.86666666666667</v>
      </c>
      <c r="H78" s="278">
        <v>426.56666666666661</v>
      </c>
      <c r="I78" s="278">
        <v>429.43333333333328</v>
      </c>
      <c r="J78" s="278">
        <v>432.91666666666657</v>
      </c>
      <c r="K78" s="276">
        <v>425.95</v>
      </c>
      <c r="L78" s="276">
        <v>419.6</v>
      </c>
      <c r="M78" s="276">
        <v>3.0518399999999999</v>
      </c>
    </row>
    <row r="79" spans="1:13">
      <c r="A79" s="300">
        <v>70</v>
      </c>
      <c r="B79" s="276" t="s">
        <v>241</v>
      </c>
      <c r="C79" s="276">
        <v>1349.75</v>
      </c>
      <c r="D79" s="278">
        <v>1350.3</v>
      </c>
      <c r="E79" s="278">
        <v>1330.25</v>
      </c>
      <c r="F79" s="278">
        <v>1310.75</v>
      </c>
      <c r="G79" s="278">
        <v>1290.7</v>
      </c>
      <c r="H79" s="278">
        <v>1369.8</v>
      </c>
      <c r="I79" s="278">
        <v>1389.8499999999997</v>
      </c>
      <c r="J79" s="278">
        <v>1409.35</v>
      </c>
      <c r="K79" s="276">
        <v>1370.35</v>
      </c>
      <c r="L79" s="276">
        <v>1330.8</v>
      </c>
      <c r="M79" s="276">
        <v>0.87904000000000004</v>
      </c>
    </row>
    <row r="80" spans="1:13">
      <c r="A80" s="300">
        <v>71</v>
      </c>
      <c r="B80" s="276" t="s">
        <v>97</v>
      </c>
      <c r="C80" s="276">
        <v>1287.8</v>
      </c>
      <c r="D80" s="278">
        <v>1292.8833333333332</v>
      </c>
      <c r="E80" s="278">
        <v>1275.9166666666665</v>
      </c>
      <c r="F80" s="278">
        <v>1264.0333333333333</v>
      </c>
      <c r="G80" s="278">
        <v>1247.0666666666666</v>
      </c>
      <c r="H80" s="278">
        <v>1304.7666666666664</v>
      </c>
      <c r="I80" s="278">
        <v>1321.7333333333331</v>
      </c>
      <c r="J80" s="278">
        <v>1333.6166666666663</v>
      </c>
      <c r="K80" s="276">
        <v>1309.8499999999999</v>
      </c>
      <c r="L80" s="276">
        <v>1281</v>
      </c>
      <c r="M80" s="276">
        <v>49.142809999999997</v>
      </c>
    </row>
    <row r="81" spans="1:13">
      <c r="A81" s="300">
        <v>72</v>
      </c>
      <c r="B81" s="276" t="s">
        <v>98</v>
      </c>
      <c r="C81" s="276">
        <v>191.35</v>
      </c>
      <c r="D81" s="278">
        <v>191.58333333333334</v>
      </c>
      <c r="E81" s="278">
        <v>190.26666666666668</v>
      </c>
      <c r="F81" s="278">
        <v>189.18333333333334</v>
      </c>
      <c r="G81" s="278">
        <v>187.86666666666667</v>
      </c>
      <c r="H81" s="278">
        <v>192.66666666666669</v>
      </c>
      <c r="I81" s="278">
        <v>193.98333333333335</v>
      </c>
      <c r="J81" s="278">
        <v>195.06666666666669</v>
      </c>
      <c r="K81" s="276">
        <v>192.9</v>
      </c>
      <c r="L81" s="276">
        <v>190.5</v>
      </c>
      <c r="M81" s="276">
        <v>16.750679999999999</v>
      </c>
    </row>
    <row r="82" spans="1:13">
      <c r="A82" s="300">
        <v>73</v>
      </c>
      <c r="B82" s="276" t="s">
        <v>99</v>
      </c>
      <c r="C82" s="276">
        <v>68.05</v>
      </c>
      <c r="D82" s="278">
        <v>67.683333333333337</v>
      </c>
      <c r="E82" s="278">
        <v>67.166666666666671</v>
      </c>
      <c r="F82" s="278">
        <v>66.283333333333331</v>
      </c>
      <c r="G82" s="278">
        <v>65.766666666666666</v>
      </c>
      <c r="H82" s="278">
        <v>68.566666666666677</v>
      </c>
      <c r="I82" s="278">
        <v>69.083333333333329</v>
      </c>
      <c r="J82" s="278">
        <v>69.966666666666683</v>
      </c>
      <c r="K82" s="276">
        <v>68.2</v>
      </c>
      <c r="L82" s="276">
        <v>66.8</v>
      </c>
      <c r="M82" s="276">
        <v>144.71914000000001</v>
      </c>
    </row>
    <row r="83" spans="1:13">
      <c r="A83" s="300">
        <v>74</v>
      </c>
      <c r="B83" s="276" t="s">
        <v>370</v>
      </c>
      <c r="C83" s="276">
        <v>156</v>
      </c>
      <c r="D83" s="278">
        <v>155.58333333333334</v>
      </c>
      <c r="E83" s="278">
        <v>154.56666666666669</v>
      </c>
      <c r="F83" s="278">
        <v>153.13333333333335</v>
      </c>
      <c r="G83" s="278">
        <v>152.1166666666667</v>
      </c>
      <c r="H83" s="278">
        <v>157.01666666666668</v>
      </c>
      <c r="I83" s="278">
        <v>158.03333333333333</v>
      </c>
      <c r="J83" s="278">
        <v>159.46666666666667</v>
      </c>
      <c r="K83" s="276">
        <v>156.6</v>
      </c>
      <c r="L83" s="276">
        <v>154.15</v>
      </c>
      <c r="M83" s="276">
        <v>6.7091900000000004</v>
      </c>
    </row>
    <row r="84" spans="1:13">
      <c r="A84" s="300">
        <v>75</v>
      </c>
      <c r="B84" s="276" t="s">
        <v>244</v>
      </c>
      <c r="C84" s="276">
        <v>79.05</v>
      </c>
      <c r="D84" s="278">
        <v>79.166666666666671</v>
      </c>
      <c r="E84" s="278">
        <v>78.38333333333334</v>
      </c>
      <c r="F84" s="278">
        <v>77.716666666666669</v>
      </c>
      <c r="G84" s="278">
        <v>76.933333333333337</v>
      </c>
      <c r="H84" s="278">
        <v>79.833333333333343</v>
      </c>
      <c r="I84" s="278">
        <v>80.616666666666674</v>
      </c>
      <c r="J84" s="278">
        <v>81.283333333333346</v>
      </c>
      <c r="K84" s="276">
        <v>79.95</v>
      </c>
      <c r="L84" s="276">
        <v>78.5</v>
      </c>
      <c r="M84" s="276">
        <v>12.86849</v>
      </c>
    </row>
    <row r="85" spans="1:13">
      <c r="A85" s="300">
        <v>76</v>
      </c>
      <c r="B85" s="276" t="s">
        <v>100</v>
      </c>
      <c r="C85" s="276">
        <v>123.65</v>
      </c>
      <c r="D85" s="278">
        <v>123.53333333333335</v>
      </c>
      <c r="E85" s="278">
        <v>122.66666666666669</v>
      </c>
      <c r="F85" s="278">
        <v>121.68333333333334</v>
      </c>
      <c r="G85" s="278">
        <v>120.81666666666668</v>
      </c>
      <c r="H85" s="278">
        <v>124.51666666666669</v>
      </c>
      <c r="I85" s="278">
        <v>125.38333333333334</v>
      </c>
      <c r="J85" s="278">
        <v>126.3666666666667</v>
      </c>
      <c r="K85" s="276">
        <v>124.4</v>
      </c>
      <c r="L85" s="276">
        <v>122.55</v>
      </c>
      <c r="M85" s="276">
        <v>87.517859999999999</v>
      </c>
    </row>
    <row r="86" spans="1:13">
      <c r="A86" s="300">
        <v>77</v>
      </c>
      <c r="B86" s="276" t="s">
        <v>245</v>
      </c>
      <c r="C86" s="276">
        <v>140.19999999999999</v>
      </c>
      <c r="D86" s="278">
        <v>140.43333333333331</v>
      </c>
      <c r="E86" s="278">
        <v>139.26666666666662</v>
      </c>
      <c r="F86" s="278">
        <v>138.33333333333331</v>
      </c>
      <c r="G86" s="278">
        <v>137.16666666666663</v>
      </c>
      <c r="H86" s="278">
        <v>141.36666666666662</v>
      </c>
      <c r="I86" s="278">
        <v>142.5333333333333</v>
      </c>
      <c r="J86" s="278">
        <v>143.46666666666661</v>
      </c>
      <c r="K86" s="276">
        <v>141.6</v>
      </c>
      <c r="L86" s="276">
        <v>139.5</v>
      </c>
      <c r="M86" s="276">
        <v>2.3200799999999999</v>
      </c>
    </row>
    <row r="87" spans="1:13">
      <c r="A87" s="300">
        <v>78</v>
      </c>
      <c r="B87" s="276" t="s">
        <v>101</v>
      </c>
      <c r="C87" s="276">
        <v>502.6</v>
      </c>
      <c r="D87" s="278">
        <v>500.08333333333331</v>
      </c>
      <c r="E87" s="278">
        <v>496.21666666666664</v>
      </c>
      <c r="F87" s="278">
        <v>489.83333333333331</v>
      </c>
      <c r="G87" s="278">
        <v>485.96666666666664</v>
      </c>
      <c r="H87" s="278">
        <v>506.46666666666664</v>
      </c>
      <c r="I87" s="278">
        <v>510.33333333333331</v>
      </c>
      <c r="J87" s="278">
        <v>516.7166666666667</v>
      </c>
      <c r="K87" s="276">
        <v>503.95</v>
      </c>
      <c r="L87" s="276">
        <v>493.7</v>
      </c>
      <c r="M87" s="276">
        <v>13.67409</v>
      </c>
    </row>
    <row r="88" spans="1:13">
      <c r="A88" s="300">
        <v>79</v>
      </c>
      <c r="B88" s="276" t="s">
        <v>103</v>
      </c>
      <c r="C88" s="276">
        <v>26.6</v>
      </c>
      <c r="D88" s="278">
        <v>26.616666666666664</v>
      </c>
      <c r="E88" s="278">
        <v>26.283333333333328</v>
      </c>
      <c r="F88" s="278">
        <v>25.966666666666665</v>
      </c>
      <c r="G88" s="278">
        <v>25.633333333333329</v>
      </c>
      <c r="H88" s="278">
        <v>26.933333333333326</v>
      </c>
      <c r="I88" s="278">
        <v>27.266666666666662</v>
      </c>
      <c r="J88" s="278">
        <v>27.583333333333325</v>
      </c>
      <c r="K88" s="276">
        <v>26.95</v>
      </c>
      <c r="L88" s="276">
        <v>26.3</v>
      </c>
      <c r="M88" s="276">
        <v>112.10207</v>
      </c>
    </row>
    <row r="89" spans="1:13">
      <c r="A89" s="300">
        <v>80</v>
      </c>
      <c r="B89" s="276" t="s">
        <v>246</v>
      </c>
      <c r="C89" s="276">
        <v>538.29999999999995</v>
      </c>
      <c r="D89" s="278">
        <v>540.1</v>
      </c>
      <c r="E89" s="278">
        <v>535.20000000000005</v>
      </c>
      <c r="F89" s="278">
        <v>532.1</v>
      </c>
      <c r="G89" s="278">
        <v>527.20000000000005</v>
      </c>
      <c r="H89" s="278">
        <v>543.20000000000005</v>
      </c>
      <c r="I89" s="278">
        <v>548.09999999999991</v>
      </c>
      <c r="J89" s="278">
        <v>551.20000000000005</v>
      </c>
      <c r="K89" s="276">
        <v>545</v>
      </c>
      <c r="L89" s="276">
        <v>537</v>
      </c>
      <c r="M89" s="276">
        <v>0.60467000000000004</v>
      </c>
    </row>
    <row r="90" spans="1:13">
      <c r="A90" s="300">
        <v>81</v>
      </c>
      <c r="B90" s="276" t="s">
        <v>104</v>
      </c>
      <c r="C90" s="276">
        <v>738.95</v>
      </c>
      <c r="D90" s="278">
        <v>741.26666666666677</v>
      </c>
      <c r="E90" s="278">
        <v>735.68333333333351</v>
      </c>
      <c r="F90" s="278">
        <v>732.41666666666674</v>
      </c>
      <c r="G90" s="278">
        <v>726.83333333333348</v>
      </c>
      <c r="H90" s="278">
        <v>744.53333333333353</v>
      </c>
      <c r="I90" s="278">
        <v>750.11666666666679</v>
      </c>
      <c r="J90" s="278">
        <v>753.38333333333355</v>
      </c>
      <c r="K90" s="276">
        <v>746.85</v>
      </c>
      <c r="L90" s="276">
        <v>738</v>
      </c>
      <c r="M90" s="276">
        <v>5.6144400000000001</v>
      </c>
    </row>
    <row r="91" spans="1:13">
      <c r="A91" s="300">
        <v>82</v>
      </c>
      <c r="B91" s="276" t="s">
        <v>247</v>
      </c>
      <c r="C91" s="276">
        <v>428.9</v>
      </c>
      <c r="D91" s="278">
        <v>427.3</v>
      </c>
      <c r="E91" s="278">
        <v>424.6</v>
      </c>
      <c r="F91" s="278">
        <v>420.3</v>
      </c>
      <c r="G91" s="278">
        <v>417.6</v>
      </c>
      <c r="H91" s="278">
        <v>431.6</v>
      </c>
      <c r="I91" s="278">
        <v>434.29999999999995</v>
      </c>
      <c r="J91" s="278">
        <v>438.6</v>
      </c>
      <c r="K91" s="276">
        <v>430</v>
      </c>
      <c r="L91" s="276">
        <v>423</v>
      </c>
      <c r="M91" s="276">
        <v>1.07762</v>
      </c>
    </row>
    <row r="92" spans="1:13">
      <c r="A92" s="300">
        <v>83</v>
      </c>
      <c r="B92" s="276" t="s">
        <v>248</v>
      </c>
      <c r="C92" s="276">
        <v>1427.25</v>
      </c>
      <c r="D92" s="278">
        <v>1425.5833333333333</v>
      </c>
      <c r="E92" s="278">
        <v>1416.1666666666665</v>
      </c>
      <c r="F92" s="278">
        <v>1405.0833333333333</v>
      </c>
      <c r="G92" s="278">
        <v>1395.6666666666665</v>
      </c>
      <c r="H92" s="278">
        <v>1436.6666666666665</v>
      </c>
      <c r="I92" s="278">
        <v>1446.083333333333</v>
      </c>
      <c r="J92" s="278">
        <v>1457.1666666666665</v>
      </c>
      <c r="K92" s="276">
        <v>1435</v>
      </c>
      <c r="L92" s="276">
        <v>1414.5</v>
      </c>
      <c r="M92" s="276">
        <v>6.03409</v>
      </c>
    </row>
    <row r="93" spans="1:13">
      <c r="A93" s="300">
        <v>84</v>
      </c>
      <c r="B93" s="276" t="s">
        <v>105</v>
      </c>
      <c r="C93" s="276">
        <v>933.4</v>
      </c>
      <c r="D93" s="278">
        <v>930.55000000000007</v>
      </c>
      <c r="E93" s="278">
        <v>923.10000000000014</v>
      </c>
      <c r="F93" s="278">
        <v>912.80000000000007</v>
      </c>
      <c r="G93" s="278">
        <v>905.35000000000014</v>
      </c>
      <c r="H93" s="278">
        <v>940.85000000000014</v>
      </c>
      <c r="I93" s="278">
        <v>948.30000000000018</v>
      </c>
      <c r="J93" s="278">
        <v>958.60000000000014</v>
      </c>
      <c r="K93" s="276">
        <v>938</v>
      </c>
      <c r="L93" s="276">
        <v>920.25</v>
      </c>
      <c r="M93" s="276">
        <v>11.51605</v>
      </c>
    </row>
    <row r="94" spans="1:13">
      <c r="A94" s="300">
        <v>85</v>
      </c>
      <c r="B94" s="276" t="s">
        <v>250</v>
      </c>
      <c r="C94" s="276">
        <v>218.5</v>
      </c>
      <c r="D94" s="278">
        <v>219.9</v>
      </c>
      <c r="E94" s="278">
        <v>216.35000000000002</v>
      </c>
      <c r="F94" s="278">
        <v>214.20000000000002</v>
      </c>
      <c r="G94" s="278">
        <v>210.65000000000003</v>
      </c>
      <c r="H94" s="278">
        <v>222.05</v>
      </c>
      <c r="I94" s="278">
        <v>225.60000000000002</v>
      </c>
      <c r="J94" s="278">
        <v>227.75</v>
      </c>
      <c r="K94" s="276">
        <v>223.45</v>
      </c>
      <c r="L94" s="276">
        <v>217.75</v>
      </c>
      <c r="M94" s="276">
        <v>5.6218700000000004</v>
      </c>
    </row>
    <row r="95" spans="1:13">
      <c r="A95" s="300">
        <v>86</v>
      </c>
      <c r="B95" s="276" t="s">
        <v>386</v>
      </c>
      <c r="C95" s="276">
        <v>378</v>
      </c>
      <c r="D95" s="278">
        <v>378.36666666666662</v>
      </c>
      <c r="E95" s="278">
        <v>375.23333333333323</v>
      </c>
      <c r="F95" s="278">
        <v>372.46666666666664</v>
      </c>
      <c r="G95" s="278">
        <v>369.33333333333326</v>
      </c>
      <c r="H95" s="278">
        <v>381.13333333333321</v>
      </c>
      <c r="I95" s="278">
        <v>384.26666666666654</v>
      </c>
      <c r="J95" s="278">
        <v>387.03333333333319</v>
      </c>
      <c r="K95" s="276">
        <v>381.5</v>
      </c>
      <c r="L95" s="276">
        <v>375.6</v>
      </c>
      <c r="M95" s="276">
        <v>2.1326100000000001</v>
      </c>
    </row>
    <row r="96" spans="1:13">
      <c r="A96" s="300">
        <v>87</v>
      </c>
      <c r="B96" s="276" t="s">
        <v>106</v>
      </c>
      <c r="C96" s="276">
        <v>909.9</v>
      </c>
      <c r="D96" s="278">
        <v>914.4666666666667</v>
      </c>
      <c r="E96" s="278">
        <v>900.18333333333339</v>
      </c>
      <c r="F96" s="278">
        <v>890.4666666666667</v>
      </c>
      <c r="G96" s="278">
        <v>876.18333333333339</v>
      </c>
      <c r="H96" s="278">
        <v>924.18333333333339</v>
      </c>
      <c r="I96" s="278">
        <v>938.4666666666667</v>
      </c>
      <c r="J96" s="278">
        <v>948.18333333333339</v>
      </c>
      <c r="K96" s="276">
        <v>928.75</v>
      </c>
      <c r="L96" s="276">
        <v>904.75</v>
      </c>
      <c r="M96" s="276">
        <v>21.588570000000001</v>
      </c>
    </row>
    <row r="97" spans="1:13">
      <c r="A97" s="300">
        <v>88</v>
      </c>
      <c r="B97" s="276" t="s">
        <v>108</v>
      </c>
      <c r="C97" s="276">
        <v>950.5</v>
      </c>
      <c r="D97" s="278">
        <v>949.33333333333337</v>
      </c>
      <c r="E97" s="278">
        <v>943.16666666666674</v>
      </c>
      <c r="F97" s="278">
        <v>935.83333333333337</v>
      </c>
      <c r="G97" s="278">
        <v>929.66666666666674</v>
      </c>
      <c r="H97" s="278">
        <v>956.66666666666674</v>
      </c>
      <c r="I97" s="278">
        <v>962.83333333333348</v>
      </c>
      <c r="J97" s="278">
        <v>970.16666666666674</v>
      </c>
      <c r="K97" s="276">
        <v>955.5</v>
      </c>
      <c r="L97" s="276">
        <v>942</v>
      </c>
      <c r="M97" s="276">
        <v>31.42822</v>
      </c>
    </row>
    <row r="98" spans="1:13">
      <c r="A98" s="300">
        <v>89</v>
      </c>
      <c r="B98" s="276" t="s">
        <v>109</v>
      </c>
      <c r="C98" s="276">
        <v>2568.75</v>
      </c>
      <c r="D98" s="278">
        <v>2567.7333333333336</v>
      </c>
      <c r="E98" s="278">
        <v>2542.166666666667</v>
      </c>
      <c r="F98" s="278">
        <v>2515.5833333333335</v>
      </c>
      <c r="G98" s="278">
        <v>2490.0166666666669</v>
      </c>
      <c r="H98" s="278">
        <v>2594.3166666666671</v>
      </c>
      <c r="I98" s="278">
        <v>2619.8833333333337</v>
      </c>
      <c r="J98" s="278">
        <v>2646.4666666666672</v>
      </c>
      <c r="K98" s="276">
        <v>2593.3000000000002</v>
      </c>
      <c r="L98" s="276">
        <v>2541.15</v>
      </c>
      <c r="M98" s="276">
        <v>20.541080000000001</v>
      </c>
    </row>
    <row r="99" spans="1:13">
      <c r="A99" s="300">
        <v>90</v>
      </c>
      <c r="B99" s="276" t="s">
        <v>252</v>
      </c>
      <c r="C99" s="276">
        <v>2998.05</v>
      </c>
      <c r="D99" s="278">
        <v>2982.6833333333329</v>
      </c>
      <c r="E99" s="278">
        <v>2950.3666666666659</v>
      </c>
      <c r="F99" s="278">
        <v>2902.6833333333329</v>
      </c>
      <c r="G99" s="278">
        <v>2870.3666666666659</v>
      </c>
      <c r="H99" s="278">
        <v>3030.3666666666659</v>
      </c>
      <c r="I99" s="278">
        <v>3062.6833333333325</v>
      </c>
      <c r="J99" s="278">
        <v>3110.3666666666659</v>
      </c>
      <c r="K99" s="276">
        <v>3015</v>
      </c>
      <c r="L99" s="276">
        <v>2935</v>
      </c>
      <c r="M99" s="276">
        <v>7.2533899999999996</v>
      </c>
    </row>
    <row r="100" spans="1:13">
      <c r="A100" s="300">
        <v>91</v>
      </c>
      <c r="B100" s="276" t="s">
        <v>110</v>
      </c>
      <c r="C100" s="276">
        <v>1425.05</v>
      </c>
      <c r="D100" s="278">
        <v>1429.55</v>
      </c>
      <c r="E100" s="278">
        <v>1416.1</v>
      </c>
      <c r="F100" s="278">
        <v>1407.1499999999999</v>
      </c>
      <c r="G100" s="278">
        <v>1393.6999999999998</v>
      </c>
      <c r="H100" s="278">
        <v>1438.5</v>
      </c>
      <c r="I100" s="278">
        <v>1451.9500000000003</v>
      </c>
      <c r="J100" s="278">
        <v>1460.9</v>
      </c>
      <c r="K100" s="276">
        <v>1443</v>
      </c>
      <c r="L100" s="276">
        <v>1420.6</v>
      </c>
      <c r="M100" s="276">
        <v>44.054690000000001</v>
      </c>
    </row>
    <row r="101" spans="1:13">
      <c r="A101" s="300">
        <v>92</v>
      </c>
      <c r="B101" s="276" t="s">
        <v>253</v>
      </c>
      <c r="C101" s="276">
        <v>678.4</v>
      </c>
      <c r="D101" s="278">
        <v>678.06666666666661</v>
      </c>
      <c r="E101" s="278">
        <v>675.33333333333326</v>
      </c>
      <c r="F101" s="278">
        <v>672.26666666666665</v>
      </c>
      <c r="G101" s="278">
        <v>669.5333333333333</v>
      </c>
      <c r="H101" s="278">
        <v>681.13333333333321</v>
      </c>
      <c r="I101" s="278">
        <v>683.86666666666656</v>
      </c>
      <c r="J101" s="278">
        <v>686.93333333333317</v>
      </c>
      <c r="K101" s="276">
        <v>680.8</v>
      </c>
      <c r="L101" s="276">
        <v>675</v>
      </c>
      <c r="M101" s="276">
        <v>12.64311</v>
      </c>
    </row>
    <row r="102" spans="1:13">
      <c r="A102" s="300">
        <v>93</v>
      </c>
      <c r="B102" s="276" t="s">
        <v>111</v>
      </c>
      <c r="C102" s="276">
        <v>3102.65</v>
      </c>
      <c r="D102" s="278">
        <v>3105.4833333333336</v>
      </c>
      <c r="E102" s="278">
        <v>3090.166666666667</v>
      </c>
      <c r="F102" s="278">
        <v>3077.6833333333334</v>
      </c>
      <c r="G102" s="278">
        <v>3062.3666666666668</v>
      </c>
      <c r="H102" s="278">
        <v>3117.9666666666672</v>
      </c>
      <c r="I102" s="278">
        <v>3133.2833333333338</v>
      </c>
      <c r="J102" s="278">
        <v>3145.7666666666673</v>
      </c>
      <c r="K102" s="276">
        <v>3120.8</v>
      </c>
      <c r="L102" s="276">
        <v>3093</v>
      </c>
      <c r="M102" s="276">
        <v>4.0895200000000003</v>
      </c>
    </row>
    <row r="103" spans="1:13">
      <c r="A103" s="300">
        <v>94</v>
      </c>
      <c r="B103" s="276" t="s">
        <v>114</v>
      </c>
      <c r="C103" s="276">
        <v>238.35</v>
      </c>
      <c r="D103" s="278">
        <v>238.65</v>
      </c>
      <c r="E103" s="278">
        <v>237.3</v>
      </c>
      <c r="F103" s="278">
        <v>236.25</v>
      </c>
      <c r="G103" s="278">
        <v>234.9</v>
      </c>
      <c r="H103" s="278">
        <v>239.70000000000002</v>
      </c>
      <c r="I103" s="278">
        <v>241.04999999999998</v>
      </c>
      <c r="J103" s="278">
        <v>242.10000000000002</v>
      </c>
      <c r="K103" s="276">
        <v>240</v>
      </c>
      <c r="L103" s="276">
        <v>237.6</v>
      </c>
      <c r="M103" s="276">
        <v>50.918990000000001</v>
      </c>
    </row>
    <row r="104" spans="1:13">
      <c r="A104" s="300">
        <v>95</v>
      </c>
      <c r="B104" s="276" t="s">
        <v>115</v>
      </c>
      <c r="C104" s="276">
        <v>221.25</v>
      </c>
      <c r="D104" s="278">
        <v>220.5</v>
      </c>
      <c r="E104" s="278">
        <v>218.5</v>
      </c>
      <c r="F104" s="278">
        <v>215.75</v>
      </c>
      <c r="G104" s="278">
        <v>213.75</v>
      </c>
      <c r="H104" s="278">
        <v>223.25</v>
      </c>
      <c r="I104" s="278">
        <v>225.25</v>
      </c>
      <c r="J104" s="278">
        <v>228</v>
      </c>
      <c r="K104" s="276">
        <v>222.5</v>
      </c>
      <c r="L104" s="276">
        <v>217.75</v>
      </c>
      <c r="M104" s="276">
        <v>47.816760000000002</v>
      </c>
    </row>
    <row r="105" spans="1:13">
      <c r="A105" s="300">
        <v>96</v>
      </c>
      <c r="B105" s="276" t="s">
        <v>116</v>
      </c>
      <c r="C105" s="276">
        <v>2387.5500000000002</v>
      </c>
      <c r="D105" s="278">
        <v>2391.1833333333334</v>
      </c>
      <c r="E105" s="278">
        <v>2378.3666666666668</v>
      </c>
      <c r="F105" s="278">
        <v>2369.1833333333334</v>
      </c>
      <c r="G105" s="278">
        <v>2356.3666666666668</v>
      </c>
      <c r="H105" s="278">
        <v>2400.3666666666668</v>
      </c>
      <c r="I105" s="278">
        <v>2413.1833333333334</v>
      </c>
      <c r="J105" s="278">
        <v>2422.3666666666668</v>
      </c>
      <c r="K105" s="276">
        <v>2404</v>
      </c>
      <c r="L105" s="276">
        <v>2382</v>
      </c>
      <c r="M105" s="276">
        <v>8.3009599999999999</v>
      </c>
    </row>
    <row r="106" spans="1:13">
      <c r="A106" s="300">
        <v>97</v>
      </c>
      <c r="B106" s="276" t="s">
        <v>254</v>
      </c>
      <c r="C106" s="276">
        <v>239.05</v>
      </c>
      <c r="D106" s="278">
        <v>238.75</v>
      </c>
      <c r="E106" s="278">
        <v>237.5</v>
      </c>
      <c r="F106" s="278">
        <v>235.95</v>
      </c>
      <c r="G106" s="278">
        <v>234.7</v>
      </c>
      <c r="H106" s="278">
        <v>240.3</v>
      </c>
      <c r="I106" s="278">
        <v>241.55</v>
      </c>
      <c r="J106" s="278">
        <v>243.10000000000002</v>
      </c>
      <c r="K106" s="276">
        <v>240</v>
      </c>
      <c r="L106" s="276">
        <v>237.2</v>
      </c>
      <c r="M106" s="276">
        <v>6.5853599999999997</v>
      </c>
    </row>
    <row r="107" spans="1:13">
      <c r="A107" s="300">
        <v>98</v>
      </c>
      <c r="B107" s="276" t="s">
        <v>255</v>
      </c>
      <c r="C107" s="276">
        <v>41.1</v>
      </c>
      <c r="D107" s="278">
        <v>40.700000000000003</v>
      </c>
      <c r="E107" s="278">
        <v>40.100000000000009</v>
      </c>
      <c r="F107" s="278">
        <v>39.100000000000009</v>
      </c>
      <c r="G107" s="278">
        <v>38.500000000000014</v>
      </c>
      <c r="H107" s="278">
        <v>41.7</v>
      </c>
      <c r="I107" s="278">
        <v>42.3</v>
      </c>
      <c r="J107" s="278">
        <v>43.3</v>
      </c>
      <c r="K107" s="276">
        <v>41.3</v>
      </c>
      <c r="L107" s="276">
        <v>39.700000000000003</v>
      </c>
      <c r="M107" s="276">
        <v>40.701360000000001</v>
      </c>
    </row>
    <row r="108" spans="1:13">
      <c r="A108" s="300">
        <v>99</v>
      </c>
      <c r="B108" s="276" t="s">
        <v>117</v>
      </c>
      <c r="C108" s="276">
        <v>221.75</v>
      </c>
      <c r="D108" s="278">
        <v>221.83333333333334</v>
      </c>
      <c r="E108" s="278">
        <v>218.31666666666669</v>
      </c>
      <c r="F108" s="278">
        <v>214.88333333333335</v>
      </c>
      <c r="G108" s="278">
        <v>211.3666666666667</v>
      </c>
      <c r="H108" s="278">
        <v>225.26666666666668</v>
      </c>
      <c r="I108" s="278">
        <v>228.78333333333333</v>
      </c>
      <c r="J108" s="278">
        <v>232.21666666666667</v>
      </c>
      <c r="K108" s="276">
        <v>225.35</v>
      </c>
      <c r="L108" s="276">
        <v>218.4</v>
      </c>
      <c r="M108" s="276">
        <v>187.44018</v>
      </c>
    </row>
    <row r="109" spans="1:13">
      <c r="A109" s="300">
        <v>100</v>
      </c>
      <c r="B109" s="276" t="s">
        <v>118</v>
      </c>
      <c r="C109" s="276">
        <v>527.5</v>
      </c>
      <c r="D109" s="278">
        <v>530.19999999999993</v>
      </c>
      <c r="E109" s="278">
        <v>523.39999999999986</v>
      </c>
      <c r="F109" s="278">
        <v>519.29999999999995</v>
      </c>
      <c r="G109" s="278">
        <v>512.49999999999989</v>
      </c>
      <c r="H109" s="278">
        <v>534.29999999999984</v>
      </c>
      <c r="I109" s="278">
        <v>541.0999999999998</v>
      </c>
      <c r="J109" s="278">
        <v>545.19999999999982</v>
      </c>
      <c r="K109" s="276">
        <v>537</v>
      </c>
      <c r="L109" s="276">
        <v>526.1</v>
      </c>
      <c r="M109" s="276">
        <v>135.92625000000001</v>
      </c>
    </row>
    <row r="110" spans="1:13">
      <c r="A110" s="300">
        <v>101</v>
      </c>
      <c r="B110" s="276" t="s">
        <v>256</v>
      </c>
      <c r="C110" s="276">
        <v>1519.2</v>
      </c>
      <c r="D110" s="278">
        <v>1516.0333333333335</v>
      </c>
      <c r="E110" s="278">
        <v>1508.166666666667</v>
      </c>
      <c r="F110" s="278">
        <v>1497.1333333333334</v>
      </c>
      <c r="G110" s="278">
        <v>1489.2666666666669</v>
      </c>
      <c r="H110" s="278">
        <v>1527.0666666666671</v>
      </c>
      <c r="I110" s="278">
        <v>1534.9333333333334</v>
      </c>
      <c r="J110" s="278">
        <v>1545.9666666666672</v>
      </c>
      <c r="K110" s="276">
        <v>1523.9</v>
      </c>
      <c r="L110" s="276">
        <v>1505</v>
      </c>
      <c r="M110" s="276">
        <v>1.72139</v>
      </c>
    </row>
    <row r="111" spans="1:13">
      <c r="A111" s="300">
        <v>102</v>
      </c>
      <c r="B111" s="276" t="s">
        <v>119</v>
      </c>
      <c r="C111" s="276">
        <v>498.7</v>
      </c>
      <c r="D111" s="278">
        <v>498.7833333333333</v>
      </c>
      <c r="E111" s="278">
        <v>496.16666666666663</v>
      </c>
      <c r="F111" s="278">
        <v>493.63333333333333</v>
      </c>
      <c r="G111" s="278">
        <v>491.01666666666665</v>
      </c>
      <c r="H111" s="278">
        <v>501.31666666666661</v>
      </c>
      <c r="I111" s="278">
        <v>503.93333333333328</v>
      </c>
      <c r="J111" s="278">
        <v>506.46666666666658</v>
      </c>
      <c r="K111" s="276">
        <v>501.4</v>
      </c>
      <c r="L111" s="276">
        <v>496.25</v>
      </c>
      <c r="M111" s="276">
        <v>4.0688300000000002</v>
      </c>
    </row>
    <row r="112" spans="1:13">
      <c r="A112" s="300">
        <v>103</v>
      </c>
      <c r="B112" s="276" t="s">
        <v>257</v>
      </c>
      <c r="C112" s="276">
        <v>32.299999999999997</v>
      </c>
      <c r="D112" s="278">
        <v>32.06666666666667</v>
      </c>
      <c r="E112" s="278">
        <v>31.683333333333337</v>
      </c>
      <c r="F112" s="278">
        <v>31.066666666666666</v>
      </c>
      <c r="G112" s="278">
        <v>30.683333333333334</v>
      </c>
      <c r="H112" s="278">
        <v>32.683333333333337</v>
      </c>
      <c r="I112" s="278">
        <v>33.066666666666677</v>
      </c>
      <c r="J112" s="278">
        <v>33.683333333333344</v>
      </c>
      <c r="K112" s="276">
        <v>32.450000000000003</v>
      </c>
      <c r="L112" s="276">
        <v>31.45</v>
      </c>
      <c r="M112" s="276">
        <v>145.21708000000001</v>
      </c>
    </row>
    <row r="113" spans="1:13">
      <c r="A113" s="300">
        <v>104</v>
      </c>
      <c r="B113" s="276" t="s">
        <v>120</v>
      </c>
      <c r="C113" s="276">
        <v>11.2</v>
      </c>
      <c r="D113" s="278">
        <v>11.049999999999999</v>
      </c>
      <c r="E113" s="278">
        <v>10.749999999999998</v>
      </c>
      <c r="F113" s="278">
        <v>10.299999999999999</v>
      </c>
      <c r="G113" s="278">
        <v>9.9999999999999982</v>
      </c>
      <c r="H113" s="278">
        <v>11.499999999999998</v>
      </c>
      <c r="I113" s="278">
        <v>11.799999999999999</v>
      </c>
      <c r="J113" s="278">
        <v>12.249999999999998</v>
      </c>
      <c r="K113" s="276">
        <v>11.35</v>
      </c>
      <c r="L113" s="276">
        <v>10.6</v>
      </c>
      <c r="M113" s="276">
        <v>4237.9381299999995</v>
      </c>
    </row>
    <row r="114" spans="1:13">
      <c r="A114" s="300">
        <v>105</v>
      </c>
      <c r="B114" s="276" t="s">
        <v>121</v>
      </c>
      <c r="C114" s="276">
        <v>37.4</v>
      </c>
      <c r="D114" s="278">
        <v>37.283333333333331</v>
      </c>
      <c r="E114" s="278">
        <v>36.966666666666661</v>
      </c>
      <c r="F114" s="278">
        <v>36.533333333333331</v>
      </c>
      <c r="G114" s="278">
        <v>36.216666666666661</v>
      </c>
      <c r="H114" s="278">
        <v>37.716666666666661</v>
      </c>
      <c r="I114" s="278">
        <v>38.033333333333324</v>
      </c>
      <c r="J114" s="278">
        <v>38.466666666666661</v>
      </c>
      <c r="K114" s="276">
        <v>37.6</v>
      </c>
      <c r="L114" s="276">
        <v>36.85</v>
      </c>
      <c r="M114" s="276">
        <v>128.58049</v>
      </c>
    </row>
    <row r="115" spans="1:13">
      <c r="A115" s="300">
        <v>106</v>
      </c>
      <c r="B115" s="276" t="s">
        <v>122</v>
      </c>
      <c r="C115" s="276">
        <v>507.15</v>
      </c>
      <c r="D115" s="278">
        <v>505.88333333333338</v>
      </c>
      <c r="E115" s="278">
        <v>502.26666666666677</v>
      </c>
      <c r="F115" s="278">
        <v>497.38333333333338</v>
      </c>
      <c r="G115" s="278">
        <v>493.76666666666677</v>
      </c>
      <c r="H115" s="278">
        <v>510.76666666666677</v>
      </c>
      <c r="I115" s="278">
        <v>514.38333333333344</v>
      </c>
      <c r="J115" s="278">
        <v>519.26666666666677</v>
      </c>
      <c r="K115" s="276">
        <v>509.5</v>
      </c>
      <c r="L115" s="276">
        <v>501</v>
      </c>
      <c r="M115" s="276">
        <v>13.890319999999999</v>
      </c>
    </row>
    <row r="116" spans="1:13">
      <c r="A116" s="300">
        <v>107</v>
      </c>
      <c r="B116" s="276" t="s">
        <v>260</v>
      </c>
      <c r="C116" s="276">
        <v>123.95</v>
      </c>
      <c r="D116" s="278">
        <v>123.61666666666667</v>
      </c>
      <c r="E116" s="278">
        <v>120.43333333333335</v>
      </c>
      <c r="F116" s="278">
        <v>116.91666666666667</v>
      </c>
      <c r="G116" s="278">
        <v>113.73333333333335</v>
      </c>
      <c r="H116" s="278">
        <v>127.13333333333335</v>
      </c>
      <c r="I116" s="278">
        <v>130.31666666666669</v>
      </c>
      <c r="J116" s="278">
        <v>133.83333333333337</v>
      </c>
      <c r="K116" s="276">
        <v>126.8</v>
      </c>
      <c r="L116" s="276">
        <v>120.1</v>
      </c>
      <c r="M116" s="276">
        <v>32.126649999999998</v>
      </c>
    </row>
    <row r="117" spans="1:13">
      <c r="A117" s="300">
        <v>108</v>
      </c>
      <c r="B117" s="276" t="s">
        <v>123</v>
      </c>
      <c r="C117" s="276">
        <v>1713.5</v>
      </c>
      <c r="D117" s="278">
        <v>1710.1000000000001</v>
      </c>
      <c r="E117" s="278">
        <v>1696.3500000000004</v>
      </c>
      <c r="F117" s="278">
        <v>1679.2000000000003</v>
      </c>
      <c r="G117" s="278">
        <v>1665.4500000000005</v>
      </c>
      <c r="H117" s="278">
        <v>1727.2500000000002</v>
      </c>
      <c r="I117" s="278">
        <v>1740.9999999999998</v>
      </c>
      <c r="J117" s="278">
        <v>1758.15</v>
      </c>
      <c r="K117" s="276">
        <v>1723.85</v>
      </c>
      <c r="L117" s="276">
        <v>1692.95</v>
      </c>
      <c r="M117" s="276">
        <v>10.004200000000001</v>
      </c>
    </row>
    <row r="118" spans="1:13">
      <c r="A118" s="300">
        <v>109</v>
      </c>
      <c r="B118" s="276" t="s">
        <v>124</v>
      </c>
      <c r="C118" s="276">
        <v>900.15</v>
      </c>
      <c r="D118" s="278">
        <v>899.06666666666661</v>
      </c>
      <c r="E118" s="278">
        <v>894.13333333333321</v>
      </c>
      <c r="F118" s="278">
        <v>888.11666666666656</v>
      </c>
      <c r="G118" s="278">
        <v>883.18333333333317</v>
      </c>
      <c r="H118" s="278">
        <v>905.08333333333326</v>
      </c>
      <c r="I118" s="278">
        <v>910.01666666666665</v>
      </c>
      <c r="J118" s="278">
        <v>916.0333333333333</v>
      </c>
      <c r="K118" s="276">
        <v>904</v>
      </c>
      <c r="L118" s="276">
        <v>893.05</v>
      </c>
      <c r="M118" s="276">
        <v>46.32855</v>
      </c>
    </row>
    <row r="119" spans="1:13">
      <c r="A119" s="300">
        <v>110</v>
      </c>
      <c r="B119" s="276" t="s">
        <v>3648</v>
      </c>
      <c r="C119" s="276">
        <v>235.45</v>
      </c>
      <c r="D119" s="278">
        <v>234.41666666666666</v>
      </c>
      <c r="E119" s="278">
        <v>231.63333333333333</v>
      </c>
      <c r="F119" s="278">
        <v>227.81666666666666</v>
      </c>
      <c r="G119" s="278">
        <v>225.03333333333333</v>
      </c>
      <c r="H119" s="278">
        <v>238.23333333333332</v>
      </c>
      <c r="I119" s="278">
        <v>241.01666666666668</v>
      </c>
      <c r="J119" s="278">
        <v>244.83333333333331</v>
      </c>
      <c r="K119" s="276">
        <v>237.2</v>
      </c>
      <c r="L119" s="276">
        <v>230.6</v>
      </c>
      <c r="M119" s="276">
        <v>27.600100000000001</v>
      </c>
    </row>
    <row r="120" spans="1:13">
      <c r="A120" s="300">
        <v>111</v>
      </c>
      <c r="B120" s="276" t="s">
        <v>126</v>
      </c>
      <c r="C120" s="276">
        <v>1260.45</v>
      </c>
      <c r="D120" s="278">
        <v>1260.5833333333333</v>
      </c>
      <c r="E120" s="278">
        <v>1255.6666666666665</v>
      </c>
      <c r="F120" s="278">
        <v>1250.8833333333332</v>
      </c>
      <c r="G120" s="278">
        <v>1245.9666666666665</v>
      </c>
      <c r="H120" s="278">
        <v>1265.3666666666666</v>
      </c>
      <c r="I120" s="278">
        <v>1270.2833333333331</v>
      </c>
      <c r="J120" s="278">
        <v>1275.0666666666666</v>
      </c>
      <c r="K120" s="276">
        <v>1265.5</v>
      </c>
      <c r="L120" s="276">
        <v>1255.8</v>
      </c>
      <c r="M120" s="276">
        <v>42.535499999999999</v>
      </c>
    </row>
    <row r="121" spans="1:13">
      <c r="A121" s="300">
        <v>112</v>
      </c>
      <c r="B121" s="276" t="s">
        <v>127</v>
      </c>
      <c r="C121" s="276">
        <v>91.5</v>
      </c>
      <c r="D121" s="278">
        <v>91.45</v>
      </c>
      <c r="E121" s="278">
        <v>91.15</v>
      </c>
      <c r="F121" s="278">
        <v>90.8</v>
      </c>
      <c r="G121" s="278">
        <v>90.5</v>
      </c>
      <c r="H121" s="278">
        <v>91.800000000000011</v>
      </c>
      <c r="I121" s="278">
        <v>92.1</v>
      </c>
      <c r="J121" s="278">
        <v>92.450000000000017</v>
      </c>
      <c r="K121" s="276">
        <v>91.75</v>
      </c>
      <c r="L121" s="276">
        <v>91.1</v>
      </c>
      <c r="M121" s="276">
        <v>71.441419999999994</v>
      </c>
    </row>
    <row r="122" spans="1:13">
      <c r="A122" s="300">
        <v>113</v>
      </c>
      <c r="B122" s="276" t="s">
        <v>262</v>
      </c>
      <c r="C122" s="276">
        <v>2180.0500000000002</v>
      </c>
      <c r="D122" s="278">
        <v>2183.7166666666667</v>
      </c>
      <c r="E122" s="278">
        <v>2168.4333333333334</v>
      </c>
      <c r="F122" s="278">
        <v>2156.8166666666666</v>
      </c>
      <c r="G122" s="278">
        <v>2141.5333333333333</v>
      </c>
      <c r="H122" s="278">
        <v>2195.3333333333335</v>
      </c>
      <c r="I122" s="278">
        <v>2210.6166666666672</v>
      </c>
      <c r="J122" s="278">
        <v>2222.2333333333336</v>
      </c>
      <c r="K122" s="276">
        <v>2199</v>
      </c>
      <c r="L122" s="276">
        <v>2172.1</v>
      </c>
      <c r="M122" s="276">
        <v>0.97219</v>
      </c>
    </row>
    <row r="123" spans="1:13">
      <c r="A123" s="300">
        <v>114</v>
      </c>
      <c r="B123" s="276" t="s">
        <v>2931</v>
      </c>
      <c r="C123" s="276">
        <v>1445</v>
      </c>
      <c r="D123" s="278">
        <v>1448.0333333333335</v>
      </c>
      <c r="E123" s="278">
        <v>1437.0666666666671</v>
      </c>
      <c r="F123" s="278">
        <v>1429.1333333333334</v>
      </c>
      <c r="G123" s="278">
        <v>1418.166666666667</v>
      </c>
      <c r="H123" s="278">
        <v>1455.9666666666672</v>
      </c>
      <c r="I123" s="278">
        <v>1466.9333333333338</v>
      </c>
      <c r="J123" s="278">
        <v>1474.8666666666672</v>
      </c>
      <c r="K123" s="276">
        <v>1459</v>
      </c>
      <c r="L123" s="276">
        <v>1440.1</v>
      </c>
      <c r="M123" s="276">
        <v>11.64188</v>
      </c>
    </row>
    <row r="124" spans="1:13">
      <c r="A124" s="300">
        <v>115</v>
      </c>
      <c r="B124" s="276" t="s">
        <v>128</v>
      </c>
      <c r="C124" s="276">
        <v>213.85</v>
      </c>
      <c r="D124" s="278">
        <v>212.44999999999996</v>
      </c>
      <c r="E124" s="278">
        <v>210.69999999999993</v>
      </c>
      <c r="F124" s="278">
        <v>207.54999999999998</v>
      </c>
      <c r="G124" s="278">
        <v>205.79999999999995</v>
      </c>
      <c r="H124" s="278">
        <v>215.59999999999991</v>
      </c>
      <c r="I124" s="278">
        <v>217.34999999999997</v>
      </c>
      <c r="J124" s="278">
        <v>220.49999999999989</v>
      </c>
      <c r="K124" s="276">
        <v>214.2</v>
      </c>
      <c r="L124" s="276">
        <v>209.3</v>
      </c>
      <c r="M124" s="276">
        <v>195.27332999999999</v>
      </c>
    </row>
    <row r="125" spans="1:13">
      <c r="A125" s="300">
        <v>116</v>
      </c>
      <c r="B125" s="276" t="s">
        <v>129</v>
      </c>
      <c r="C125" s="276">
        <v>270.14999999999998</v>
      </c>
      <c r="D125" s="278">
        <v>270.36666666666667</v>
      </c>
      <c r="E125" s="278">
        <v>267.88333333333333</v>
      </c>
      <c r="F125" s="278">
        <v>265.61666666666667</v>
      </c>
      <c r="G125" s="278">
        <v>263.13333333333333</v>
      </c>
      <c r="H125" s="278">
        <v>272.63333333333333</v>
      </c>
      <c r="I125" s="278">
        <v>275.11666666666667</v>
      </c>
      <c r="J125" s="278">
        <v>277.38333333333333</v>
      </c>
      <c r="K125" s="276">
        <v>272.85000000000002</v>
      </c>
      <c r="L125" s="276">
        <v>268.10000000000002</v>
      </c>
      <c r="M125" s="276">
        <v>80.473370000000003</v>
      </c>
    </row>
    <row r="126" spans="1:13">
      <c r="A126" s="300">
        <v>117</v>
      </c>
      <c r="B126" s="276" t="s">
        <v>263</v>
      </c>
      <c r="C126" s="276">
        <v>66.8</v>
      </c>
      <c r="D126" s="278">
        <v>67.100000000000009</v>
      </c>
      <c r="E126" s="278">
        <v>65.700000000000017</v>
      </c>
      <c r="F126" s="278">
        <v>64.600000000000009</v>
      </c>
      <c r="G126" s="278">
        <v>63.200000000000017</v>
      </c>
      <c r="H126" s="278">
        <v>68.200000000000017</v>
      </c>
      <c r="I126" s="278">
        <v>69.600000000000023</v>
      </c>
      <c r="J126" s="278">
        <v>70.700000000000017</v>
      </c>
      <c r="K126" s="276">
        <v>68.5</v>
      </c>
      <c r="L126" s="276">
        <v>66</v>
      </c>
      <c r="M126" s="276">
        <v>16.420850000000002</v>
      </c>
    </row>
    <row r="127" spans="1:13">
      <c r="A127" s="300">
        <v>118</v>
      </c>
      <c r="B127" s="276" t="s">
        <v>130</v>
      </c>
      <c r="C127" s="276">
        <v>389.7</v>
      </c>
      <c r="D127" s="278">
        <v>388.60000000000008</v>
      </c>
      <c r="E127" s="278">
        <v>385.70000000000016</v>
      </c>
      <c r="F127" s="278">
        <v>381.7000000000001</v>
      </c>
      <c r="G127" s="278">
        <v>378.80000000000018</v>
      </c>
      <c r="H127" s="278">
        <v>392.60000000000014</v>
      </c>
      <c r="I127" s="278">
        <v>395.50000000000011</v>
      </c>
      <c r="J127" s="278">
        <v>399.50000000000011</v>
      </c>
      <c r="K127" s="276">
        <v>391.5</v>
      </c>
      <c r="L127" s="276">
        <v>384.6</v>
      </c>
      <c r="M127" s="276">
        <v>44.617609999999999</v>
      </c>
    </row>
    <row r="128" spans="1:13">
      <c r="A128" s="300">
        <v>119</v>
      </c>
      <c r="B128" s="276" t="s">
        <v>264</v>
      </c>
      <c r="C128" s="276">
        <v>851.8</v>
      </c>
      <c r="D128" s="278">
        <v>851.55000000000007</v>
      </c>
      <c r="E128" s="278">
        <v>839.10000000000014</v>
      </c>
      <c r="F128" s="278">
        <v>826.40000000000009</v>
      </c>
      <c r="G128" s="278">
        <v>813.95000000000016</v>
      </c>
      <c r="H128" s="278">
        <v>864.25000000000011</v>
      </c>
      <c r="I128" s="278">
        <v>876.70000000000016</v>
      </c>
      <c r="J128" s="278">
        <v>889.40000000000009</v>
      </c>
      <c r="K128" s="276">
        <v>864</v>
      </c>
      <c r="L128" s="276">
        <v>838.85</v>
      </c>
      <c r="M128" s="276">
        <v>1.9696100000000001</v>
      </c>
    </row>
    <row r="129" spans="1:13">
      <c r="A129" s="300">
        <v>120</v>
      </c>
      <c r="B129" s="276" t="s">
        <v>131</v>
      </c>
      <c r="C129" s="276">
        <v>2792.8</v>
      </c>
      <c r="D129" s="278">
        <v>2804.7333333333336</v>
      </c>
      <c r="E129" s="278">
        <v>2775.3166666666671</v>
      </c>
      <c r="F129" s="278">
        <v>2757.8333333333335</v>
      </c>
      <c r="G129" s="278">
        <v>2728.416666666667</v>
      </c>
      <c r="H129" s="278">
        <v>2822.2166666666672</v>
      </c>
      <c r="I129" s="278">
        <v>2851.6333333333332</v>
      </c>
      <c r="J129" s="278">
        <v>2869.1166666666672</v>
      </c>
      <c r="K129" s="276">
        <v>2834.15</v>
      </c>
      <c r="L129" s="276">
        <v>2787.25</v>
      </c>
      <c r="M129" s="276">
        <v>10.032539999999999</v>
      </c>
    </row>
    <row r="130" spans="1:13">
      <c r="A130" s="300">
        <v>121</v>
      </c>
      <c r="B130" s="276" t="s">
        <v>133</v>
      </c>
      <c r="C130" s="276">
        <v>1994.05</v>
      </c>
      <c r="D130" s="278">
        <v>1997.5666666666666</v>
      </c>
      <c r="E130" s="278">
        <v>1987.1833333333332</v>
      </c>
      <c r="F130" s="278">
        <v>1980.3166666666666</v>
      </c>
      <c r="G130" s="278">
        <v>1969.9333333333332</v>
      </c>
      <c r="H130" s="278">
        <v>2004.4333333333332</v>
      </c>
      <c r="I130" s="278">
        <v>2014.8166666666664</v>
      </c>
      <c r="J130" s="278">
        <v>2021.6833333333332</v>
      </c>
      <c r="K130" s="276">
        <v>2007.95</v>
      </c>
      <c r="L130" s="276">
        <v>1990.7</v>
      </c>
      <c r="M130" s="276">
        <v>11.06099</v>
      </c>
    </row>
    <row r="131" spans="1:13">
      <c r="A131" s="300">
        <v>122</v>
      </c>
      <c r="B131" s="276" t="s">
        <v>134</v>
      </c>
      <c r="C131" s="276">
        <v>97</v>
      </c>
      <c r="D131" s="278">
        <v>96.033333333333346</v>
      </c>
      <c r="E131" s="278">
        <v>94.466666666666697</v>
      </c>
      <c r="F131" s="278">
        <v>91.933333333333351</v>
      </c>
      <c r="G131" s="278">
        <v>90.366666666666703</v>
      </c>
      <c r="H131" s="278">
        <v>98.566666666666691</v>
      </c>
      <c r="I131" s="278">
        <v>100.13333333333333</v>
      </c>
      <c r="J131" s="278">
        <v>102.66666666666669</v>
      </c>
      <c r="K131" s="276">
        <v>97.6</v>
      </c>
      <c r="L131" s="276">
        <v>93.5</v>
      </c>
      <c r="M131" s="276">
        <v>142.88876999999999</v>
      </c>
    </row>
    <row r="132" spans="1:13">
      <c r="A132" s="300">
        <v>123</v>
      </c>
      <c r="B132" s="276" t="s">
        <v>358</v>
      </c>
      <c r="C132" s="276">
        <v>2407.1999999999998</v>
      </c>
      <c r="D132" s="278">
        <v>2380.7333333333331</v>
      </c>
      <c r="E132" s="278">
        <v>2336.4666666666662</v>
      </c>
      <c r="F132" s="278">
        <v>2265.7333333333331</v>
      </c>
      <c r="G132" s="278">
        <v>2221.4666666666662</v>
      </c>
      <c r="H132" s="278">
        <v>2451.4666666666662</v>
      </c>
      <c r="I132" s="278">
        <v>2495.7333333333336</v>
      </c>
      <c r="J132" s="278">
        <v>2566.4666666666662</v>
      </c>
      <c r="K132" s="276">
        <v>2425</v>
      </c>
      <c r="L132" s="276">
        <v>2310</v>
      </c>
      <c r="M132" s="276">
        <v>5.4852800000000004</v>
      </c>
    </row>
    <row r="133" spans="1:13">
      <c r="A133" s="300">
        <v>124</v>
      </c>
      <c r="B133" s="276" t="s">
        <v>135</v>
      </c>
      <c r="C133" s="276">
        <v>377.6</v>
      </c>
      <c r="D133" s="278">
        <v>373.06666666666666</v>
      </c>
      <c r="E133" s="278">
        <v>367.13333333333333</v>
      </c>
      <c r="F133" s="278">
        <v>356.66666666666669</v>
      </c>
      <c r="G133" s="278">
        <v>350.73333333333335</v>
      </c>
      <c r="H133" s="278">
        <v>383.5333333333333</v>
      </c>
      <c r="I133" s="278">
        <v>389.46666666666658</v>
      </c>
      <c r="J133" s="278">
        <v>399.93333333333328</v>
      </c>
      <c r="K133" s="276">
        <v>379</v>
      </c>
      <c r="L133" s="276">
        <v>362.6</v>
      </c>
      <c r="M133" s="276">
        <v>86.15352</v>
      </c>
    </row>
    <row r="134" spans="1:13">
      <c r="A134" s="300">
        <v>125</v>
      </c>
      <c r="B134" s="276" t="s">
        <v>136</v>
      </c>
      <c r="C134" s="276">
        <v>1297</v>
      </c>
      <c r="D134" s="278">
        <v>1293.3166666666666</v>
      </c>
      <c r="E134" s="278">
        <v>1286.6833333333332</v>
      </c>
      <c r="F134" s="278">
        <v>1276.3666666666666</v>
      </c>
      <c r="G134" s="278">
        <v>1269.7333333333331</v>
      </c>
      <c r="H134" s="278">
        <v>1303.6333333333332</v>
      </c>
      <c r="I134" s="278">
        <v>1310.2666666666664</v>
      </c>
      <c r="J134" s="278">
        <v>1320.5833333333333</v>
      </c>
      <c r="K134" s="276">
        <v>1299.95</v>
      </c>
      <c r="L134" s="276">
        <v>1283</v>
      </c>
      <c r="M134" s="276">
        <v>20.58419</v>
      </c>
    </row>
    <row r="135" spans="1:13">
      <c r="A135" s="300">
        <v>126</v>
      </c>
      <c r="B135" s="276" t="s">
        <v>266</v>
      </c>
      <c r="C135" s="276">
        <v>3699.3</v>
      </c>
      <c r="D135" s="278">
        <v>3691.2166666666672</v>
      </c>
      <c r="E135" s="278">
        <v>3633.1333333333341</v>
      </c>
      <c r="F135" s="278">
        <v>3566.9666666666672</v>
      </c>
      <c r="G135" s="278">
        <v>3508.8833333333341</v>
      </c>
      <c r="H135" s="278">
        <v>3757.3833333333341</v>
      </c>
      <c r="I135" s="278">
        <v>3815.4666666666672</v>
      </c>
      <c r="J135" s="278">
        <v>3881.6333333333341</v>
      </c>
      <c r="K135" s="276">
        <v>3749.3</v>
      </c>
      <c r="L135" s="276">
        <v>3625.05</v>
      </c>
      <c r="M135" s="276">
        <v>2.8520699999999999</v>
      </c>
    </row>
    <row r="136" spans="1:13">
      <c r="A136" s="300">
        <v>127</v>
      </c>
      <c r="B136" s="276" t="s">
        <v>265</v>
      </c>
      <c r="C136" s="276">
        <v>2409.5</v>
      </c>
      <c r="D136" s="278">
        <v>2391.7000000000003</v>
      </c>
      <c r="E136" s="278">
        <v>2358.4000000000005</v>
      </c>
      <c r="F136" s="278">
        <v>2307.3000000000002</v>
      </c>
      <c r="G136" s="278">
        <v>2274.0000000000005</v>
      </c>
      <c r="H136" s="278">
        <v>2442.8000000000006</v>
      </c>
      <c r="I136" s="278">
        <v>2476.1000000000008</v>
      </c>
      <c r="J136" s="278">
        <v>2527.2000000000007</v>
      </c>
      <c r="K136" s="276">
        <v>2425</v>
      </c>
      <c r="L136" s="276">
        <v>2340.6</v>
      </c>
      <c r="M136" s="276">
        <v>1.32789</v>
      </c>
    </row>
    <row r="137" spans="1:13">
      <c r="A137" s="300">
        <v>128</v>
      </c>
      <c r="B137" s="276" t="s">
        <v>137</v>
      </c>
      <c r="C137" s="276">
        <v>1000.9</v>
      </c>
      <c r="D137" s="278">
        <v>995.31666666666661</v>
      </c>
      <c r="E137" s="278">
        <v>980.68333333333317</v>
      </c>
      <c r="F137" s="278">
        <v>960.46666666666658</v>
      </c>
      <c r="G137" s="278">
        <v>945.83333333333314</v>
      </c>
      <c r="H137" s="278">
        <v>1015.5333333333332</v>
      </c>
      <c r="I137" s="278">
        <v>1030.1666666666665</v>
      </c>
      <c r="J137" s="278">
        <v>1050.3833333333332</v>
      </c>
      <c r="K137" s="276">
        <v>1009.95</v>
      </c>
      <c r="L137" s="276">
        <v>975.1</v>
      </c>
      <c r="M137" s="276">
        <v>46.9786</v>
      </c>
    </row>
    <row r="138" spans="1:13">
      <c r="A138" s="300">
        <v>129</v>
      </c>
      <c r="B138" s="276" t="s">
        <v>138</v>
      </c>
      <c r="C138" s="276">
        <v>732.45</v>
      </c>
      <c r="D138" s="278">
        <v>733.4</v>
      </c>
      <c r="E138" s="278">
        <v>722.05</v>
      </c>
      <c r="F138" s="278">
        <v>711.65</v>
      </c>
      <c r="G138" s="278">
        <v>700.3</v>
      </c>
      <c r="H138" s="278">
        <v>743.8</v>
      </c>
      <c r="I138" s="278">
        <v>755.15000000000009</v>
      </c>
      <c r="J138" s="278">
        <v>765.55</v>
      </c>
      <c r="K138" s="276">
        <v>744.75</v>
      </c>
      <c r="L138" s="276">
        <v>723</v>
      </c>
      <c r="M138" s="276">
        <v>95.431280000000001</v>
      </c>
    </row>
    <row r="139" spans="1:13">
      <c r="A139" s="300">
        <v>130</v>
      </c>
      <c r="B139" s="276" t="s">
        <v>139</v>
      </c>
      <c r="C139" s="276">
        <v>178.7</v>
      </c>
      <c r="D139" s="278">
        <v>177.61666666666665</v>
      </c>
      <c r="E139" s="278">
        <v>175.7833333333333</v>
      </c>
      <c r="F139" s="278">
        <v>172.86666666666665</v>
      </c>
      <c r="G139" s="278">
        <v>171.0333333333333</v>
      </c>
      <c r="H139" s="278">
        <v>180.5333333333333</v>
      </c>
      <c r="I139" s="278">
        <v>182.36666666666662</v>
      </c>
      <c r="J139" s="278">
        <v>185.2833333333333</v>
      </c>
      <c r="K139" s="276">
        <v>179.45</v>
      </c>
      <c r="L139" s="276">
        <v>174.7</v>
      </c>
      <c r="M139" s="276">
        <v>62.577759999999998</v>
      </c>
    </row>
    <row r="140" spans="1:13">
      <c r="A140" s="300">
        <v>131</v>
      </c>
      <c r="B140" s="276" t="s">
        <v>140</v>
      </c>
      <c r="C140" s="276">
        <v>167.2</v>
      </c>
      <c r="D140" s="278">
        <v>167.15</v>
      </c>
      <c r="E140" s="278">
        <v>165.85000000000002</v>
      </c>
      <c r="F140" s="278">
        <v>164.50000000000003</v>
      </c>
      <c r="G140" s="278">
        <v>163.20000000000005</v>
      </c>
      <c r="H140" s="278">
        <v>168.5</v>
      </c>
      <c r="I140" s="278">
        <v>169.8</v>
      </c>
      <c r="J140" s="278">
        <v>171.14999999999998</v>
      </c>
      <c r="K140" s="276">
        <v>168.45</v>
      </c>
      <c r="L140" s="276">
        <v>165.8</v>
      </c>
      <c r="M140" s="276">
        <v>32.219050000000003</v>
      </c>
    </row>
    <row r="141" spans="1:13">
      <c r="A141" s="300">
        <v>132</v>
      </c>
      <c r="B141" s="276" t="s">
        <v>141</v>
      </c>
      <c r="C141" s="276">
        <v>406.1</v>
      </c>
      <c r="D141" s="278">
        <v>405.06666666666666</v>
      </c>
      <c r="E141" s="278">
        <v>402.83333333333331</v>
      </c>
      <c r="F141" s="278">
        <v>399.56666666666666</v>
      </c>
      <c r="G141" s="278">
        <v>397.33333333333331</v>
      </c>
      <c r="H141" s="278">
        <v>408.33333333333331</v>
      </c>
      <c r="I141" s="278">
        <v>410.56666666666666</v>
      </c>
      <c r="J141" s="278">
        <v>413.83333333333331</v>
      </c>
      <c r="K141" s="276">
        <v>407.3</v>
      </c>
      <c r="L141" s="276">
        <v>401.8</v>
      </c>
      <c r="M141" s="276">
        <v>10.81415</v>
      </c>
    </row>
    <row r="142" spans="1:13">
      <c r="A142" s="300">
        <v>133</v>
      </c>
      <c r="B142" s="276" t="s">
        <v>142</v>
      </c>
      <c r="C142" s="276">
        <v>7691.3</v>
      </c>
      <c r="D142" s="278">
        <v>7696.5999999999995</v>
      </c>
      <c r="E142" s="278">
        <v>7644.6999999999989</v>
      </c>
      <c r="F142" s="278">
        <v>7598.0999999999995</v>
      </c>
      <c r="G142" s="278">
        <v>7546.1999999999989</v>
      </c>
      <c r="H142" s="278">
        <v>7743.1999999999989</v>
      </c>
      <c r="I142" s="278">
        <v>7795.0999999999985</v>
      </c>
      <c r="J142" s="278">
        <v>7841.6999999999989</v>
      </c>
      <c r="K142" s="276">
        <v>7748.5</v>
      </c>
      <c r="L142" s="276">
        <v>7650</v>
      </c>
      <c r="M142" s="276">
        <v>7.6757400000000002</v>
      </c>
    </row>
    <row r="143" spans="1:13">
      <c r="A143" s="300">
        <v>134</v>
      </c>
      <c r="B143" s="276" t="s">
        <v>143</v>
      </c>
      <c r="C143" s="276">
        <v>581.5</v>
      </c>
      <c r="D143" s="278">
        <v>580.81666666666672</v>
      </c>
      <c r="E143" s="278">
        <v>577.68333333333339</v>
      </c>
      <c r="F143" s="278">
        <v>573.86666666666667</v>
      </c>
      <c r="G143" s="278">
        <v>570.73333333333335</v>
      </c>
      <c r="H143" s="278">
        <v>584.63333333333344</v>
      </c>
      <c r="I143" s="278">
        <v>587.76666666666688</v>
      </c>
      <c r="J143" s="278">
        <v>591.58333333333348</v>
      </c>
      <c r="K143" s="276">
        <v>583.95000000000005</v>
      </c>
      <c r="L143" s="276">
        <v>577</v>
      </c>
      <c r="M143" s="276">
        <v>8.7314299999999996</v>
      </c>
    </row>
    <row r="144" spans="1:13">
      <c r="A144" s="300">
        <v>135</v>
      </c>
      <c r="B144" s="276" t="s">
        <v>144</v>
      </c>
      <c r="C144" s="276">
        <v>690.95</v>
      </c>
      <c r="D144" s="278">
        <v>686.11666666666667</v>
      </c>
      <c r="E144" s="278">
        <v>679.83333333333337</v>
      </c>
      <c r="F144" s="278">
        <v>668.7166666666667</v>
      </c>
      <c r="G144" s="278">
        <v>662.43333333333339</v>
      </c>
      <c r="H144" s="278">
        <v>697.23333333333335</v>
      </c>
      <c r="I144" s="278">
        <v>703.51666666666665</v>
      </c>
      <c r="J144" s="278">
        <v>714.63333333333333</v>
      </c>
      <c r="K144" s="276">
        <v>692.4</v>
      </c>
      <c r="L144" s="276">
        <v>675</v>
      </c>
      <c r="M144" s="276">
        <v>8.8510600000000004</v>
      </c>
    </row>
    <row r="145" spans="1:13">
      <c r="A145" s="300">
        <v>136</v>
      </c>
      <c r="B145" s="276" t="s">
        <v>145</v>
      </c>
      <c r="C145" s="276">
        <v>1059.95</v>
      </c>
      <c r="D145" s="278">
        <v>1064</v>
      </c>
      <c r="E145" s="278">
        <v>1054</v>
      </c>
      <c r="F145" s="278">
        <v>1048.05</v>
      </c>
      <c r="G145" s="278">
        <v>1038.05</v>
      </c>
      <c r="H145" s="278">
        <v>1069.95</v>
      </c>
      <c r="I145" s="278">
        <v>1079.95</v>
      </c>
      <c r="J145" s="278">
        <v>1085.9000000000001</v>
      </c>
      <c r="K145" s="276">
        <v>1074</v>
      </c>
      <c r="L145" s="276">
        <v>1058.05</v>
      </c>
      <c r="M145" s="276">
        <v>4.0977399999999999</v>
      </c>
    </row>
    <row r="146" spans="1:13">
      <c r="A146" s="300">
        <v>137</v>
      </c>
      <c r="B146" s="276" t="s">
        <v>146</v>
      </c>
      <c r="C146" s="276">
        <v>1659.25</v>
      </c>
      <c r="D146" s="278">
        <v>1664.6333333333332</v>
      </c>
      <c r="E146" s="278">
        <v>1646.4166666666665</v>
      </c>
      <c r="F146" s="278">
        <v>1633.5833333333333</v>
      </c>
      <c r="G146" s="278">
        <v>1615.3666666666666</v>
      </c>
      <c r="H146" s="278">
        <v>1677.4666666666665</v>
      </c>
      <c r="I146" s="278">
        <v>1695.6833333333332</v>
      </c>
      <c r="J146" s="278">
        <v>1708.5166666666664</v>
      </c>
      <c r="K146" s="276">
        <v>1682.85</v>
      </c>
      <c r="L146" s="276">
        <v>1651.8</v>
      </c>
      <c r="M146" s="276">
        <v>5.7929199999999996</v>
      </c>
    </row>
    <row r="147" spans="1:13">
      <c r="A147" s="300">
        <v>138</v>
      </c>
      <c r="B147" s="276" t="s">
        <v>147</v>
      </c>
      <c r="C147" s="276">
        <v>164.1</v>
      </c>
      <c r="D147" s="278">
        <v>164.83333333333334</v>
      </c>
      <c r="E147" s="278">
        <v>162.66666666666669</v>
      </c>
      <c r="F147" s="278">
        <v>161.23333333333335</v>
      </c>
      <c r="G147" s="278">
        <v>159.06666666666669</v>
      </c>
      <c r="H147" s="278">
        <v>166.26666666666668</v>
      </c>
      <c r="I147" s="278">
        <v>168.43333333333337</v>
      </c>
      <c r="J147" s="278">
        <v>169.86666666666667</v>
      </c>
      <c r="K147" s="276">
        <v>167</v>
      </c>
      <c r="L147" s="276">
        <v>163.4</v>
      </c>
      <c r="M147" s="276">
        <v>84.968350000000001</v>
      </c>
    </row>
    <row r="148" spans="1:13">
      <c r="A148" s="300">
        <v>139</v>
      </c>
      <c r="B148" s="276" t="s">
        <v>268</v>
      </c>
      <c r="C148" s="276">
        <v>1529.9</v>
      </c>
      <c r="D148" s="278">
        <v>1536.2833333333335</v>
      </c>
      <c r="E148" s="278">
        <v>1513.616666666667</v>
      </c>
      <c r="F148" s="278">
        <v>1497.3333333333335</v>
      </c>
      <c r="G148" s="278">
        <v>1474.666666666667</v>
      </c>
      <c r="H148" s="278">
        <v>1552.5666666666671</v>
      </c>
      <c r="I148" s="278">
        <v>1575.2333333333336</v>
      </c>
      <c r="J148" s="278">
        <v>1591.5166666666671</v>
      </c>
      <c r="K148" s="276">
        <v>1558.95</v>
      </c>
      <c r="L148" s="276">
        <v>1520</v>
      </c>
      <c r="M148" s="276">
        <v>1.5699399999999999</v>
      </c>
    </row>
    <row r="149" spans="1:13">
      <c r="A149" s="300">
        <v>140</v>
      </c>
      <c r="B149" s="276" t="s">
        <v>148</v>
      </c>
      <c r="C149" s="276">
        <v>76021.649999999994</v>
      </c>
      <c r="D149" s="278">
        <v>75968.666666666672</v>
      </c>
      <c r="E149" s="278">
        <v>75602.983333333337</v>
      </c>
      <c r="F149" s="278">
        <v>75184.316666666666</v>
      </c>
      <c r="G149" s="278">
        <v>74818.633333333331</v>
      </c>
      <c r="H149" s="278">
        <v>76387.333333333343</v>
      </c>
      <c r="I149" s="278">
        <v>76753.016666666663</v>
      </c>
      <c r="J149" s="278">
        <v>77171.683333333349</v>
      </c>
      <c r="K149" s="276">
        <v>76334.350000000006</v>
      </c>
      <c r="L149" s="276">
        <v>75550</v>
      </c>
      <c r="M149" s="276">
        <v>0.13253999999999999</v>
      </c>
    </row>
    <row r="150" spans="1:13">
      <c r="A150" s="300">
        <v>141</v>
      </c>
      <c r="B150" s="276" t="s">
        <v>267</v>
      </c>
      <c r="C150" s="276">
        <v>35.950000000000003</v>
      </c>
      <c r="D150" s="278">
        <v>35.866666666666667</v>
      </c>
      <c r="E150" s="278">
        <v>35.483333333333334</v>
      </c>
      <c r="F150" s="278">
        <v>35.016666666666666</v>
      </c>
      <c r="G150" s="278">
        <v>34.633333333333333</v>
      </c>
      <c r="H150" s="278">
        <v>36.333333333333336</v>
      </c>
      <c r="I150" s="278">
        <v>36.716666666666676</v>
      </c>
      <c r="J150" s="278">
        <v>37.183333333333337</v>
      </c>
      <c r="K150" s="276">
        <v>36.25</v>
      </c>
      <c r="L150" s="276">
        <v>35.4</v>
      </c>
      <c r="M150" s="276">
        <v>13.460470000000001</v>
      </c>
    </row>
    <row r="151" spans="1:13">
      <c r="A151" s="300">
        <v>142</v>
      </c>
      <c r="B151" s="276" t="s">
        <v>149</v>
      </c>
      <c r="C151" s="276">
        <v>1213.3499999999999</v>
      </c>
      <c r="D151" s="278">
        <v>1214.1833333333332</v>
      </c>
      <c r="E151" s="278">
        <v>1207.3166666666664</v>
      </c>
      <c r="F151" s="278">
        <v>1201.2833333333333</v>
      </c>
      <c r="G151" s="278">
        <v>1194.4166666666665</v>
      </c>
      <c r="H151" s="278">
        <v>1220.2166666666662</v>
      </c>
      <c r="I151" s="278">
        <v>1227.083333333333</v>
      </c>
      <c r="J151" s="278">
        <v>1233.1166666666661</v>
      </c>
      <c r="K151" s="276">
        <v>1221.05</v>
      </c>
      <c r="L151" s="276">
        <v>1208.1500000000001</v>
      </c>
      <c r="M151" s="276">
        <v>6.4913299999999996</v>
      </c>
    </row>
    <row r="152" spans="1:13">
      <c r="A152" s="300">
        <v>143</v>
      </c>
      <c r="B152" s="276" t="s">
        <v>3161</v>
      </c>
      <c r="C152" s="276">
        <v>302.85000000000002</v>
      </c>
      <c r="D152" s="278">
        <v>302.16666666666669</v>
      </c>
      <c r="E152" s="278">
        <v>298.63333333333338</v>
      </c>
      <c r="F152" s="278">
        <v>294.41666666666669</v>
      </c>
      <c r="G152" s="278">
        <v>290.88333333333338</v>
      </c>
      <c r="H152" s="278">
        <v>306.38333333333338</v>
      </c>
      <c r="I152" s="278">
        <v>309.91666666666669</v>
      </c>
      <c r="J152" s="278">
        <v>314.13333333333338</v>
      </c>
      <c r="K152" s="276">
        <v>305.7</v>
      </c>
      <c r="L152" s="276">
        <v>297.95</v>
      </c>
      <c r="M152" s="276">
        <v>8.3932099999999998</v>
      </c>
    </row>
    <row r="153" spans="1:13">
      <c r="A153" s="300">
        <v>144</v>
      </c>
      <c r="B153" s="276" t="s">
        <v>269</v>
      </c>
      <c r="C153" s="276">
        <v>967.3</v>
      </c>
      <c r="D153" s="278">
        <v>969.84999999999991</v>
      </c>
      <c r="E153" s="278">
        <v>958.79999999999984</v>
      </c>
      <c r="F153" s="278">
        <v>950.3</v>
      </c>
      <c r="G153" s="278">
        <v>939.24999999999989</v>
      </c>
      <c r="H153" s="278">
        <v>978.3499999999998</v>
      </c>
      <c r="I153" s="278">
        <v>989.4</v>
      </c>
      <c r="J153" s="278">
        <v>997.89999999999975</v>
      </c>
      <c r="K153" s="276">
        <v>980.9</v>
      </c>
      <c r="L153" s="276">
        <v>961.35</v>
      </c>
      <c r="M153" s="276">
        <v>2.4382899999999998</v>
      </c>
    </row>
    <row r="154" spans="1:13">
      <c r="A154" s="300">
        <v>145</v>
      </c>
      <c r="B154" s="276" t="s">
        <v>150</v>
      </c>
      <c r="C154" s="276">
        <v>44.35</v>
      </c>
      <c r="D154" s="278">
        <v>44.016666666666673</v>
      </c>
      <c r="E154" s="278">
        <v>43.233333333333348</v>
      </c>
      <c r="F154" s="278">
        <v>42.116666666666674</v>
      </c>
      <c r="G154" s="278">
        <v>41.33333333333335</v>
      </c>
      <c r="H154" s="278">
        <v>45.133333333333347</v>
      </c>
      <c r="I154" s="278">
        <v>45.916666666666664</v>
      </c>
      <c r="J154" s="278">
        <v>47.033333333333346</v>
      </c>
      <c r="K154" s="276">
        <v>44.8</v>
      </c>
      <c r="L154" s="276">
        <v>42.9</v>
      </c>
      <c r="M154" s="276">
        <v>217.94881000000001</v>
      </c>
    </row>
    <row r="155" spans="1:13">
      <c r="A155" s="300">
        <v>146</v>
      </c>
      <c r="B155" s="276" t="s">
        <v>261</v>
      </c>
      <c r="C155" s="276">
        <v>4754.7</v>
      </c>
      <c r="D155" s="278">
        <v>4765.5666666666666</v>
      </c>
      <c r="E155" s="278">
        <v>4731.1333333333332</v>
      </c>
      <c r="F155" s="278">
        <v>4707.5666666666666</v>
      </c>
      <c r="G155" s="278">
        <v>4673.1333333333332</v>
      </c>
      <c r="H155" s="278">
        <v>4789.1333333333332</v>
      </c>
      <c r="I155" s="278">
        <v>4823.5666666666657</v>
      </c>
      <c r="J155" s="278">
        <v>4847.1333333333332</v>
      </c>
      <c r="K155" s="276">
        <v>4800</v>
      </c>
      <c r="L155" s="276">
        <v>4742</v>
      </c>
      <c r="M155" s="276">
        <v>1.5255099999999999</v>
      </c>
    </row>
    <row r="156" spans="1:13">
      <c r="A156" s="300">
        <v>147</v>
      </c>
      <c r="B156" s="276" t="s">
        <v>153</v>
      </c>
      <c r="C156" s="276">
        <v>18450.7</v>
      </c>
      <c r="D156" s="278">
        <v>18425.583333333332</v>
      </c>
      <c r="E156" s="278">
        <v>18331.166666666664</v>
      </c>
      <c r="F156" s="278">
        <v>18211.633333333331</v>
      </c>
      <c r="G156" s="278">
        <v>18117.216666666664</v>
      </c>
      <c r="H156" s="278">
        <v>18545.116666666665</v>
      </c>
      <c r="I156" s="278">
        <v>18639.533333333329</v>
      </c>
      <c r="J156" s="278">
        <v>18759.066666666666</v>
      </c>
      <c r="K156" s="276">
        <v>18520</v>
      </c>
      <c r="L156" s="276">
        <v>18306.05</v>
      </c>
      <c r="M156" s="276">
        <v>0.50285999999999997</v>
      </c>
    </row>
    <row r="157" spans="1:13">
      <c r="A157" s="300">
        <v>148</v>
      </c>
      <c r="B157" s="276" t="s">
        <v>270</v>
      </c>
      <c r="C157" s="276">
        <v>23.1</v>
      </c>
      <c r="D157" s="278">
        <v>23.033333333333331</v>
      </c>
      <c r="E157" s="278">
        <v>22.716666666666661</v>
      </c>
      <c r="F157" s="278">
        <v>22.333333333333329</v>
      </c>
      <c r="G157" s="278">
        <v>22.016666666666659</v>
      </c>
      <c r="H157" s="278">
        <v>23.416666666666664</v>
      </c>
      <c r="I157" s="278">
        <v>23.733333333333334</v>
      </c>
      <c r="J157" s="278">
        <v>24.116666666666667</v>
      </c>
      <c r="K157" s="276">
        <v>23.35</v>
      </c>
      <c r="L157" s="276">
        <v>22.65</v>
      </c>
      <c r="M157" s="276">
        <v>221.70815999999999</v>
      </c>
    </row>
    <row r="158" spans="1:13">
      <c r="A158" s="300">
        <v>149</v>
      </c>
      <c r="B158" s="276" t="s">
        <v>155</v>
      </c>
      <c r="C158" s="276">
        <v>116.35</v>
      </c>
      <c r="D158" s="278">
        <v>115.98333333333333</v>
      </c>
      <c r="E158" s="278">
        <v>114.96666666666667</v>
      </c>
      <c r="F158" s="278">
        <v>113.58333333333333</v>
      </c>
      <c r="G158" s="278">
        <v>112.56666666666666</v>
      </c>
      <c r="H158" s="278">
        <v>117.36666666666667</v>
      </c>
      <c r="I158" s="278">
        <v>118.38333333333335</v>
      </c>
      <c r="J158" s="278">
        <v>119.76666666666668</v>
      </c>
      <c r="K158" s="276">
        <v>117</v>
      </c>
      <c r="L158" s="276">
        <v>114.6</v>
      </c>
      <c r="M158" s="276">
        <v>63.560189999999999</v>
      </c>
    </row>
    <row r="159" spans="1:13">
      <c r="A159" s="300">
        <v>150</v>
      </c>
      <c r="B159" s="276" t="s">
        <v>156</v>
      </c>
      <c r="C159" s="276">
        <v>99.05</v>
      </c>
      <c r="D159" s="278">
        <v>99.350000000000009</v>
      </c>
      <c r="E159" s="278">
        <v>98.500000000000014</v>
      </c>
      <c r="F159" s="278">
        <v>97.95</v>
      </c>
      <c r="G159" s="278">
        <v>97.100000000000009</v>
      </c>
      <c r="H159" s="278">
        <v>99.90000000000002</v>
      </c>
      <c r="I159" s="278">
        <v>100.75000000000001</v>
      </c>
      <c r="J159" s="278">
        <v>101.30000000000003</v>
      </c>
      <c r="K159" s="276">
        <v>100.2</v>
      </c>
      <c r="L159" s="276">
        <v>98.8</v>
      </c>
      <c r="M159" s="276">
        <v>134.93038999999999</v>
      </c>
    </row>
    <row r="160" spans="1:13">
      <c r="A160" s="300">
        <v>151</v>
      </c>
      <c r="B160" s="276" t="s">
        <v>271</v>
      </c>
      <c r="C160" s="276">
        <v>590.1</v>
      </c>
      <c r="D160" s="278">
        <v>587.69999999999993</v>
      </c>
      <c r="E160" s="278">
        <v>578.04999999999984</v>
      </c>
      <c r="F160" s="278">
        <v>565.99999999999989</v>
      </c>
      <c r="G160" s="278">
        <v>556.3499999999998</v>
      </c>
      <c r="H160" s="278">
        <v>599.74999999999989</v>
      </c>
      <c r="I160" s="278">
        <v>609.4</v>
      </c>
      <c r="J160" s="278">
        <v>621.44999999999993</v>
      </c>
      <c r="K160" s="276">
        <v>597.35</v>
      </c>
      <c r="L160" s="276">
        <v>575.65</v>
      </c>
      <c r="M160" s="276">
        <v>2.40978</v>
      </c>
    </row>
    <row r="161" spans="1:13">
      <c r="A161" s="300">
        <v>152</v>
      </c>
      <c r="B161" s="276" t="s">
        <v>272</v>
      </c>
      <c r="C161" s="276">
        <v>3242.85</v>
      </c>
      <c r="D161" s="278">
        <v>3228.2833333333333</v>
      </c>
      <c r="E161" s="278">
        <v>3206.5666666666666</v>
      </c>
      <c r="F161" s="278">
        <v>3170.2833333333333</v>
      </c>
      <c r="G161" s="278">
        <v>3148.5666666666666</v>
      </c>
      <c r="H161" s="278">
        <v>3264.5666666666666</v>
      </c>
      <c r="I161" s="278">
        <v>3286.2833333333328</v>
      </c>
      <c r="J161" s="278">
        <v>3322.5666666666666</v>
      </c>
      <c r="K161" s="276">
        <v>3250</v>
      </c>
      <c r="L161" s="276">
        <v>3192</v>
      </c>
      <c r="M161" s="276">
        <v>0.32141999999999998</v>
      </c>
    </row>
    <row r="162" spans="1:13">
      <c r="A162" s="300">
        <v>153</v>
      </c>
      <c r="B162" s="276" t="s">
        <v>157</v>
      </c>
      <c r="C162" s="276">
        <v>108.7</v>
      </c>
      <c r="D162" s="278">
        <v>108.63333333333334</v>
      </c>
      <c r="E162" s="278">
        <v>107.86666666666667</v>
      </c>
      <c r="F162" s="278">
        <v>107.03333333333333</v>
      </c>
      <c r="G162" s="278">
        <v>106.26666666666667</v>
      </c>
      <c r="H162" s="278">
        <v>109.46666666666668</v>
      </c>
      <c r="I162" s="278">
        <v>110.23333333333336</v>
      </c>
      <c r="J162" s="278">
        <v>111.06666666666669</v>
      </c>
      <c r="K162" s="276">
        <v>109.4</v>
      </c>
      <c r="L162" s="276">
        <v>107.8</v>
      </c>
      <c r="M162" s="276">
        <v>8.8464600000000004</v>
      </c>
    </row>
    <row r="163" spans="1:13">
      <c r="A163" s="300">
        <v>154</v>
      </c>
      <c r="B163" s="276" t="s">
        <v>158</v>
      </c>
      <c r="C163" s="276">
        <v>93.2</v>
      </c>
      <c r="D163" s="278">
        <v>93.55</v>
      </c>
      <c r="E163" s="278">
        <v>92.649999999999991</v>
      </c>
      <c r="F163" s="278">
        <v>92.1</v>
      </c>
      <c r="G163" s="278">
        <v>91.199999999999989</v>
      </c>
      <c r="H163" s="278">
        <v>94.1</v>
      </c>
      <c r="I163" s="278">
        <v>95</v>
      </c>
      <c r="J163" s="278">
        <v>95.55</v>
      </c>
      <c r="K163" s="276">
        <v>94.45</v>
      </c>
      <c r="L163" s="276">
        <v>93</v>
      </c>
      <c r="M163" s="276">
        <v>151.30376999999999</v>
      </c>
    </row>
    <row r="164" spans="1:13">
      <c r="A164" s="300">
        <v>155</v>
      </c>
      <c r="B164" s="276" t="s">
        <v>159</v>
      </c>
      <c r="C164" s="276">
        <v>28155.55</v>
      </c>
      <c r="D164" s="278">
        <v>28017</v>
      </c>
      <c r="E164" s="278">
        <v>27773.55</v>
      </c>
      <c r="F164" s="278">
        <v>27391.55</v>
      </c>
      <c r="G164" s="278">
        <v>27148.1</v>
      </c>
      <c r="H164" s="278">
        <v>28399</v>
      </c>
      <c r="I164" s="278">
        <v>28642.449999999997</v>
      </c>
      <c r="J164" s="278">
        <v>29024.45</v>
      </c>
      <c r="K164" s="276">
        <v>28260.45</v>
      </c>
      <c r="L164" s="276">
        <v>27635</v>
      </c>
      <c r="M164" s="276">
        <v>0.43335000000000001</v>
      </c>
    </row>
    <row r="165" spans="1:13">
      <c r="A165" s="300">
        <v>156</v>
      </c>
      <c r="B165" s="276" t="s">
        <v>160</v>
      </c>
      <c r="C165" s="276">
        <v>1480.35</v>
      </c>
      <c r="D165" s="278">
        <v>1465.1000000000001</v>
      </c>
      <c r="E165" s="278">
        <v>1440.3000000000002</v>
      </c>
      <c r="F165" s="278">
        <v>1400.25</v>
      </c>
      <c r="G165" s="278">
        <v>1375.45</v>
      </c>
      <c r="H165" s="278">
        <v>1505.1500000000003</v>
      </c>
      <c r="I165" s="278">
        <v>1529.95</v>
      </c>
      <c r="J165" s="278">
        <v>1570.0000000000005</v>
      </c>
      <c r="K165" s="276">
        <v>1489.9</v>
      </c>
      <c r="L165" s="276">
        <v>1425.05</v>
      </c>
      <c r="M165" s="276">
        <v>16.774450000000002</v>
      </c>
    </row>
    <row r="166" spans="1:13">
      <c r="A166" s="300">
        <v>157</v>
      </c>
      <c r="B166" s="276" t="s">
        <v>161</v>
      </c>
      <c r="C166" s="276">
        <v>249.85</v>
      </c>
      <c r="D166" s="278">
        <v>249.70000000000002</v>
      </c>
      <c r="E166" s="278">
        <v>247.90000000000003</v>
      </c>
      <c r="F166" s="278">
        <v>245.95000000000002</v>
      </c>
      <c r="G166" s="278">
        <v>244.15000000000003</v>
      </c>
      <c r="H166" s="278">
        <v>251.65000000000003</v>
      </c>
      <c r="I166" s="278">
        <v>253.45000000000005</v>
      </c>
      <c r="J166" s="278">
        <v>255.40000000000003</v>
      </c>
      <c r="K166" s="276">
        <v>251.5</v>
      </c>
      <c r="L166" s="276">
        <v>247.75</v>
      </c>
      <c r="M166" s="276">
        <v>23.56709</v>
      </c>
    </row>
    <row r="167" spans="1:13">
      <c r="A167" s="300">
        <v>158</v>
      </c>
      <c r="B167" s="276" t="s">
        <v>162</v>
      </c>
      <c r="C167" s="276">
        <v>115.05</v>
      </c>
      <c r="D167" s="278">
        <v>115.05</v>
      </c>
      <c r="E167" s="278">
        <v>114.1</v>
      </c>
      <c r="F167" s="278">
        <v>113.14999999999999</v>
      </c>
      <c r="G167" s="278">
        <v>112.19999999999999</v>
      </c>
      <c r="H167" s="278">
        <v>116</v>
      </c>
      <c r="I167" s="278">
        <v>116.95000000000002</v>
      </c>
      <c r="J167" s="278">
        <v>117.9</v>
      </c>
      <c r="K167" s="276">
        <v>116</v>
      </c>
      <c r="L167" s="276">
        <v>114.1</v>
      </c>
      <c r="M167" s="276">
        <v>38.186999999999998</v>
      </c>
    </row>
    <row r="168" spans="1:13">
      <c r="A168" s="300">
        <v>159</v>
      </c>
      <c r="B168" s="276" t="s">
        <v>275</v>
      </c>
      <c r="C168" s="276">
        <v>5279.4</v>
      </c>
      <c r="D168" s="278">
        <v>5286.4666666666662</v>
      </c>
      <c r="E168" s="278">
        <v>5122.9333333333325</v>
      </c>
      <c r="F168" s="278">
        <v>4966.4666666666662</v>
      </c>
      <c r="G168" s="278">
        <v>4802.9333333333325</v>
      </c>
      <c r="H168" s="278">
        <v>5442.9333333333325</v>
      </c>
      <c r="I168" s="278">
        <v>5606.4666666666672</v>
      </c>
      <c r="J168" s="278">
        <v>5762.9333333333325</v>
      </c>
      <c r="K168" s="276">
        <v>5450</v>
      </c>
      <c r="L168" s="276">
        <v>5130</v>
      </c>
      <c r="M168" s="276">
        <v>5.9834199999999997</v>
      </c>
    </row>
    <row r="169" spans="1:13">
      <c r="A169" s="300">
        <v>160</v>
      </c>
      <c r="B169" s="276" t="s">
        <v>277</v>
      </c>
      <c r="C169" s="276">
        <v>11012.4</v>
      </c>
      <c r="D169" s="278">
        <v>11070.449999999999</v>
      </c>
      <c r="E169" s="278">
        <v>10891.949999999997</v>
      </c>
      <c r="F169" s="278">
        <v>10771.499999999998</v>
      </c>
      <c r="G169" s="278">
        <v>10592.999999999996</v>
      </c>
      <c r="H169" s="278">
        <v>11190.899999999998</v>
      </c>
      <c r="I169" s="278">
        <v>11369.400000000001</v>
      </c>
      <c r="J169" s="278">
        <v>11489.849999999999</v>
      </c>
      <c r="K169" s="276">
        <v>11248.95</v>
      </c>
      <c r="L169" s="276">
        <v>10950</v>
      </c>
      <c r="M169" s="276">
        <v>0.10688</v>
      </c>
    </row>
    <row r="170" spans="1:13">
      <c r="A170" s="300">
        <v>161</v>
      </c>
      <c r="B170" s="276" t="s">
        <v>163</v>
      </c>
      <c r="C170" s="276">
        <v>1770.8</v>
      </c>
      <c r="D170" s="278">
        <v>1772.6166666666668</v>
      </c>
      <c r="E170" s="278">
        <v>1760.7333333333336</v>
      </c>
      <c r="F170" s="278">
        <v>1750.6666666666667</v>
      </c>
      <c r="G170" s="278">
        <v>1738.7833333333335</v>
      </c>
      <c r="H170" s="278">
        <v>1782.6833333333336</v>
      </c>
      <c r="I170" s="278">
        <v>1794.5666666666668</v>
      </c>
      <c r="J170" s="278">
        <v>1804.6333333333337</v>
      </c>
      <c r="K170" s="276">
        <v>1784.5</v>
      </c>
      <c r="L170" s="276">
        <v>1762.55</v>
      </c>
      <c r="M170" s="276">
        <v>5.3905799999999999</v>
      </c>
    </row>
    <row r="171" spans="1:13">
      <c r="A171" s="300">
        <v>162</v>
      </c>
      <c r="B171" s="276" t="s">
        <v>273</v>
      </c>
      <c r="C171" s="276">
        <v>2264.5</v>
      </c>
      <c r="D171" s="278">
        <v>2247.1666666666665</v>
      </c>
      <c r="E171" s="278">
        <v>2214.4333333333329</v>
      </c>
      <c r="F171" s="278">
        <v>2164.3666666666663</v>
      </c>
      <c r="G171" s="278">
        <v>2131.6333333333328</v>
      </c>
      <c r="H171" s="278">
        <v>2297.2333333333331</v>
      </c>
      <c r="I171" s="278">
        <v>2329.9666666666667</v>
      </c>
      <c r="J171" s="278">
        <v>2380.0333333333333</v>
      </c>
      <c r="K171" s="276">
        <v>2279.9</v>
      </c>
      <c r="L171" s="276">
        <v>2197.1</v>
      </c>
      <c r="M171" s="276">
        <v>2.1080299999999998</v>
      </c>
    </row>
    <row r="172" spans="1:13">
      <c r="A172" s="300">
        <v>163</v>
      </c>
      <c r="B172" s="276" t="s">
        <v>164</v>
      </c>
      <c r="C172" s="276">
        <v>34.799999999999997</v>
      </c>
      <c r="D172" s="278">
        <v>34.283333333333331</v>
      </c>
      <c r="E172" s="278">
        <v>33.61666666666666</v>
      </c>
      <c r="F172" s="278">
        <v>32.43333333333333</v>
      </c>
      <c r="G172" s="278">
        <v>31.766666666666659</v>
      </c>
      <c r="H172" s="278">
        <v>35.466666666666661</v>
      </c>
      <c r="I172" s="278">
        <v>36.133333333333333</v>
      </c>
      <c r="J172" s="278">
        <v>37.316666666666663</v>
      </c>
      <c r="K172" s="276">
        <v>34.950000000000003</v>
      </c>
      <c r="L172" s="276">
        <v>33.1</v>
      </c>
      <c r="M172" s="276">
        <v>2275.2849099999999</v>
      </c>
    </row>
    <row r="173" spans="1:13">
      <c r="A173" s="300">
        <v>164</v>
      </c>
      <c r="B173" s="276" t="s">
        <v>274</v>
      </c>
      <c r="C173" s="276">
        <v>367.55</v>
      </c>
      <c r="D173" s="278">
        <v>365.8</v>
      </c>
      <c r="E173" s="278">
        <v>361.75</v>
      </c>
      <c r="F173" s="278">
        <v>355.95</v>
      </c>
      <c r="G173" s="278">
        <v>351.9</v>
      </c>
      <c r="H173" s="278">
        <v>371.6</v>
      </c>
      <c r="I173" s="278">
        <v>375.65000000000009</v>
      </c>
      <c r="J173" s="278">
        <v>381.45000000000005</v>
      </c>
      <c r="K173" s="276">
        <v>369.85</v>
      </c>
      <c r="L173" s="276">
        <v>360</v>
      </c>
      <c r="M173" s="276">
        <v>1.34958</v>
      </c>
    </row>
    <row r="174" spans="1:13">
      <c r="A174" s="300">
        <v>165</v>
      </c>
      <c r="B174" s="276" t="s">
        <v>491</v>
      </c>
      <c r="C174" s="276">
        <v>1035.45</v>
      </c>
      <c r="D174" s="278">
        <v>1038.2166666666667</v>
      </c>
      <c r="E174" s="278">
        <v>1028.2333333333333</v>
      </c>
      <c r="F174" s="278">
        <v>1021.0166666666667</v>
      </c>
      <c r="G174" s="278">
        <v>1011.0333333333333</v>
      </c>
      <c r="H174" s="278">
        <v>1045.4333333333334</v>
      </c>
      <c r="I174" s="278">
        <v>1055.416666666667</v>
      </c>
      <c r="J174" s="278">
        <v>1062.6333333333334</v>
      </c>
      <c r="K174" s="276">
        <v>1048.2</v>
      </c>
      <c r="L174" s="276">
        <v>1031</v>
      </c>
      <c r="M174" s="276">
        <v>1.0893600000000001</v>
      </c>
    </row>
    <row r="175" spans="1:13">
      <c r="A175" s="300">
        <v>166</v>
      </c>
      <c r="B175" s="276" t="s">
        <v>165</v>
      </c>
      <c r="C175" s="276">
        <v>189.5</v>
      </c>
      <c r="D175" s="278">
        <v>189.29999999999998</v>
      </c>
      <c r="E175" s="278">
        <v>188.69999999999996</v>
      </c>
      <c r="F175" s="278">
        <v>187.89999999999998</v>
      </c>
      <c r="G175" s="278">
        <v>187.29999999999995</v>
      </c>
      <c r="H175" s="278">
        <v>190.09999999999997</v>
      </c>
      <c r="I175" s="278">
        <v>190.7</v>
      </c>
      <c r="J175" s="278">
        <v>191.49999999999997</v>
      </c>
      <c r="K175" s="276">
        <v>189.9</v>
      </c>
      <c r="L175" s="276">
        <v>188.5</v>
      </c>
      <c r="M175" s="276">
        <v>17.294750000000001</v>
      </c>
    </row>
    <row r="176" spans="1:13">
      <c r="A176" s="300">
        <v>167</v>
      </c>
      <c r="B176" s="276" t="s">
        <v>276</v>
      </c>
      <c r="C176" s="276">
        <v>266.8</v>
      </c>
      <c r="D176" s="278">
        <v>268.39999999999998</v>
      </c>
      <c r="E176" s="278">
        <v>264.04999999999995</v>
      </c>
      <c r="F176" s="278">
        <v>261.29999999999995</v>
      </c>
      <c r="G176" s="278">
        <v>256.94999999999993</v>
      </c>
      <c r="H176" s="278">
        <v>271.14999999999998</v>
      </c>
      <c r="I176" s="278">
        <v>275.5</v>
      </c>
      <c r="J176" s="278">
        <v>278.25</v>
      </c>
      <c r="K176" s="276">
        <v>272.75</v>
      </c>
      <c r="L176" s="276">
        <v>265.64999999999998</v>
      </c>
      <c r="M176" s="276">
        <v>5.9376100000000003</v>
      </c>
    </row>
    <row r="177" spans="1:13">
      <c r="A177" s="300">
        <v>168</v>
      </c>
      <c r="B177" s="276" t="s">
        <v>278</v>
      </c>
      <c r="C177" s="276">
        <v>537.79999999999995</v>
      </c>
      <c r="D177" s="278">
        <v>540.23333333333323</v>
      </c>
      <c r="E177" s="278">
        <v>532.56666666666649</v>
      </c>
      <c r="F177" s="278">
        <v>527.33333333333326</v>
      </c>
      <c r="G177" s="278">
        <v>519.66666666666652</v>
      </c>
      <c r="H177" s="278">
        <v>545.46666666666647</v>
      </c>
      <c r="I177" s="278">
        <v>553.13333333333321</v>
      </c>
      <c r="J177" s="278">
        <v>558.36666666666645</v>
      </c>
      <c r="K177" s="276">
        <v>547.9</v>
      </c>
      <c r="L177" s="276">
        <v>535</v>
      </c>
      <c r="M177" s="276">
        <v>1.4644999999999999</v>
      </c>
    </row>
    <row r="178" spans="1:13">
      <c r="A178" s="300">
        <v>169</v>
      </c>
      <c r="B178" s="276" t="s">
        <v>279</v>
      </c>
      <c r="C178" s="276">
        <v>485.05</v>
      </c>
      <c r="D178" s="278">
        <v>487.61666666666662</v>
      </c>
      <c r="E178" s="278">
        <v>478.23333333333323</v>
      </c>
      <c r="F178" s="278">
        <v>471.41666666666663</v>
      </c>
      <c r="G178" s="278">
        <v>462.03333333333325</v>
      </c>
      <c r="H178" s="278">
        <v>494.43333333333322</v>
      </c>
      <c r="I178" s="278">
        <v>503.81666666666655</v>
      </c>
      <c r="J178" s="278">
        <v>510.63333333333321</v>
      </c>
      <c r="K178" s="276">
        <v>497</v>
      </c>
      <c r="L178" s="276">
        <v>480.8</v>
      </c>
      <c r="M178" s="276">
        <v>2.11225</v>
      </c>
    </row>
    <row r="179" spans="1:13">
      <c r="A179" s="300">
        <v>170</v>
      </c>
      <c r="B179" s="276" t="s">
        <v>167</v>
      </c>
      <c r="C179" s="276">
        <v>795</v>
      </c>
      <c r="D179" s="278">
        <v>798.36666666666667</v>
      </c>
      <c r="E179" s="278">
        <v>789.73333333333335</v>
      </c>
      <c r="F179" s="278">
        <v>784.4666666666667</v>
      </c>
      <c r="G179" s="278">
        <v>775.83333333333337</v>
      </c>
      <c r="H179" s="278">
        <v>803.63333333333333</v>
      </c>
      <c r="I179" s="278">
        <v>812.26666666666677</v>
      </c>
      <c r="J179" s="278">
        <v>817.5333333333333</v>
      </c>
      <c r="K179" s="276">
        <v>807</v>
      </c>
      <c r="L179" s="276">
        <v>793.1</v>
      </c>
      <c r="M179" s="276">
        <v>4.7667900000000003</v>
      </c>
    </row>
    <row r="180" spans="1:13">
      <c r="A180" s="300">
        <v>171</v>
      </c>
      <c r="B180" s="276" t="s">
        <v>168</v>
      </c>
      <c r="C180" s="276">
        <v>231.05</v>
      </c>
      <c r="D180" s="278">
        <v>231.56666666666669</v>
      </c>
      <c r="E180" s="278">
        <v>229.98333333333338</v>
      </c>
      <c r="F180" s="278">
        <v>228.91666666666669</v>
      </c>
      <c r="G180" s="278">
        <v>227.33333333333337</v>
      </c>
      <c r="H180" s="278">
        <v>232.63333333333338</v>
      </c>
      <c r="I180" s="278">
        <v>234.2166666666667</v>
      </c>
      <c r="J180" s="278">
        <v>235.28333333333339</v>
      </c>
      <c r="K180" s="276">
        <v>233.15</v>
      </c>
      <c r="L180" s="276">
        <v>230.5</v>
      </c>
      <c r="M180" s="276">
        <v>50.418729999999996</v>
      </c>
    </row>
    <row r="181" spans="1:13">
      <c r="A181" s="300">
        <v>172</v>
      </c>
      <c r="B181" s="276" t="s">
        <v>169</v>
      </c>
      <c r="C181" s="276">
        <v>134.69999999999999</v>
      </c>
      <c r="D181" s="278">
        <v>134.73333333333332</v>
      </c>
      <c r="E181" s="278">
        <v>133.96666666666664</v>
      </c>
      <c r="F181" s="278">
        <v>133.23333333333332</v>
      </c>
      <c r="G181" s="278">
        <v>132.46666666666664</v>
      </c>
      <c r="H181" s="278">
        <v>135.46666666666664</v>
      </c>
      <c r="I181" s="278">
        <v>136.23333333333335</v>
      </c>
      <c r="J181" s="278">
        <v>136.96666666666664</v>
      </c>
      <c r="K181" s="276">
        <v>135.5</v>
      </c>
      <c r="L181" s="276">
        <v>134</v>
      </c>
      <c r="M181" s="276">
        <v>21.725860000000001</v>
      </c>
    </row>
    <row r="182" spans="1:13">
      <c r="A182" s="300">
        <v>173</v>
      </c>
      <c r="B182" s="276" t="s">
        <v>170</v>
      </c>
      <c r="C182" s="276">
        <v>1987.5</v>
      </c>
      <c r="D182" s="278">
        <v>1988.8333333333333</v>
      </c>
      <c r="E182" s="278">
        <v>1980.6666666666665</v>
      </c>
      <c r="F182" s="278">
        <v>1973.8333333333333</v>
      </c>
      <c r="G182" s="278">
        <v>1965.6666666666665</v>
      </c>
      <c r="H182" s="278">
        <v>1995.6666666666665</v>
      </c>
      <c r="I182" s="278">
        <v>2003.833333333333</v>
      </c>
      <c r="J182" s="278">
        <v>2010.6666666666665</v>
      </c>
      <c r="K182" s="276">
        <v>1997</v>
      </c>
      <c r="L182" s="276">
        <v>1982</v>
      </c>
      <c r="M182" s="276">
        <v>46.220019999999998</v>
      </c>
    </row>
    <row r="183" spans="1:13">
      <c r="A183" s="300">
        <v>174</v>
      </c>
      <c r="B183" s="276" t="s">
        <v>171</v>
      </c>
      <c r="C183" s="276">
        <v>74.5</v>
      </c>
      <c r="D183" s="278">
        <v>74.350000000000009</v>
      </c>
      <c r="E183" s="278">
        <v>72.950000000000017</v>
      </c>
      <c r="F183" s="278">
        <v>71.400000000000006</v>
      </c>
      <c r="G183" s="278">
        <v>70.000000000000014</v>
      </c>
      <c r="H183" s="278">
        <v>75.90000000000002</v>
      </c>
      <c r="I183" s="278">
        <v>77.300000000000026</v>
      </c>
      <c r="J183" s="278">
        <v>78.850000000000023</v>
      </c>
      <c r="K183" s="276">
        <v>75.75</v>
      </c>
      <c r="L183" s="276">
        <v>72.8</v>
      </c>
      <c r="M183" s="276">
        <v>698.92092000000002</v>
      </c>
    </row>
    <row r="184" spans="1:13">
      <c r="A184" s="300">
        <v>175</v>
      </c>
      <c r="B184" s="276" t="s">
        <v>3523</v>
      </c>
      <c r="C184" s="276">
        <v>852.85</v>
      </c>
      <c r="D184" s="278">
        <v>850.2833333333333</v>
      </c>
      <c r="E184" s="278">
        <v>845.56666666666661</v>
      </c>
      <c r="F184" s="278">
        <v>838.2833333333333</v>
      </c>
      <c r="G184" s="278">
        <v>833.56666666666661</v>
      </c>
      <c r="H184" s="278">
        <v>857.56666666666661</v>
      </c>
      <c r="I184" s="278">
        <v>862.2833333333333</v>
      </c>
      <c r="J184" s="278">
        <v>869.56666666666661</v>
      </c>
      <c r="K184" s="276">
        <v>855</v>
      </c>
      <c r="L184" s="276">
        <v>843</v>
      </c>
      <c r="M184" s="276">
        <v>4.7027099999999997</v>
      </c>
    </row>
    <row r="185" spans="1:13">
      <c r="A185" s="300">
        <v>176</v>
      </c>
      <c r="B185" s="276" t="s">
        <v>280</v>
      </c>
      <c r="C185" s="276">
        <v>895.4</v>
      </c>
      <c r="D185" s="278">
        <v>898.81666666666661</v>
      </c>
      <c r="E185" s="278">
        <v>890.58333333333326</v>
      </c>
      <c r="F185" s="278">
        <v>885.76666666666665</v>
      </c>
      <c r="G185" s="278">
        <v>877.5333333333333</v>
      </c>
      <c r="H185" s="278">
        <v>903.63333333333321</v>
      </c>
      <c r="I185" s="278">
        <v>911.86666666666656</v>
      </c>
      <c r="J185" s="278">
        <v>916.68333333333317</v>
      </c>
      <c r="K185" s="276">
        <v>907.05</v>
      </c>
      <c r="L185" s="276">
        <v>894</v>
      </c>
      <c r="M185" s="276">
        <v>7.9839900000000004</v>
      </c>
    </row>
    <row r="186" spans="1:13">
      <c r="A186" s="300">
        <v>177</v>
      </c>
      <c r="B186" s="276" t="s">
        <v>172</v>
      </c>
      <c r="C186" s="276">
        <v>279.39999999999998</v>
      </c>
      <c r="D186" s="278">
        <v>277.93333333333334</v>
      </c>
      <c r="E186" s="278">
        <v>275.86666666666667</v>
      </c>
      <c r="F186" s="278">
        <v>272.33333333333331</v>
      </c>
      <c r="G186" s="278">
        <v>270.26666666666665</v>
      </c>
      <c r="H186" s="278">
        <v>281.4666666666667</v>
      </c>
      <c r="I186" s="278">
        <v>283.53333333333342</v>
      </c>
      <c r="J186" s="278">
        <v>287.06666666666672</v>
      </c>
      <c r="K186" s="276">
        <v>280</v>
      </c>
      <c r="L186" s="276">
        <v>274.39999999999998</v>
      </c>
      <c r="M186" s="276">
        <v>245.31791000000001</v>
      </c>
    </row>
    <row r="187" spans="1:13">
      <c r="A187" s="300">
        <v>178</v>
      </c>
      <c r="B187" s="276" t="s">
        <v>173</v>
      </c>
      <c r="C187" s="276">
        <v>23950.3</v>
      </c>
      <c r="D187" s="278">
        <v>24030.600000000002</v>
      </c>
      <c r="E187" s="278">
        <v>23784.700000000004</v>
      </c>
      <c r="F187" s="278">
        <v>23619.100000000002</v>
      </c>
      <c r="G187" s="278">
        <v>23373.200000000004</v>
      </c>
      <c r="H187" s="278">
        <v>24196.200000000004</v>
      </c>
      <c r="I187" s="278">
        <v>24442.100000000006</v>
      </c>
      <c r="J187" s="278">
        <v>24607.700000000004</v>
      </c>
      <c r="K187" s="276">
        <v>24276.5</v>
      </c>
      <c r="L187" s="276">
        <v>23865</v>
      </c>
      <c r="M187" s="276">
        <v>0.50971999999999995</v>
      </c>
    </row>
    <row r="188" spans="1:13">
      <c r="A188" s="300">
        <v>179</v>
      </c>
      <c r="B188" s="276" t="s">
        <v>174</v>
      </c>
      <c r="C188" s="276">
        <v>1601.55</v>
      </c>
      <c r="D188" s="278">
        <v>1597.7166666666665</v>
      </c>
      <c r="E188" s="278">
        <v>1575.2333333333329</v>
      </c>
      <c r="F188" s="278">
        <v>1548.9166666666665</v>
      </c>
      <c r="G188" s="278">
        <v>1526.4333333333329</v>
      </c>
      <c r="H188" s="278">
        <v>1624.0333333333328</v>
      </c>
      <c r="I188" s="278">
        <v>1646.5166666666664</v>
      </c>
      <c r="J188" s="278">
        <v>1672.8333333333328</v>
      </c>
      <c r="K188" s="276">
        <v>1620.2</v>
      </c>
      <c r="L188" s="276">
        <v>1571.4</v>
      </c>
      <c r="M188" s="276">
        <v>7.3868099999999997</v>
      </c>
    </row>
    <row r="189" spans="1:13">
      <c r="A189" s="300">
        <v>180</v>
      </c>
      <c r="B189" s="276" t="s">
        <v>175</v>
      </c>
      <c r="C189" s="276">
        <v>5681.2</v>
      </c>
      <c r="D189" s="278">
        <v>5653.4000000000005</v>
      </c>
      <c r="E189" s="278">
        <v>5576.8000000000011</v>
      </c>
      <c r="F189" s="278">
        <v>5472.4000000000005</v>
      </c>
      <c r="G189" s="278">
        <v>5395.8000000000011</v>
      </c>
      <c r="H189" s="278">
        <v>5757.8000000000011</v>
      </c>
      <c r="I189" s="278">
        <v>5834.4000000000015</v>
      </c>
      <c r="J189" s="278">
        <v>5938.8000000000011</v>
      </c>
      <c r="K189" s="276">
        <v>5730</v>
      </c>
      <c r="L189" s="276">
        <v>5549</v>
      </c>
      <c r="M189" s="276">
        <v>1.8389599999999999</v>
      </c>
    </row>
    <row r="190" spans="1:13">
      <c r="A190" s="300">
        <v>181</v>
      </c>
      <c r="B190" s="276" t="s">
        <v>176</v>
      </c>
      <c r="C190" s="276">
        <v>1070.8499999999999</v>
      </c>
      <c r="D190" s="278">
        <v>1064.75</v>
      </c>
      <c r="E190" s="278">
        <v>1052.5999999999999</v>
      </c>
      <c r="F190" s="278">
        <v>1034.3499999999999</v>
      </c>
      <c r="G190" s="278">
        <v>1022.1999999999998</v>
      </c>
      <c r="H190" s="278">
        <v>1083</v>
      </c>
      <c r="I190" s="278">
        <v>1095.1500000000001</v>
      </c>
      <c r="J190" s="278">
        <v>1113.4000000000001</v>
      </c>
      <c r="K190" s="276">
        <v>1076.9000000000001</v>
      </c>
      <c r="L190" s="276">
        <v>1046.5</v>
      </c>
      <c r="M190" s="276">
        <v>25.962869999999999</v>
      </c>
    </row>
    <row r="191" spans="1:13">
      <c r="A191" s="300">
        <v>182</v>
      </c>
      <c r="B191" s="276" t="s">
        <v>178</v>
      </c>
      <c r="C191" s="276">
        <v>596.25</v>
      </c>
      <c r="D191" s="278">
        <v>593.94999999999993</v>
      </c>
      <c r="E191" s="278">
        <v>588.14999999999986</v>
      </c>
      <c r="F191" s="278">
        <v>580.04999999999995</v>
      </c>
      <c r="G191" s="278">
        <v>574.24999999999989</v>
      </c>
      <c r="H191" s="278">
        <v>602.04999999999984</v>
      </c>
      <c r="I191" s="278">
        <v>607.8499999999998</v>
      </c>
      <c r="J191" s="278">
        <v>615.94999999999982</v>
      </c>
      <c r="K191" s="276">
        <v>599.75</v>
      </c>
      <c r="L191" s="276">
        <v>585.85</v>
      </c>
      <c r="M191" s="276">
        <v>82.29768</v>
      </c>
    </row>
    <row r="192" spans="1:13">
      <c r="A192" s="300">
        <v>183</v>
      </c>
      <c r="B192" s="276" t="s">
        <v>179</v>
      </c>
      <c r="C192" s="276">
        <v>478.4</v>
      </c>
      <c r="D192" s="278">
        <v>480.5</v>
      </c>
      <c r="E192" s="278">
        <v>475</v>
      </c>
      <c r="F192" s="278">
        <v>471.6</v>
      </c>
      <c r="G192" s="278">
        <v>466.1</v>
      </c>
      <c r="H192" s="278">
        <v>483.9</v>
      </c>
      <c r="I192" s="278">
        <v>489.4</v>
      </c>
      <c r="J192" s="278">
        <v>492.79999999999995</v>
      </c>
      <c r="K192" s="276">
        <v>486</v>
      </c>
      <c r="L192" s="276">
        <v>477.1</v>
      </c>
      <c r="M192" s="276">
        <v>11.6075</v>
      </c>
    </row>
    <row r="193" spans="1:13">
      <c r="A193" s="300">
        <v>184</v>
      </c>
      <c r="B193" s="276" t="s">
        <v>282</v>
      </c>
      <c r="C193" s="276">
        <v>632.35</v>
      </c>
      <c r="D193" s="278">
        <v>633.31666666666672</v>
      </c>
      <c r="E193" s="278">
        <v>627.08333333333348</v>
      </c>
      <c r="F193" s="278">
        <v>621.81666666666672</v>
      </c>
      <c r="G193" s="278">
        <v>615.58333333333348</v>
      </c>
      <c r="H193" s="278">
        <v>638.58333333333348</v>
      </c>
      <c r="I193" s="278">
        <v>644.81666666666683</v>
      </c>
      <c r="J193" s="278">
        <v>650.08333333333348</v>
      </c>
      <c r="K193" s="276">
        <v>639.54999999999995</v>
      </c>
      <c r="L193" s="276">
        <v>628.04999999999995</v>
      </c>
      <c r="M193" s="276">
        <v>5.0113000000000003</v>
      </c>
    </row>
    <row r="194" spans="1:13">
      <c r="A194" s="300">
        <v>185</v>
      </c>
      <c r="B194" s="276" t="s">
        <v>3464</v>
      </c>
      <c r="C194" s="276">
        <v>601.5</v>
      </c>
      <c r="D194" s="278">
        <v>599.76666666666665</v>
      </c>
      <c r="E194" s="278">
        <v>592.73333333333335</v>
      </c>
      <c r="F194" s="278">
        <v>583.9666666666667</v>
      </c>
      <c r="G194" s="278">
        <v>576.93333333333339</v>
      </c>
      <c r="H194" s="278">
        <v>608.5333333333333</v>
      </c>
      <c r="I194" s="278">
        <v>615.56666666666661</v>
      </c>
      <c r="J194" s="278">
        <v>624.33333333333326</v>
      </c>
      <c r="K194" s="276">
        <v>606.79999999999995</v>
      </c>
      <c r="L194" s="276">
        <v>591</v>
      </c>
      <c r="M194" s="276">
        <v>36.067239999999998</v>
      </c>
    </row>
    <row r="195" spans="1:13">
      <c r="A195" s="300">
        <v>186</v>
      </c>
      <c r="B195" s="276" t="s">
        <v>183</v>
      </c>
      <c r="C195" s="276">
        <v>186.5</v>
      </c>
      <c r="D195" s="278">
        <v>186</v>
      </c>
      <c r="E195" s="278">
        <v>185</v>
      </c>
      <c r="F195" s="278">
        <v>183.5</v>
      </c>
      <c r="G195" s="278">
        <v>182.5</v>
      </c>
      <c r="H195" s="278">
        <v>187.5</v>
      </c>
      <c r="I195" s="278">
        <v>188.5</v>
      </c>
      <c r="J195" s="278">
        <v>190</v>
      </c>
      <c r="K195" s="276">
        <v>187</v>
      </c>
      <c r="L195" s="276">
        <v>184.5</v>
      </c>
      <c r="M195" s="276">
        <v>273.34420999999998</v>
      </c>
    </row>
    <row r="196" spans="1:13">
      <c r="A196" s="300">
        <v>187</v>
      </c>
      <c r="B196" s="267" t="s">
        <v>185</v>
      </c>
      <c r="C196" s="267">
        <v>77.349999999999994</v>
      </c>
      <c r="D196" s="307">
        <v>76.966666666666654</v>
      </c>
      <c r="E196" s="307">
        <v>76.183333333333309</v>
      </c>
      <c r="F196" s="307">
        <v>75.016666666666652</v>
      </c>
      <c r="G196" s="307">
        <v>74.233333333333306</v>
      </c>
      <c r="H196" s="307">
        <v>78.133333333333312</v>
      </c>
      <c r="I196" s="307">
        <v>78.916666666666643</v>
      </c>
      <c r="J196" s="307">
        <v>80.083333333333314</v>
      </c>
      <c r="K196" s="267">
        <v>77.75</v>
      </c>
      <c r="L196" s="267">
        <v>75.8</v>
      </c>
      <c r="M196" s="267">
        <v>190.41567000000001</v>
      </c>
    </row>
    <row r="197" spans="1:13">
      <c r="A197" s="300">
        <v>188</v>
      </c>
      <c r="B197" s="267" t="s">
        <v>186</v>
      </c>
      <c r="C197" s="267">
        <v>643.1</v>
      </c>
      <c r="D197" s="307">
        <v>644.26666666666677</v>
      </c>
      <c r="E197" s="307">
        <v>638.83333333333348</v>
      </c>
      <c r="F197" s="307">
        <v>634.56666666666672</v>
      </c>
      <c r="G197" s="307">
        <v>629.13333333333344</v>
      </c>
      <c r="H197" s="307">
        <v>648.53333333333353</v>
      </c>
      <c r="I197" s="307">
        <v>653.9666666666667</v>
      </c>
      <c r="J197" s="307">
        <v>658.23333333333358</v>
      </c>
      <c r="K197" s="267">
        <v>649.70000000000005</v>
      </c>
      <c r="L197" s="267">
        <v>640</v>
      </c>
      <c r="M197" s="267">
        <v>84.113960000000006</v>
      </c>
    </row>
    <row r="198" spans="1:13">
      <c r="A198" s="300">
        <v>189</v>
      </c>
      <c r="B198" s="267" t="s">
        <v>187</v>
      </c>
      <c r="C198" s="267">
        <v>2928.25</v>
      </c>
      <c r="D198" s="307">
        <v>2915.75</v>
      </c>
      <c r="E198" s="307">
        <v>2891.5</v>
      </c>
      <c r="F198" s="307">
        <v>2854.75</v>
      </c>
      <c r="G198" s="307">
        <v>2830.5</v>
      </c>
      <c r="H198" s="307">
        <v>2952.5</v>
      </c>
      <c r="I198" s="307">
        <v>2976.75</v>
      </c>
      <c r="J198" s="307">
        <v>3013.5</v>
      </c>
      <c r="K198" s="267">
        <v>2940</v>
      </c>
      <c r="L198" s="267">
        <v>2879</v>
      </c>
      <c r="M198" s="267">
        <v>26.814399999999999</v>
      </c>
    </row>
    <row r="199" spans="1:13">
      <c r="A199" s="300">
        <v>190</v>
      </c>
      <c r="B199" s="267" t="s">
        <v>188</v>
      </c>
      <c r="C199" s="267">
        <v>977.95</v>
      </c>
      <c r="D199" s="307">
        <v>976.78333333333342</v>
      </c>
      <c r="E199" s="307">
        <v>972.36666666666679</v>
      </c>
      <c r="F199" s="307">
        <v>966.78333333333342</v>
      </c>
      <c r="G199" s="307">
        <v>962.36666666666679</v>
      </c>
      <c r="H199" s="307">
        <v>982.36666666666679</v>
      </c>
      <c r="I199" s="307">
        <v>986.78333333333353</v>
      </c>
      <c r="J199" s="307">
        <v>992.36666666666679</v>
      </c>
      <c r="K199" s="267">
        <v>981.2</v>
      </c>
      <c r="L199" s="267">
        <v>971.2</v>
      </c>
      <c r="M199" s="267">
        <v>12.68291</v>
      </c>
    </row>
    <row r="200" spans="1:13">
      <c r="A200" s="300">
        <v>191</v>
      </c>
      <c r="B200" s="267" t="s">
        <v>189</v>
      </c>
      <c r="C200" s="267">
        <v>1558.6</v>
      </c>
      <c r="D200" s="307">
        <v>1562.5166666666667</v>
      </c>
      <c r="E200" s="307">
        <v>1552.0333333333333</v>
      </c>
      <c r="F200" s="307">
        <v>1545.4666666666667</v>
      </c>
      <c r="G200" s="307">
        <v>1534.9833333333333</v>
      </c>
      <c r="H200" s="307">
        <v>1569.0833333333333</v>
      </c>
      <c r="I200" s="307">
        <v>1579.5666666666664</v>
      </c>
      <c r="J200" s="307">
        <v>1586.1333333333332</v>
      </c>
      <c r="K200" s="267">
        <v>1573</v>
      </c>
      <c r="L200" s="267">
        <v>1555.95</v>
      </c>
      <c r="M200" s="267">
        <v>10.03018</v>
      </c>
    </row>
    <row r="201" spans="1:13">
      <c r="A201" s="300">
        <v>192</v>
      </c>
      <c r="B201" s="267" t="s">
        <v>190</v>
      </c>
      <c r="C201" s="267">
        <v>2795.05</v>
      </c>
      <c r="D201" s="307">
        <v>2799.9666666666667</v>
      </c>
      <c r="E201" s="307">
        <v>2780.0833333333335</v>
      </c>
      <c r="F201" s="307">
        <v>2765.1166666666668</v>
      </c>
      <c r="G201" s="307">
        <v>2745.2333333333336</v>
      </c>
      <c r="H201" s="307">
        <v>2814.9333333333334</v>
      </c>
      <c r="I201" s="307">
        <v>2834.8166666666666</v>
      </c>
      <c r="J201" s="307">
        <v>2849.7833333333333</v>
      </c>
      <c r="K201" s="267">
        <v>2819.85</v>
      </c>
      <c r="L201" s="267">
        <v>2785</v>
      </c>
      <c r="M201" s="267">
        <v>1.44665</v>
      </c>
    </row>
    <row r="202" spans="1:13">
      <c r="A202" s="300">
        <v>193</v>
      </c>
      <c r="B202" s="267" t="s">
        <v>191</v>
      </c>
      <c r="C202" s="267">
        <v>320.85000000000002</v>
      </c>
      <c r="D202" s="307">
        <v>319.7166666666667</v>
      </c>
      <c r="E202" s="307">
        <v>317.18333333333339</v>
      </c>
      <c r="F202" s="307">
        <v>313.51666666666671</v>
      </c>
      <c r="G202" s="307">
        <v>310.98333333333341</v>
      </c>
      <c r="H202" s="307">
        <v>323.38333333333338</v>
      </c>
      <c r="I202" s="307">
        <v>325.91666666666669</v>
      </c>
      <c r="J202" s="307">
        <v>329.58333333333337</v>
      </c>
      <c r="K202" s="267">
        <v>322.25</v>
      </c>
      <c r="L202" s="267">
        <v>316.05</v>
      </c>
      <c r="M202" s="267">
        <v>4.4052600000000002</v>
      </c>
    </row>
    <row r="203" spans="1:13">
      <c r="A203" s="300">
        <v>194</v>
      </c>
      <c r="B203" s="267" t="s">
        <v>550</v>
      </c>
      <c r="C203" s="267">
        <v>674.65</v>
      </c>
      <c r="D203" s="307">
        <v>679.5333333333333</v>
      </c>
      <c r="E203" s="307">
        <v>667.11666666666656</v>
      </c>
      <c r="F203" s="307">
        <v>659.58333333333326</v>
      </c>
      <c r="G203" s="307">
        <v>647.16666666666652</v>
      </c>
      <c r="H203" s="307">
        <v>687.06666666666661</v>
      </c>
      <c r="I203" s="307">
        <v>699.48333333333335</v>
      </c>
      <c r="J203" s="307">
        <v>707.01666666666665</v>
      </c>
      <c r="K203" s="267">
        <v>691.95</v>
      </c>
      <c r="L203" s="267">
        <v>672</v>
      </c>
      <c r="M203" s="267">
        <v>3.2882899999999999</v>
      </c>
    </row>
    <row r="204" spans="1:13">
      <c r="A204" s="300">
        <v>195</v>
      </c>
      <c r="B204" s="267" t="s">
        <v>192</v>
      </c>
      <c r="C204" s="267">
        <v>490.75</v>
      </c>
      <c r="D204" s="307">
        <v>489.58333333333331</v>
      </c>
      <c r="E204" s="307">
        <v>487.16666666666663</v>
      </c>
      <c r="F204" s="307">
        <v>483.58333333333331</v>
      </c>
      <c r="G204" s="307">
        <v>481.16666666666663</v>
      </c>
      <c r="H204" s="307">
        <v>493.16666666666663</v>
      </c>
      <c r="I204" s="307">
        <v>495.58333333333326</v>
      </c>
      <c r="J204" s="307">
        <v>499.16666666666663</v>
      </c>
      <c r="K204" s="267">
        <v>492</v>
      </c>
      <c r="L204" s="267">
        <v>486</v>
      </c>
      <c r="M204" s="267">
        <v>8.1631499999999999</v>
      </c>
    </row>
    <row r="205" spans="1:13">
      <c r="A205" s="300">
        <v>196</v>
      </c>
      <c r="B205" s="267" t="s">
        <v>193</v>
      </c>
      <c r="C205" s="267">
        <v>1183.1500000000001</v>
      </c>
      <c r="D205" s="307">
        <v>1188.1000000000001</v>
      </c>
      <c r="E205" s="307">
        <v>1174.8500000000004</v>
      </c>
      <c r="F205" s="307">
        <v>1166.5500000000002</v>
      </c>
      <c r="G205" s="307">
        <v>1153.3000000000004</v>
      </c>
      <c r="H205" s="307">
        <v>1196.4000000000003</v>
      </c>
      <c r="I205" s="307">
        <v>1209.6499999999999</v>
      </c>
      <c r="J205" s="307">
        <v>1217.9500000000003</v>
      </c>
      <c r="K205" s="267">
        <v>1201.3499999999999</v>
      </c>
      <c r="L205" s="267">
        <v>1179.8</v>
      </c>
      <c r="M205" s="267">
        <v>5.3576300000000003</v>
      </c>
    </row>
    <row r="206" spans="1:13">
      <c r="A206" s="300">
        <v>197</v>
      </c>
      <c r="B206" s="267" t="s">
        <v>195</v>
      </c>
      <c r="C206" s="267">
        <v>5290.8</v>
      </c>
      <c r="D206" s="307">
        <v>5306.3666666666659</v>
      </c>
      <c r="E206" s="307">
        <v>5263.7333333333318</v>
      </c>
      <c r="F206" s="307">
        <v>5236.6666666666661</v>
      </c>
      <c r="G206" s="307">
        <v>5194.0333333333319</v>
      </c>
      <c r="H206" s="307">
        <v>5333.4333333333316</v>
      </c>
      <c r="I206" s="307">
        <v>5376.0666666666648</v>
      </c>
      <c r="J206" s="307">
        <v>5403.1333333333314</v>
      </c>
      <c r="K206" s="267">
        <v>5349</v>
      </c>
      <c r="L206" s="267">
        <v>5279.3</v>
      </c>
      <c r="M206" s="267">
        <v>3.5562299999999998</v>
      </c>
    </row>
    <row r="207" spans="1:13">
      <c r="A207" s="300">
        <v>198</v>
      </c>
      <c r="B207" s="267" t="s">
        <v>196</v>
      </c>
      <c r="C207" s="267">
        <v>32.1</v>
      </c>
      <c r="D207" s="307">
        <v>31.966666666666669</v>
      </c>
      <c r="E207" s="307">
        <v>31.733333333333334</v>
      </c>
      <c r="F207" s="307">
        <v>31.366666666666667</v>
      </c>
      <c r="G207" s="307">
        <v>31.133333333333333</v>
      </c>
      <c r="H207" s="307">
        <v>32.333333333333336</v>
      </c>
      <c r="I207" s="307">
        <v>32.56666666666667</v>
      </c>
      <c r="J207" s="307">
        <v>32.933333333333337</v>
      </c>
      <c r="K207" s="267">
        <v>32.200000000000003</v>
      </c>
      <c r="L207" s="267">
        <v>31.6</v>
      </c>
      <c r="M207" s="267">
        <v>78.883139999999997</v>
      </c>
    </row>
    <row r="208" spans="1:13">
      <c r="A208" s="300">
        <v>199</v>
      </c>
      <c r="B208" s="267" t="s">
        <v>197</v>
      </c>
      <c r="C208" s="267">
        <v>469.3</v>
      </c>
      <c r="D208" s="307">
        <v>470.91666666666669</v>
      </c>
      <c r="E208" s="307">
        <v>465.23333333333335</v>
      </c>
      <c r="F208" s="307">
        <v>461.16666666666669</v>
      </c>
      <c r="G208" s="307">
        <v>455.48333333333335</v>
      </c>
      <c r="H208" s="307">
        <v>474.98333333333335</v>
      </c>
      <c r="I208" s="307">
        <v>480.66666666666663</v>
      </c>
      <c r="J208" s="307">
        <v>484.73333333333335</v>
      </c>
      <c r="K208" s="267">
        <v>476.6</v>
      </c>
      <c r="L208" s="267">
        <v>466.85</v>
      </c>
      <c r="M208" s="267">
        <v>70.904510000000002</v>
      </c>
    </row>
    <row r="209" spans="1:13">
      <c r="A209" s="300">
        <v>200</v>
      </c>
      <c r="B209" s="267" t="s">
        <v>563</v>
      </c>
      <c r="C209" s="267">
        <v>907.95</v>
      </c>
      <c r="D209" s="307">
        <v>910.93333333333339</v>
      </c>
      <c r="E209" s="307">
        <v>900.01666666666677</v>
      </c>
      <c r="F209" s="307">
        <v>892.08333333333337</v>
      </c>
      <c r="G209" s="307">
        <v>881.16666666666674</v>
      </c>
      <c r="H209" s="307">
        <v>918.86666666666679</v>
      </c>
      <c r="I209" s="307">
        <v>929.7833333333333</v>
      </c>
      <c r="J209" s="307">
        <v>937.71666666666681</v>
      </c>
      <c r="K209" s="267">
        <v>921.85</v>
      </c>
      <c r="L209" s="267">
        <v>903</v>
      </c>
      <c r="M209" s="267">
        <v>1.9251100000000001</v>
      </c>
    </row>
    <row r="210" spans="1:13">
      <c r="A210" s="300">
        <v>201</v>
      </c>
      <c r="B210" s="267" t="s">
        <v>284</v>
      </c>
      <c r="C210" s="267">
        <v>187.25</v>
      </c>
      <c r="D210" s="307">
        <v>187.25</v>
      </c>
      <c r="E210" s="307">
        <v>186.25</v>
      </c>
      <c r="F210" s="307">
        <v>185.25</v>
      </c>
      <c r="G210" s="307">
        <v>184.25</v>
      </c>
      <c r="H210" s="307">
        <v>188.25</v>
      </c>
      <c r="I210" s="307">
        <v>189.25</v>
      </c>
      <c r="J210" s="307">
        <v>190.25</v>
      </c>
      <c r="K210" s="267">
        <v>188.25</v>
      </c>
      <c r="L210" s="267">
        <v>186.25</v>
      </c>
      <c r="M210" s="267">
        <v>1.92276</v>
      </c>
    </row>
    <row r="211" spans="1:13">
      <c r="A211" s="300">
        <v>202</v>
      </c>
      <c r="B211" s="267" t="s">
        <v>199</v>
      </c>
      <c r="C211" s="267">
        <v>831.45</v>
      </c>
      <c r="D211" s="307">
        <v>828.5</v>
      </c>
      <c r="E211" s="307">
        <v>823</v>
      </c>
      <c r="F211" s="307">
        <v>814.55</v>
      </c>
      <c r="G211" s="307">
        <v>809.05</v>
      </c>
      <c r="H211" s="307">
        <v>836.95</v>
      </c>
      <c r="I211" s="307">
        <v>842.45</v>
      </c>
      <c r="J211" s="307">
        <v>850.90000000000009</v>
      </c>
      <c r="K211" s="267">
        <v>834</v>
      </c>
      <c r="L211" s="267">
        <v>820.05</v>
      </c>
      <c r="M211" s="267">
        <v>8.0869400000000002</v>
      </c>
    </row>
    <row r="212" spans="1:13">
      <c r="A212" s="300">
        <v>203</v>
      </c>
      <c r="B212" s="267" t="s">
        <v>569</v>
      </c>
      <c r="C212" s="267">
        <v>2614.5500000000002</v>
      </c>
      <c r="D212" s="307">
        <v>2615.4</v>
      </c>
      <c r="E212" s="307">
        <v>2594.8500000000004</v>
      </c>
      <c r="F212" s="307">
        <v>2575.15</v>
      </c>
      <c r="G212" s="307">
        <v>2554.6000000000004</v>
      </c>
      <c r="H212" s="307">
        <v>2635.1000000000004</v>
      </c>
      <c r="I212" s="307">
        <v>2655.6500000000005</v>
      </c>
      <c r="J212" s="307">
        <v>2675.3500000000004</v>
      </c>
      <c r="K212" s="267">
        <v>2635.95</v>
      </c>
      <c r="L212" s="267">
        <v>2595.6999999999998</v>
      </c>
      <c r="M212" s="267">
        <v>0.54788000000000003</v>
      </c>
    </row>
    <row r="213" spans="1:13">
      <c r="A213" s="300">
        <v>204</v>
      </c>
      <c r="B213" s="267" t="s">
        <v>200</v>
      </c>
      <c r="C213" s="267">
        <v>388.1</v>
      </c>
      <c r="D213" s="307">
        <v>387.9666666666667</v>
      </c>
      <c r="E213" s="307">
        <v>385.18333333333339</v>
      </c>
      <c r="F213" s="307">
        <v>382.26666666666671</v>
      </c>
      <c r="G213" s="307">
        <v>379.48333333333341</v>
      </c>
      <c r="H213" s="307">
        <v>390.88333333333338</v>
      </c>
      <c r="I213" s="307">
        <v>393.66666666666669</v>
      </c>
      <c r="J213" s="307">
        <v>396.58333333333337</v>
      </c>
      <c r="K213" s="267">
        <v>390.75</v>
      </c>
      <c r="L213" s="267">
        <v>385.05</v>
      </c>
      <c r="M213" s="267">
        <v>50.423360000000002</v>
      </c>
    </row>
    <row r="214" spans="1:13">
      <c r="A214" s="300">
        <v>205</v>
      </c>
      <c r="B214" s="267" t="s">
        <v>202</v>
      </c>
      <c r="C214" s="307">
        <v>224.95</v>
      </c>
      <c r="D214" s="307">
        <v>224.73333333333335</v>
      </c>
      <c r="E214" s="307">
        <v>223.2166666666667</v>
      </c>
      <c r="F214" s="307">
        <v>221.48333333333335</v>
      </c>
      <c r="G214" s="307">
        <v>219.9666666666667</v>
      </c>
      <c r="H214" s="307">
        <v>226.4666666666667</v>
      </c>
      <c r="I214" s="307">
        <v>227.98333333333335</v>
      </c>
      <c r="J214" s="307">
        <v>229.7166666666667</v>
      </c>
      <c r="K214" s="307">
        <v>226.25</v>
      </c>
      <c r="L214" s="307">
        <v>223</v>
      </c>
      <c r="M214" s="307">
        <v>69.858019999999996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41"/>
      <c r="B218" s="291"/>
      <c r="C218" s="290"/>
      <c r="D218" s="290"/>
      <c r="E218" s="290"/>
      <c r="F218" s="290"/>
      <c r="G218" s="290"/>
      <c r="H218" s="290"/>
      <c r="I218" s="290"/>
      <c r="J218" s="290"/>
      <c r="K218" s="290"/>
      <c r="L218" s="311"/>
      <c r="M218" s="16"/>
    </row>
    <row r="219" spans="1:13">
      <c r="A219" s="41"/>
      <c r="B219" s="16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308" t="s">
        <v>286</v>
      </c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A224" s="309" t="s">
        <v>287</v>
      </c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10"/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294" t="s">
        <v>288</v>
      </c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5" t="s">
        <v>203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  <c r="N227" s="16"/>
      <c r="O227" s="16"/>
    </row>
    <row r="228" spans="1:15">
      <c r="A228" s="295" t="s">
        <v>204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1"/>
      <c r="M229" s="16"/>
      <c r="N229" s="16"/>
      <c r="O229" s="16"/>
    </row>
    <row r="230" spans="1:15">
      <c r="A230" s="295" t="s">
        <v>206</v>
      </c>
      <c r="B230" s="16"/>
      <c r="C230" s="290"/>
      <c r="D230" s="290"/>
      <c r="E230" s="290"/>
      <c r="F230" s="290"/>
      <c r="G230" s="290"/>
      <c r="H230" s="290"/>
      <c r="I230" s="290"/>
      <c r="J230" s="290"/>
      <c r="K230" s="290"/>
      <c r="L230" s="311"/>
      <c r="M230" s="16"/>
      <c r="N230" s="16"/>
      <c r="O230" s="16"/>
    </row>
    <row r="231" spans="1:15">
      <c r="A231" s="295" t="s">
        <v>207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6"/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1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270" t="s">
        <v>208</v>
      </c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93" t="s">
        <v>209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</row>
    <row r="239" spans="1:15">
      <c r="A239" s="293" t="s">
        <v>210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211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7" t="s">
        <v>212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213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214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215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216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1"/>
      <c r="M246" s="16"/>
    </row>
    <row r="247" spans="1:13">
      <c r="B247" s="16"/>
      <c r="C247" s="290"/>
      <c r="D247" s="290"/>
      <c r="E247" s="290"/>
      <c r="F247" s="290"/>
      <c r="G247" s="290"/>
      <c r="H247" s="290"/>
      <c r="I247" s="290"/>
      <c r="J247" s="290"/>
      <c r="K247" s="290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1"/>
      <c r="M294" s="16"/>
    </row>
    <row r="295" spans="2:13">
      <c r="B295" s="16"/>
      <c r="C295" s="290"/>
      <c r="D295" s="290"/>
      <c r="E295" s="290"/>
      <c r="F295" s="290"/>
      <c r="G295" s="290"/>
      <c r="H295" s="290"/>
      <c r="I295" s="290"/>
      <c r="J295" s="290"/>
      <c r="K295" s="290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2"/>
      <c r="D335" s="292"/>
      <c r="E335" s="290"/>
      <c r="F335" s="290"/>
      <c r="G335" s="290"/>
      <c r="H335" s="292"/>
      <c r="I335" s="292"/>
      <c r="J335" s="292"/>
      <c r="K335" s="292"/>
      <c r="L335" s="311"/>
      <c r="M335" s="16"/>
    </row>
    <row r="336" spans="2:13">
      <c r="B336" s="16"/>
      <c r="C336" s="290"/>
      <c r="D336" s="290"/>
      <c r="E336" s="290"/>
      <c r="F336" s="290"/>
      <c r="G336" s="290"/>
      <c r="H336" s="290"/>
      <c r="I336" s="290"/>
      <c r="J336" s="290"/>
      <c r="K336" s="290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39"/>
      <c r="B1" s="539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44200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36" t="s">
        <v>16</v>
      </c>
      <c r="B9" s="537" t="s">
        <v>18</v>
      </c>
      <c r="C9" s="535" t="s">
        <v>19</v>
      </c>
      <c r="D9" s="535" t="s">
        <v>20</v>
      </c>
      <c r="E9" s="535" t="s">
        <v>21</v>
      </c>
      <c r="F9" s="535"/>
      <c r="G9" s="535"/>
      <c r="H9" s="535" t="s">
        <v>22</v>
      </c>
      <c r="I9" s="535"/>
      <c r="J9" s="535"/>
      <c r="K9" s="273"/>
      <c r="L9" s="280"/>
      <c r="M9" s="281"/>
    </row>
    <row r="10" spans="1:15" ht="42.75" customHeight="1">
      <c r="A10" s="531"/>
      <c r="B10" s="533"/>
      <c r="C10" s="538" t="s">
        <v>23</v>
      </c>
      <c r="D10" s="538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21127.599999999999</v>
      </c>
      <c r="D11" s="278">
        <v>21067.416666666668</v>
      </c>
      <c r="E11" s="278">
        <v>20890.883333333335</v>
      </c>
      <c r="F11" s="278">
        <v>20654.166666666668</v>
      </c>
      <c r="G11" s="278">
        <v>20477.633333333335</v>
      </c>
      <c r="H11" s="278">
        <v>21304.133333333335</v>
      </c>
      <c r="I11" s="278">
        <v>21480.666666666668</v>
      </c>
      <c r="J11" s="278">
        <v>21717.383333333335</v>
      </c>
      <c r="K11" s="276">
        <v>21243.95</v>
      </c>
      <c r="L11" s="276">
        <v>20830.7</v>
      </c>
      <c r="M11" s="276">
        <v>1.6629999999999999E-2</v>
      </c>
    </row>
    <row r="12" spans="1:15" ht="12" customHeight="1">
      <c r="A12" s="267">
        <v>2</v>
      </c>
      <c r="B12" s="276" t="s">
        <v>802</v>
      </c>
      <c r="C12" s="277">
        <v>1260.5</v>
      </c>
      <c r="D12" s="278">
        <v>1259.2</v>
      </c>
      <c r="E12" s="278">
        <v>1243.4000000000001</v>
      </c>
      <c r="F12" s="278">
        <v>1226.3</v>
      </c>
      <c r="G12" s="278">
        <v>1210.5</v>
      </c>
      <c r="H12" s="278">
        <v>1276.3000000000002</v>
      </c>
      <c r="I12" s="278">
        <v>1292.0999999999999</v>
      </c>
      <c r="J12" s="278">
        <v>1309.2000000000003</v>
      </c>
      <c r="K12" s="276">
        <v>1275</v>
      </c>
      <c r="L12" s="276">
        <v>1242.0999999999999</v>
      </c>
      <c r="M12" s="276">
        <v>4.0619800000000001</v>
      </c>
    </row>
    <row r="13" spans="1:15" ht="12" customHeight="1">
      <c r="A13" s="267">
        <v>3</v>
      </c>
      <c r="B13" s="276" t="s">
        <v>294</v>
      </c>
      <c r="C13" s="277">
        <v>1720.65</v>
      </c>
      <c r="D13" s="278">
        <v>1714.0833333333333</v>
      </c>
      <c r="E13" s="278">
        <v>1691.7166666666665</v>
      </c>
      <c r="F13" s="278">
        <v>1662.7833333333333</v>
      </c>
      <c r="G13" s="278">
        <v>1640.4166666666665</v>
      </c>
      <c r="H13" s="278">
        <v>1743.0166666666664</v>
      </c>
      <c r="I13" s="278">
        <v>1765.3833333333332</v>
      </c>
      <c r="J13" s="278">
        <v>1794.3166666666664</v>
      </c>
      <c r="K13" s="276">
        <v>1736.45</v>
      </c>
      <c r="L13" s="276">
        <v>1685.15</v>
      </c>
      <c r="M13" s="276">
        <v>0.18196000000000001</v>
      </c>
    </row>
    <row r="14" spans="1:15" ht="12" customHeight="1">
      <c r="A14" s="267">
        <v>4</v>
      </c>
      <c r="B14" s="276" t="s">
        <v>3119</v>
      </c>
      <c r="C14" s="277">
        <v>1232.7</v>
      </c>
      <c r="D14" s="278">
        <v>1227.7333333333333</v>
      </c>
      <c r="E14" s="278">
        <v>1216.9666666666667</v>
      </c>
      <c r="F14" s="278">
        <v>1201.2333333333333</v>
      </c>
      <c r="G14" s="278">
        <v>1190.4666666666667</v>
      </c>
      <c r="H14" s="278">
        <v>1243.4666666666667</v>
      </c>
      <c r="I14" s="278">
        <v>1254.2333333333336</v>
      </c>
      <c r="J14" s="278">
        <v>1269.9666666666667</v>
      </c>
      <c r="K14" s="276">
        <v>1238.5</v>
      </c>
      <c r="L14" s="276">
        <v>1212</v>
      </c>
      <c r="M14" s="276">
        <v>0.95450999999999997</v>
      </c>
    </row>
    <row r="15" spans="1:15" ht="12" customHeight="1">
      <c r="A15" s="267">
        <v>5</v>
      </c>
      <c r="B15" s="276" t="s">
        <v>295</v>
      </c>
      <c r="C15" s="277">
        <v>15746</v>
      </c>
      <c r="D15" s="278">
        <v>15766.766666666668</v>
      </c>
      <c r="E15" s="278">
        <v>15677.233333333337</v>
      </c>
      <c r="F15" s="278">
        <v>15608.466666666669</v>
      </c>
      <c r="G15" s="278">
        <v>15518.933333333338</v>
      </c>
      <c r="H15" s="278">
        <v>15835.533333333336</v>
      </c>
      <c r="I15" s="278">
        <v>15925.066666666666</v>
      </c>
      <c r="J15" s="278">
        <v>15993.833333333336</v>
      </c>
      <c r="K15" s="276">
        <v>15856.3</v>
      </c>
      <c r="L15" s="276">
        <v>15698</v>
      </c>
      <c r="M15" s="276">
        <v>0.22888</v>
      </c>
    </row>
    <row r="16" spans="1:15" ht="12" customHeight="1">
      <c r="A16" s="267">
        <v>6</v>
      </c>
      <c r="B16" s="276" t="s">
        <v>227</v>
      </c>
      <c r="C16" s="277">
        <v>89.1</v>
      </c>
      <c r="D16" s="278">
        <v>87.899999999999991</v>
      </c>
      <c r="E16" s="278">
        <v>85.999999999999986</v>
      </c>
      <c r="F16" s="278">
        <v>82.899999999999991</v>
      </c>
      <c r="G16" s="278">
        <v>80.999999999999986</v>
      </c>
      <c r="H16" s="278">
        <v>90.999999999999986</v>
      </c>
      <c r="I16" s="278">
        <v>92.899999999999991</v>
      </c>
      <c r="J16" s="278">
        <v>95.999999999999986</v>
      </c>
      <c r="K16" s="276">
        <v>89.8</v>
      </c>
      <c r="L16" s="276">
        <v>84.8</v>
      </c>
      <c r="M16" s="276">
        <v>40.017020000000002</v>
      </c>
    </row>
    <row r="17" spans="1:13" ht="12" customHeight="1">
      <c r="A17" s="267">
        <v>7</v>
      </c>
      <c r="B17" s="276" t="s">
        <v>228</v>
      </c>
      <c r="C17" s="277">
        <v>166.5</v>
      </c>
      <c r="D17" s="278">
        <v>167.06666666666669</v>
      </c>
      <c r="E17" s="278">
        <v>165.33333333333337</v>
      </c>
      <c r="F17" s="278">
        <v>164.16666666666669</v>
      </c>
      <c r="G17" s="278">
        <v>162.43333333333337</v>
      </c>
      <c r="H17" s="278">
        <v>168.23333333333338</v>
      </c>
      <c r="I17" s="278">
        <v>169.96666666666667</v>
      </c>
      <c r="J17" s="278">
        <v>171.13333333333338</v>
      </c>
      <c r="K17" s="276">
        <v>168.8</v>
      </c>
      <c r="L17" s="276">
        <v>165.9</v>
      </c>
      <c r="M17" s="276">
        <v>11.09915</v>
      </c>
    </row>
    <row r="18" spans="1:13" ht="12" customHeight="1">
      <c r="A18" s="267">
        <v>8</v>
      </c>
      <c r="B18" s="276" t="s">
        <v>38</v>
      </c>
      <c r="C18" s="277">
        <v>1626.1</v>
      </c>
      <c r="D18" s="278">
        <v>1624.5833333333333</v>
      </c>
      <c r="E18" s="278">
        <v>1617.1666666666665</v>
      </c>
      <c r="F18" s="278">
        <v>1608.2333333333333</v>
      </c>
      <c r="G18" s="278">
        <v>1600.8166666666666</v>
      </c>
      <c r="H18" s="278">
        <v>1633.5166666666664</v>
      </c>
      <c r="I18" s="278">
        <v>1640.9333333333329</v>
      </c>
      <c r="J18" s="278">
        <v>1649.8666666666663</v>
      </c>
      <c r="K18" s="276">
        <v>1632</v>
      </c>
      <c r="L18" s="276">
        <v>1615.65</v>
      </c>
      <c r="M18" s="276">
        <v>6.4789199999999996</v>
      </c>
    </row>
    <row r="19" spans="1:13" ht="12" customHeight="1">
      <c r="A19" s="267">
        <v>9</v>
      </c>
      <c r="B19" s="276" t="s">
        <v>296</v>
      </c>
      <c r="C19" s="277">
        <v>376.8</v>
      </c>
      <c r="D19" s="278">
        <v>376.90000000000003</v>
      </c>
      <c r="E19" s="278">
        <v>374.00000000000006</v>
      </c>
      <c r="F19" s="278">
        <v>371.20000000000005</v>
      </c>
      <c r="G19" s="278">
        <v>368.30000000000007</v>
      </c>
      <c r="H19" s="278">
        <v>379.70000000000005</v>
      </c>
      <c r="I19" s="278">
        <v>382.6</v>
      </c>
      <c r="J19" s="278">
        <v>385.40000000000003</v>
      </c>
      <c r="K19" s="276">
        <v>379.8</v>
      </c>
      <c r="L19" s="276">
        <v>374.1</v>
      </c>
      <c r="M19" s="276">
        <v>7.8585700000000003</v>
      </c>
    </row>
    <row r="20" spans="1:13" ht="12" customHeight="1">
      <c r="A20" s="267">
        <v>10</v>
      </c>
      <c r="B20" s="276" t="s">
        <v>297</v>
      </c>
      <c r="C20" s="277">
        <v>1065.95</v>
      </c>
      <c r="D20" s="278">
        <v>1066.3000000000002</v>
      </c>
      <c r="E20" s="278">
        <v>1052.7000000000003</v>
      </c>
      <c r="F20" s="278">
        <v>1039.45</v>
      </c>
      <c r="G20" s="278">
        <v>1025.8500000000001</v>
      </c>
      <c r="H20" s="278">
        <v>1079.5500000000004</v>
      </c>
      <c r="I20" s="278">
        <v>1093.1500000000003</v>
      </c>
      <c r="J20" s="278">
        <v>1106.4000000000005</v>
      </c>
      <c r="K20" s="276">
        <v>1079.9000000000001</v>
      </c>
      <c r="L20" s="276">
        <v>1053.05</v>
      </c>
      <c r="M20" s="276">
        <v>2.9756</v>
      </c>
    </row>
    <row r="21" spans="1:13" ht="12" customHeight="1">
      <c r="A21" s="267">
        <v>11</v>
      </c>
      <c r="B21" s="276" t="s">
        <v>41</v>
      </c>
      <c r="C21" s="277">
        <v>503.85</v>
      </c>
      <c r="D21" s="278">
        <v>498.13333333333338</v>
      </c>
      <c r="E21" s="278">
        <v>488.26666666666677</v>
      </c>
      <c r="F21" s="278">
        <v>472.68333333333339</v>
      </c>
      <c r="G21" s="278">
        <v>462.81666666666678</v>
      </c>
      <c r="H21" s="278">
        <v>513.7166666666667</v>
      </c>
      <c r="I21" s="278">
        <v>523.58333333333348</v>
      </c>
      <c r="J21" s="278">
        <v>539.16666666666674</v>
      </c>
      <c r="K21" s="276">
        <v>508</v>
      </c>
      <c r="L21" s="276">
        <v>482.55</v>
      </c>
      <c r="M21" s="276">
        <v>78.157300000000006</v>
      </c>
    </row>
    <row r="22" spans="1:13" ht="12" customHeight="1">
      <c r="A22" s="267">
        <v>12</v>
      </c>
      <c r="B22" s="276" t="s">
        <v>43</v>
      </c>
      <c r="C22" s="277">
        <v>50.15</v>
      </c>
      <c r="D22" s="278">
        <v>50.15</v>
      </c>
      <c r="E22" s="278">
        <v>49.8</v>
      </c>
      <c r="F22" s="278">
        <v>49.449999999999996</v>
      </c>
      <c r="G22" s="278">
        <v>49.099999999999994</v>
      </c>
      <c r="H22" s="278">
        <v>50.5</v>
      </c>
      <c r="I22" s="278">
        <v>50.850000000000009</v>
      </c>
      <c r="J22" s="278">
        <v>51.2</v>
      </c>
      <c r="K22" s="276">
        <v>50.5</v>
      </c>
      <c r="L22" s="276">
        <v>49.8</v>
      </c>
      <c r="M22" s="276">
        <v>41.267969999999998</v>
      </c>
    </row>
    <row r="23" spans="1:13">
      <c r="A23" s="267">
        <v>13</v>
      </c>
      <c r="B23" s="276" t="s">
        <v>298</v>
      </c>
      <c r="C23" s="277">
        <v>434.25</v>
      </c>
      <c r="D23" s="278">
        <v>435.40000000000003</v>
      </c>
      <c r="E23" s="278">
        <v>429.85000000000008</v>
      </c>
      <c r="F23" s="278">
        <v>425.45000000000005</v>
      </c>
      <c r="G23" s="278">
        <v>419.90000000000009</v>
      </c>
      <c r="H23" s="278">
        <v>439.80000000000007</v>
      </c>
      <c r="I23" s="278">
        <v>445.35</v>
      </c>
      <c r="J23" s="278">
        <v>449.75000000000006</v>
      </c>
      <c r="K23" s="276">
        <v>440.95</v>
      </c>
      <c r="L23" s="276">
        <v>431</v>
      </c>
      <c r="M23" s="276">
        <v>2.4456699999999998</v>
      </c>
    </row>
    <row r="24" spans="1:13">
      <c r="A24" s="267">
        <v>14</v>
      </c>
      <c r="B24" s="276" t="s">
        <v>299</v>
      </c>
      <c r="C24" s="277">
        <v>336.7</v>
      </c>
      <c r="D24" s="278">
        <v>338.71666666666664</v>
      </c>
      <c r="E24" s="278">
        <v>332.73333333333329</v>
      </c>
      <c r="F24" s="278">
        <v>328.76666666666665</v>
      </c>
      <c r="G24" s="278">
        <v>322.7833333333333</v>
      </c>
      <c r="H24" s="278">
        <v>342.68333333333328</v>
      </c>
      <c r="I24" s="278">
        <v>348.66666666666663</v>
      </c>
      <c r="J24" s="278">
        <v>352.63333333333327</v>
      </c>
      <c r="K24" s="276">
        <v>344.7</v>
      </c>
      <c r="L24" s="276">
        <v>334.75</v>
      </c>
      <c r="M24" s="276">
        <v>2.3957299999999999</v>
      </c>
    </row>
    <row r="25" spans="1:13">
      <c r="A25" s="267">
        <v>15</v>
      </c>
      <c r="B25" s="276" t="s">
        <v>300</v>
      </c>
      <c r="C25" s="277">
        <v>255.2</v>
      </c>
      <c r="D25" s="278">
        <v>254.31666666666669</v>
      </c>
      <c r="E25" s="278">
        <v>250.58333333333337</v>
      </c>
      <c r="F25" s="278">
        <v>245.96666666666667</v>
      </c>
      <c r="G25" s="278">
        <v>242.23333333333335</v>
      </c>
      <c r="H25" s="278">
        <v>258.93333333333339</v>
      </c>
      <c r="I25" s="278">
        <v>262.66666666666669</v>
      </c>
      <c r="J25" s="278">
        <v>267.28333333333342</v>
      </c>
      <c r="K25" s="276">
        <v>258.05</v>
      </c>
      <c r="L25" s="276">
        <v>249.7</v>
      </c>
      <c r="M25" s="276">
        <v>2.18424</v>
      </c>
    </row>
    <row r="26" spans="1:13">
      <c r="A26" s="267">
        <v>16</v>
      </c>
      <c r="B26" s="276" t="s">
        <v>832</v>
      </c>
      <c r="C26" s="277">
        <v>3867.15</v>
      </c>
      <c r="D26" s="278">
        <v>3847.0166666666669</v>
      </c>
      <c r="E26" s="278">
        <v>3802.2333333333336</v>
      </c>
      <c r="F26" s="278">
        <v>3737.3166666666666</v>
      </c>
      <c r="G26" s="278">
        <v>3692.5333333333333</v>
      </c>
      <c r="H26" s="278">
        <v>3911.9333333333338</v>
      </c>
      <c r="I26" s="278">
        <v>3956.7166666666676</v>
      </c>
      <c r="J26" s="278">
        <v>4021.6333333333341</v>
      </c>
      <c r="K26" s="276">
        <v>3891.8</v>
      </c>
      <c r="L26" s="276">
        <v>3782.1</v>
      </c>
      <c r="M26" s="276">
        <v>0.47205999999999998</v>
      </c>
    </row>
    <row r="27" spans="1:13">
      <c r="A27" s="267">
        <v>17</v>
      </c>
      <c r="B27" s="276" t="s">
        <v>292</v>
      </c>
      <c r="C27" s="277">
        <v>1968.1</v>
      </c>
      <c r="D27" s="278">
        <v>1983.1333333333332</v>
      </c>
      <c r="E27" s="278">
        <v>1941.3166666666664</v>
      </c>
      <c r="F27" s="278">
        <v>1914.5333333333331</v>
      </c>
      <c r="G27" s="278">
        <v>1872.7166666666662</v>
      </c>
      <c r="H27" s="278">
        <v>2009.9166666666665</v>
      </c>
      <c r="I27" s="278">
        <v>2051.7333333333331</v>
      </c>
      <c r="J27" s="278">
        <v>2078.5166666666664</v>
      </c>
      <c r="K27" s="276">
        <v>2024.95</v>
      </c>
      <c r="L27" s="276">
        <v>1956.35</v>
      </c>
      <c r="M27" s="276">
        <v>0.97567999999999999</v>
      </c>
    </row>
    <row r="28" spans="1:13">
      <c r="A28" s="267">
        <v>18</v>
      </c>
      <c r="B28" s="276" t="s">
        <v>229</v>
      </c>
      <c r="C28" s="277">
        <v>1651.05</v>
      </c>
      <c r="D28" s="278">
        <v>1648.4833333333333</v>
      </c>
      <c r="E28" s="278">
        <v>1637.5666666666666</v>
      </c>
      <c r="F28" s="278">
        <v>1624.0833333333333</v>
      </c>
      <c r="G28" s="278">
        <v>1613.1666666666665</v>
      </c>
      <c r="H28" s="278">
        <v>1661.9666666666667</v>
      </c>
      <c r="I28" s="278">
        <v>1672.8833333333332</v>
      </c>
      <c r="J28" s="278">
        <v>1686.3666666666668</v>
      </c>
      <c r="K28" s="276">
        <v>1659.4</v>
      </c>
      <c r="L28" s="276">
        <v>1635</v>
      </c>
      <c r="M28" s="276">
        <v>1.03102</v>
      </c>
    </row>
    <row r="29" spans="1:13">
      <c r="A29" s="267">
        <v>19</v>
      </c>
      <c r="B29" s="276" t="s">
        <v>301</v>
      </c>
      <c r="C29" s="277">
        <v>2397.9499999999998</v>
      </c>
      <c r="D29" s="278">
        <v>2412.4</v>
      </c>
      <c r="E29" s="278">
        <v>2357.0500000000002</v>
      </c>
      <c r="F29" s="278">
        <v>2316.15</v>
      </c>
      <c r="G29" s="278">
        <v>2260.8000000000002</v>
      </c>
      <c r="H29" s="278">
        <v>2453.3000000000002</v>
      </c>
      <c r="I29" s="278">
        <v>2508.6499999999996</v>
      </c>
      <c r="J29" s="278">
        <v>2549.5500000000002</v>
      </c>
      <c r="K29" s="276">
        <v>2467.75</v>
      </c>
      <c r="L29" s="276">
        <v>2371.5</v>
      </c>
      <c r="M29" s="276">
        <v>0.12706999999999999</v>
      </c>
    </row>
    <row r="30" spans="1:13">
      <c r="A30" s="267">
        <v>20</v>
      </c>
      <c r="B30" s="276" t="s">
        <v>230</v>
      </c>
      <c r="C30" s="277">
        <v>2950.75</v>
      </c>
      <c r="D30" s="278">
        <v>2949.8666666666668</v>
      </c>
      <c r="E30" s="278">
        <v>2915.7333333333336</v>
      </c>
      <c r="F30" s="278">
        <v>2880.7166666666667</v>
      </c>
      <c r="G30" s="278">
        <v>2846.5833333333335</v>
      </c>
      <c r="H30" s="278">
        <v>2984.8833333333337</v>
      </c>
      <c r="I30" s="278">
        <v>3019.0166666666669</v>
      </c>
      <c r="J30" s="278">
        <v>3054.0333333333338</v>
      </c>
      <c r="K30" s="276">
        <v>2984</v>
      </c>
      <c r="L30" s="276">
        <v>2914.85</v>
      </c>
      <c r="M30" s="276">
        <v>0.41133999999999998</v>
      </c>
    </row>
    <row r="31" spans="1:13">
      <c r="A31" s="267">
        <v>21</v>
      </c>
      <c r="B31" s="276" t="s">
        <v>870</v>
      </c>
      <c r="C31" s="277">
        <v>3880.5</v>
      </c>
      <c r="D31" s="278">
        <v>3865.8833333333332</v>
      </c>
      <c r="E31" s="278">
        <v>3834.7666666666664</v>
      </c>
      <c r="F31" s="278">
        <v>3789.0333333333333</v>
      </c>
      <c r="G31" s="278">
        <v>3757.9166666666665</v>
      </c>
      <c r="H31" s="278">
        <v>3911.6166666666663</v>
      </c>
      <c r="I31" s="278">
        <v>3942.7333333333331</v>
      </c>
      <c r="J31" s="278">
        <v>3988.4666666666662</v>
      </c>
      <c r="K31" s="276">
        <v>3897</v>
      </c>
      <c r="L31" s="276">
        <v>3820.15</v>
      </c>
      <c r="M31" s="276">
        <v>0.13372999999999999</v>
      </c>
    </row>
    <row r="32" spans="1:13">
      <c r="A32" s="267">
        <v>22</v>
      </c>
      <c r="B32" s="276" t="s">
        <v>303</v>
      </c>
      <c r="C32" s="277">
        <v>136.35</v>
      </c>
      <c r="D32" s="278">
        <v>135.93333333333331</v>
      </c>
      <c r="E32" s="278">
        <v>134.41666666666663</v>
      </c>
      <c r="F32" s="278">
        <v>132.48333333333332</v>
      </c>
      <c r="G32" s="278">
        <v>130.96666666666664</v>
      </c>
      <c r="H32" s="278">
        <v>137.86666666666662</v>
      </c>
      <c r="I32" s="278">
        <v>139.38333333333333</v>
      </c>
      <c r="J32" s="278">
        <v>141.31666666666661</v>
      </c>
      <c r="K32" s="276">
        <v>137.44999999999999</v>
      </c>
      <c r="L32" s="276">
        <v>134</v>
      </c>
      <c r="M32" s="276">
        <v>2.4411700000000001</v>
      </c>
    </row>
    <row r="33" spans="1:13">
      <c r="A33" s="267">
        <v>23</v>
      </c>
      <c r="B33" s="276" t="s">
        <v>45</v>
      </c>
      <c r="C33" s="277">
        <v>925.05</v>
      </c>
      <c r="D33" s="278">
        <v>924.86666666666667</v>
      </c>
      <c r="E33" s="278">
        <v>918.68333333333339</v>
      </c>
      <c r="F33" s="278">
        <v>912.31666666666672</v>
      </c>
      <c r="G33" s="278">
        <v>906.13333333333344</v>
      </c>
      <c r="H33" s="278">
        <v>931.23333333333335</v>
      </c>
      <c r="I33" s="278">
        <v>937.41666666666652</v>
      </c>
      <c r="J33" s="278">
        <v>943.7833333333333</v>
      </c>
      <c r="K33" s="276">
        <v>931.05</v>
      </c>
      <c r="L33" s="276">
        <v>918.5</v>
      </c>
      <c r="M33" s="276">
        <v>3.3636699999999999</v>
      </c>
    </row>
    <row r="34" spans="1:13">
      <c r="A34" s="267">
        <v>24</v>
      </c>
      <c r="B34" s="276" t="s">
        <v>304</v>
      </c>
      <c r="C34" s="277">
        <v>2386.3000000000002</v>
      </c>
      <c r="D34" s="278">
        <v>2392.1833333333334</v>
      </c>
      <c r="E34" s="278">
        <v>2359.3666666666668</v>
      </c>
      <c r="F34" s="278">
        <v>2332.4333333333334</v>
      </c>
      <c r="G34" s="278">
        <v>2299.6166666666668</v>
      </c>
      <c r="H34" s="278">
        <v>2419.1166666666668</v>
      </c>
      <c r="I34" s="278">
        <v>2451.9333333333334</v>
      </c>
      <c r="J34" s="278">
        <v>2478.8666666666668</v>
      </c>
      <c r="K34" s="276">
        <v>2425</v>
      </c>
      <c r="L34" s="276">
        <v>2365.25</v>
      </c>
      <c r="M34" s="276">
        <v>0.98234999999999995</v>
      </c>
    </row>
    <row r="35" spans="1:13">
      <c r="A35" s="267">
        <v>25</v>
      </c>
      <c r="B35" s="276" t="s">
        <v>46</v>
      </c>
      <c r="C35" s="277">
        <v>250.85</v>
      </c>
      <c r="D35" s="278">
        <v>250.23333333333332</v>
      </c>
      <c r="E35" s="278">
        <v>248.76666666666665</v>
      </c>
      <c r="F35" s="278">
        <v>246.68333333333334</v>
      </c>
      <c r="G35" s="278">
        <v>245.21666666666667</v>
      </c>
      <c r="H35" s="278">
        <v>252.31666666666663</v>
      </c>
      <c r="I35" s="278">
        <v>253.78333333333327</v>
      </c>
      <c r="J35" s="278">
        <v>255.86666666666662</v>
      </c>
      <c r="K35" s="276">
        <v>251.7</v>
      </c>
      <c r="L35" s="276">
        <v>248.15</v>
      </c>
      <c r="M35" s="276">
        <v>40.110770000000002</v>
      </c>
    </row>
    <row r="36" spans="1:13">
      <c r="A36" s="267">
        <v>26</v>
      </c>
      <c r="B36" s="276" t="s">
        <v>293</v>
      </c>
      <c r="C36" s="277">
        <v>859.8</v>
      </c>
      <c r="D36" s="278">
        <v>862.0333333333333</v>
      </c>
      <c r="E36" s="278">
        <v>839.26666666666665</v>
      </c>
      <c r="F36" s="278">
        <v>818.73333333333335</v>
      </c>
      <c r="G36" s="278">
        <v>795.9666666666667</v>
      </c>
      <c r="H36" s="278">
        <v>882.56666666666661</v>
      </c>
      <c r="I36" s="278">
        <v>905.33333333333326</v>
      </c>
      <c r="J36" s="278">
        <v>925.86666666666656</v>
      </c>
      <c r="K36" s="276">
        <v>884.8</v>
      </c>
      <c r="L36" s="276">
        <v>841.5</v>
      </c>
      <c r="M36" s="276">
        <v>5.1491300000000004</v>
      </c>
    </row>
    <row r="37" spans="1:13">
      <c r="A37" s="267">
        <v>27</v>
      </c>
      <c r="B37" s="276" t="s">
        <v>302</v>
      </c>
      <c r="C37" s="277">
        <v>1042.5999999999999</v>
      </c>
      <c r="D37" s="278">
        <v>1042.2</v>
      </c>
      <c r="E37" s="278">
        <v>1034.4000000000001</v>
      </c>
      <c r="F37" s="278">
        <v>1026.2</v>
      </c>
      <c r="G37" s="278">
        <v>1018.4000000000001</v>
      </c>
      <c r="H37" s="278">
        <v>1050.4000000000001</v>
      </c>
      <c r="I37" s="278">
        <v>1058.1999999999998</v>
      </c>
      <c r="J37" s="278">
        <v>1066.4000000000001</v>
      </c>
      <c r="K37" s="276">
        <v>1050</v>
      </c>
      <c r="L37" s="276">
        <v>1034</v>
      </c>
      <c r="M37" s="276">
        <v>0.64268000000000003</v>
      </c>
    </row>
    <row r="38" spans="1:13">
      <c r="A38" s="267">
        <v>28</v>
      </c>
      <c r="B38" s="276" t="s">
        <v>47</v>
      </c>
      <c r="C38" s="277">
        <v>2414.85</v>
      </c>
      <c r="D38" s="278">
        <v>2413.2833333333333</v>
      </c>
      <c r="E38" s="278">
        <v>2396.5666666666666</v>
      </c>
      <c r="F38" s="278">
        <v>2378.2833333333333</v>
      </c>
      <c r="G38" s="278">
        <v>2361.5666666666666</v>
      </c>
      <c r="H38" s="278">
        <v>2431.5666666666666</v>
      </c>
      <c r="I38" s="278">
        <v>2448.2833333333328</v>
      </c>
      <c r="J38" s="278">
        <v>2466.5666666666666</v>
      </c>
      <c r="K38" s="276">
        <v>2430</v>
      </c>
      <c r="L38" s="276">
        <v>2395</v>
      </c>
      <c r="M38" s="276">
        <v>4.2393400000000003</v>
      </c>
    </row>
    <row r="39" spans="1:13">
      <c r="A39" s="267">
        <v>29</v>
      </c>
      <c r="B39" s="276" t="s">
        <v>48</v>
      </c>
      <c r="C39" s="277">
        <v>179.9</v>
      </c>
      <c r="D39" s="278">
        <v>179.35</v>
      </c>
      <c r="E39" s="278">
        <v>177.75</v>
      </c>
      <c r="F39" s="278">
        <v>175.6</v>
      </c>
      <c r="G39" s="278">
        <v>174</v>
      </c>
      <c r="H39" s="278">
        <v>181.5</v>
      </c>
      <c r="I39" s="278">
        <v>183.09999999999997</v>
      </c>
      <c r="J39" s="278">
        <v>185.25</v>
      </c>
      <c r="K39" s="276">
        <v>180.95</v>
      </c>
      <c r="L39" s="276">
        <v>177.2</v>
      </c>
      <c r="M39" s="276">
        <v>70.891459999999995</v>
      </c>
    </row>
    <row r="40" spans="1:13">
      <c r="A40" s="267">
        <v>30</v>
      </c>
      <c r="B40" s="276" t="s">
        <v>305</v>
      </c>
      <c r="C40" s="277">
        <v>154.65</v>
      </c>
      <c r="D40" s="278">
        <v>155.15</v>
      </c>
      <c r="E40" s="278">
        <v>153</v>
      </c>
      <c r="F40" s="278">
        <v>151.35</v>
      </c>
      <c r="G40" s="278">
        <v>149.19999999999999</v>
      </c>
      <c r="H40" s="278">
        <v>156.80000000000001</v>
      </c>
      <c r="I40" s="278">
        <v>158.95000000000005</v>
      </c>
      <c r="J40" s="278">
        <v>160.60000000000002</v>
      </c>
      <c r="K40" s="276">
        <v>157.30000000000001</v>
      </c>
      <c r="L40" s="276">
        <v>153.5</v>
      </c>
      <c r="M40" s="276">
        <v>2.28566</v>
      </c>
    </row>
    <row r="41" spans="1:13">
      <c r="A41" s="267">
        <v>31</v>
      </c>
      <c r="B41" s="276" t="s">
        <v>937</v>
      </c>
      <c r="C41" s="277">
        <v>277.89999999999998</v>
      </c>
      <c r="D41" s="278">
        <v>277.08333333333331</v>
      </c>
      <c r="E41" s="278">
        <v>274.71666666666664</v>
      </c>
      <c r="F41" s="278">
        <v>271.5333333333333</v>
      </c>
      <c r="G41" s="278">
        <v>269.16666666666663</v>
      </c>
      <c r="H41" s="278">
        <v>280.26666666666665</v>
      </c>
      <c r="I41" s="278">
        <v>282.63333333333333</v>
      </c>
      <c r="J41" s="278">
        <v>285.81666666666666</v>
      </c>
      <c r="K41" s="276">
        <v>279.45</v>
      </c>
      <c r="L41" s="276">
        <v>273.89999999999998</v>
      </c>
      <c r="M41" s="276">
        <v>0.42785000000000001</v>
      </c>
    </row>
    <row r="42" spans="1:13">
      <c r="A42" s="267">
        <v>32</v>
      </c>
      <c r="B42" s="276" t="s">
        <v>306</v>
      </c>
      <c r="C42" s="277">
        <v>93.45</v>
      </c>
      <c r="D42" s="278">
        <v>93.2</v>
      </c>
      <c r="E42" s="278">
        <v>92.4</v>
      </c>
      <c r="F42" s="278">
        <v>91.350000000000009</v>
      </c>
      <c r="G42" s="278">
        <v>90.550000000000011</v>
      </c>
      <c r="H42" s="278">
        <v>94.25</v>
      </c>
      <c r="I42" s="278">
        <v>95.049999999999983</v>
      </c>
      <c r="J42" s="278">
        <v>96.1</v>
      </c>
      <c r="K42" s="276">
        <v>94</v>
      </c>
      <c r="L42" s="276">
        <v>92.15</v>
      </c>
      <c r="M42" s="276">
        <v>12.836119999999999</v>
      </c>
    </row>
    <row r="43" spans="1:13">
      <c r="A43" s="267">
        <v>33</v>
      </c>
      <c r="B43" s="276" t="s">
        <v>49</v>
      </c>
      <c r="C43" s="277">
        <v>99.1</v>
      </c>
      <c r="D43" s="278">
        <v>98.233333333333334</v>
      </c>
      <c r="E43" s="278">
        <v>96.566666666666663</v>
      </c>
      <c r="F43" s="278">
        <v>94.033333333333331</v>
      </c>
      <c r="G43" s="278">
        <v>92.36666666666666</v>
      </c>
      <c r="H43" s="278">
        <v>100.76666666666667</v>
      </c>
      <c r="I43" s="278">
        <v>102.43333333333332</v>
      </c>
      <c r="J43" s="278">
        <v>104.96666666666667</v>
      </c>
      <c r="K43" s="276">
        <v>99.9</v>
      </c>
      <c r="L43" s="276">
        <v>95.7</v>
      </c>
      <c r="M43" s="276">
        <v>271.49383999999998</v>
      </c>
    </row>
    <row r="44" spans="1:13">
      <c r="A44" s="267">
        <v>34</v>
      </c>
      <c r="B44" s="276" t="s">
        <v>51</v>
      </c>
      <c r="C44" s="277">
        <v>2775.55</v>
      </c>
      <c r="D44" s="278">
        <v>2772.5166666666664</v>
      </c>
      <c r="E44" s="278">
        <v>2753.0333333333328</v>
      </c>
      <c r="F44" s="278">
        <v>2730.5166666666664</v>
      </c>
      <c r="G44" s="278">
        <v>2711.0333333333328</v>
      </c>
      <c r="H44" s="278">
        <v>2795.0333333333328</v>
      </c>
      <c r="I44" s="278">
        <v>2814.5166666666664</v>
      </c>
      <c r="J44" s="278">
        <v>2837.0333333333328</v>
      </c>
      <c r="K44" s="276">
        <v>2792</v>
      </c>
      <c r="L44" s="276">
        <v>2750</v>
      </c>
      <c r="M44" s="276">
        <v>12.46698</v>
      </c>
    </row>
    <row r="45" spans="1:13">
      <c r="A45" s="267">
        <v>35</v>
      </c>
      <c r="B45" s="276" t="s">
        <v>307</v>
      </c>
      <c r="C45" s="277">
        <v>167.3</v>
      </c>
      <c r="D45" s="278">
        <v>166.63333333333333</v>
      </c>
      <c r="E45" s="278">
        <v>164.76666666666665</v>
      </c>
      <c r="F45" s="278">
        <v>162.23333333333332</v>
      </c>
      <c r="G45" s="278">
        <v>160.36666666666665</v>
      </c>
      <c r="H45" s="278">
        <v>169.16666666666666</v>
      </c>
      <c r="I45" s="278">
        <v>171.03333333333333</v>
      </c>
      <c r="J45" s="278">
        <v>173.56666666666666</v>
      </c>
      <c r="K45" s="276">
        <v>168.5</v>
      </c>
      <c r="L45" s="276">
        <v>164.1</v>
      </c>
      <c r="M45" s="276">
        <v>0.72658</v>
      </c>
    </row>
    <row r="46" spans="1:13">
      <c r="A46" s="267">
        <v>36</v>
      </c>
      <c r="B46" s="276" t="s">
        <v>309</v>
      </c>
      <c r="C46" s="277">
        <v>1746.35</v>
      </c>
      <c r="D46" s="278">
        <v>1747.1666666666667</v>
      </c>
      <c r="E46" s="278">
        <v>1720.3833333333334</v>
      </c>
      <c r="F46" s="278">
        <v>1694.4166666666667</v>
      </c>
      <c r="G46" s="278">
        <v>1667.6333333333334</v>
      </c>
      <c r="H46" s="278">
        <v>1773.1333333333334</v>
      </c>
      <c r="I46" s="278">
        <v>1799.9166666666667</v>
      </c>
      <c r="J46" s="278">
        <v>1825.8833333333334</v>
      </c>
      <c r="K46" s="276">
        <v>1773.95</v>
      </c>
      <c r="L46" s="276">
        <v>1721.2</v>
      </c>
      <c r="M46" s="276">
        <v>1.9883900000000001</v>
      </c>
    </row>
    <row r="47" spans="1:13">
      <c r="A47" s="267">
        <v>37</v>
      </c>
      <c r="B47" s="276" t="s">
        <v>308</v>
      </c>
      <c r="C47" s="277">
        <v>4628.3999999999996</v>
      </c>
      <c r="D47" s="278">
        <v>4638.916666666667</v>
      </c>
      <c r="E47" s="278">
        <v>4602.8333333333339</v>
      </c>
      <c r="F47" s="278">
        <v>4577.2666666666673</v>
      </c>
      <c r="G47" s="278">
        <v>4541.1833333333343</v>
      </c>
      <c r="H47" s="278">
        <v>4664.4833333333336</v>
      </c>
      <c r="I47" s="278">
        <v>4700.5666666666675</v>
      </c>
      <c r="J47" s="278">
        <v>4726.1333333333332</v>
      </c>
      <c r="K47" s="276">
        <v>4675</v>
      </c>
      <c r="L47" s="276">
        <v>4613.3500000000004</v>
      </c>
      <c r="M47" s="276">
        <v>1.3387800000000001</v>
      </c>
    </row>
    <row r="48" spans="1:13">
      <c r="A48" s="267">
        <v>38</v>
      </c>
      <c r="B48" s="276" t="s">
        <v>310</v>
      </c>
      <c r="C48" s="277">
        <v>6371.2</v>
      </c>
      <c r="D48" s="278">
        <v>6396.7333333333336</v>
      </c>
      <c r="E48" s="278">
        <v>6329.4666666666672</v>
      </c>
      <c r="F48" s="278">
        <v>6287.7333333333336</v>
      </c>
      <c r="G48" s="278">
        <v>6220.4666666666672</v>
      </c>
      <c r="H48" s="278">
        <v>6438.4666666666672</v>
      </c>
      <c r="I48" s="278">
        <v>6505.7333333333336</v>
      </c>
      <c r="J48" s="278">
        <v>6547.4666666666672</v>
      </c>
      <c r="K48" s="276">
        <v>6464</v>
      </c>
      <c r="L48" s="276">
        <v>6355</v>
      </c>
      <c r="M48" s="276">
        <v>0.12067</v>
      </c>
    </row>
    <row r="49" spans="1:13">
      <c r="A49" s="267">
        <v>39</v>
      </c>
      <c r="B49" s="276" t="s">
        <v>226</v>
      </c>
      <c r="C49" s="277">
        <v>875.35</v>
      </c>
      <c r="D49" s="278">
        <v>867.75</v>
      </c>
      <c r="E49" s="278">
        <v>854.85</v>
      </c>
      <c r="F49" s="278">
        <v>834.35</v>
      </c>
      <c r="G49" s="278">
        <v>821.45</v>
      </c>
      <c r="H49" s="278">
        <v>888.25</v>
      </c>
      <c r="I49" s="278">
        <v>901.15000000000009</v>
      </c>
      <c r="J49" s="278">
        <v>921.65</v>
      </c>
      <c r="K49" s="276">
        <v>880.65</v>
      </c>
      <c r="L49" s="276">
        <v>847.25</v>
      </c>
      <c r="M49" s="276">
        <v>7.5607100000000003</v>
      </c>
    </row>
    <row r="50" spans="1:13">
      <c r="A50" s="267">
        <v>40</v>
      </c>
      <c r="B50" s="276" t="s">
        <v>53</v>
      </c>
      <c r="C50" s="277">
        <v>927.75</v>
      </c>
      <c r="D50" s="278">
        <v>925.5</v>
      </c>
      <c r="E50" s="278">
        <v>916.3</v>
      </c>
      <c r="F50" s="278">
        <v>904.84999999999991</v>
      </c>
      <c r="G50" s="278">
        <v>895.64999999999986</v>
      </c>
      <c r="H50" s="278">
        <v>936.95</v>
      </c>
      <c r="I50" s="278">
        <v>946.15000000000009</v>
      </c>
      <c r="J50" s="278">
        <v>957.60000000000014</v>
      </c>
      <c r="K50" s="276">
        <v>934.7</v>
      </c>
      <c r="L50" s="276">
        <v>914.05</v>
      </c>
      <c r="M50" s="276">
        <v>25.10737</v>
      </c>
    </row>
    <row r="51" spans="1:13">
      <c r="A51" s="267">
        <v>41</v>
      </c>
      <c r="B51" s="276" t="s">
        <v>311</v>
      </c>
      <c r="C51" s="277">
        <v>520.29999999999995</v>
      </c>
      <c r="D51" s="278">
        <v>521.93333333333328</v>
      </c>
      <c r="E51" s="278">
        <v>516.86666666666656</v>
      </c>
      <c r="F51" s="278">
        <v>513.43333333333328</v>
      </c>
      <c r="G51" s="278">
        <v>508.36666666666656</v>
      </c>
      <c r="H51" s="278">
        <v>525.36666666666656</v>
      </c>
      <c r="I51" s="278">
        <v>530.43333333333339</v>
      </c>
      <c r="J51" s="278">
        <v>533.86666666666656</v>
      </c>
      <c r="K51" s="276">
        <v>527</v>
      </c>
      <c r="L51" s="276">
        <v>518.5</v>
      </c>
      <c r="M51" s="276">
        <v>2.7586300000000001</v>
      </c>
    </row>
    <row r="52" spans="1:13">
      <c r="A52" s="267">
        <v>42</v>
      </c>
      <c r="B52" s="276" t="s">
        <v>55</v>
      </c>
      <c r="C52" s="277">
        <v>623.79999999999995</v>
      </c>
      <c r="D52" s="278">
        <v>622.26666666666665</v>
      </c>
      <c r="E52" s="278">
        <v>619.08333333333326</v>
      </c>
      <c r="F52" s="278">
        <v>614.36666666666656</v>
      </c>
      <c r="G52" s="278">
        <v>611.18333333333317</v>
      </c>
      <c r="H52" s="278">
        <v>626.98333333333335</v>
      </c>
      <c r="I52" s="278">
        <v>630.16666666666674</v>
      </c>
      <c r="J52" s="278">
        <v>634.88333333333344</v>
      </c>
      <c r="K52" s="276">
        <v>625.45000000000005</v>
      </c>
      <c r="L52" s="276">
        <v>617.54999999999995</v>
      </c>
      <c r="M52" s="276">
        <v>60.470619999999997</v>
      </c>
    </row>
    <row r="53" spans="1:13">
      <c r="A53" s="267">
        <v>43</v>
      </c>
      <c r="B53" s="276" t="s">
        <v>56</v>
      </c>
      <c r="C53" s="277">
        <v>3481.25</v>
      </c>
      <c r="D53" s="278">
        <v>3473.75</v>
      </c>
      <c r="E53" s="278">
        <v>3453.5</v>
      </c>
      <c r="F53" s="278">
        <v>3425.75</v>
      </c>
      <c r="G53" s="278">
        <v>3405.5</v>
      </c>
      <c r="H53" s="278">
        <v>3501.5</v>
      </c>
      <c r="I53" s="278">
        <v>3521.75</v>
      </c>
      <c r="J53" s="278">
        <v>3549.5</v>
      </c>
      <c r="K53" s="276">
        <v>3494</v>
      </c>
      <c r="L53" s="276">
        <v>3446</v>
      </c>
      <c r="M53" s="276">
        <v>4.2164299999999999</v>
      </c>
    </row>
    <row r="54" spans="1:13">
      <c r="A54" s="267">
        <v>44</v>
      </c>
      <c r="B54" s="276" t="s">
        <v>315</v>
      </c>
      <c r="C54" s="277">
        <v>217.9</v>
      </c>
      <c r="D54" s="278">
        <v>217.01666666666665</v>
      </c>
      <c r="E54" s="278">
        <v>215.33333333333331</v>
      </c>
      <c r="F54" s="278">
        <v>212.76666666666665</v>
      </c>
      <c r="G54" s="278">
        <v>211.08333333333331</v>
      </c>
      <c r="H54" s="278">
        <v>219.58333333333331</v>
      </c>
      <c r="I54" s="278">
        <v>221.26666666666665</v>
      </c>
      <c r="J54" s="278">
        <v>223.83333333333331</v>
      </c>
      <c r="K54" s="276">
        <v>218.7</v>
      </c>
      <c r="L54" s="276">
        <v>214.45</v>
      </c>
      <c r="M54" s="276">
        <v>2.4436900000000001</v>
      </c>
    </row>
    <row r="55" spans="1:13">
      <c r="A55" s="267">
        <v>45</v>
      </c>
      <c r="B55" s="276" t="s">
        <v>316</v>
      </c>
      <c r="C55" s="277">
        <v>610.79999999999995</v>
      </c>
      <c r="D55" s="278">
        <v>613</v>
      </c>
      <c r="E55" s="278">
        <v>606.20000000000005</v>
      </c>
      <c r="F55" s="278">
        <v>601.6</v>
      </c>
      <c r="G55" s="278">
        <v>594.80000000000007</v>
      </c>
      <c r="H55" s="278">
        <v>617.6</v>
      </c>
      <c r="I55" s="278">
        <v>624.4</v>
      </c>
      <c r="J55" s="278">
        <v>629</v>
      </c>
      <c r="K55" s="276">
        <v>619.79999999999995</v>
      </c>
      <c r="L55" s="276">
        <v>608.4</v>
      </c>
      <c r="M55" s="276">
        <v>0.56611</v>
      </c>
    </row>
    <row r="56" spans="1:13">
      <c r="A56" s="267">
        <v>46</v>
      </c>
      <c r="B56" s="276" t="s">
        <v>58</v>
      </c>
      <c r="C56" s="277">
        <v>8870.4500000000007</v>
      </c>
      <c r="D56" s="278">
        <v>8889.7166666666672</v>
      </c>
      <c r="E56" s="278">
        <v>8820.7333333333336</v>
      </c>
      <c r="F56" s="278">
        <v>8771.0166666666664</v>
      </c>
      <c r="G56" s="278">
        <v>8702.0333333333328</v>
      </c>
      <c r="H56" s="278">
        <v>8939.4333333333343</v>
      </c>
      <c r="I56" s="278">
        <v>9008.4166666666679</v>
      </c>
      <c r="J56" s="278">
        <v>9058.133333333335</v>
      </c>
      <c r="K56" s="276">
        <v>8958.7000000000007</v>
      </c>
      <c r="L56" s="276">
        <v>8840</v>
      </c>
      <c r="M56" s="276">
        <v>2.8810099999999998</v>
      </c>
    </row>
    <row r="57" spans="1:13">
      <c r="A57" s="267">
        <v>47</v>
      </c>
      <c r="B57" s="276" t="s">
        <v>232</v>
      </c>
      <c r="C57" s="277">
        <v>3119.15</v>
      </c>
      <c r="D57" s="278">
        <v>3109.0666666666671</v>
      </c>
      <c r="E57" s="278">
        <v>3081.2833333333342</v>
      </c>
      <c r="F57" s="278">
        <v>3043.416666666667</v>
      </c>
      <c r="G57" s="278">
        <v>3015.6333333333341</v>
      </c>
      <c r="H57" s="278">
        <v>3146.9333333333343</v>
      </c>
      <c r="I57" s="278">
        <v>3174.7166666666672</v>
      </c>
      <c r="J57" s="278">
        <v>3212.5833333333344</v>
      </c>
      <c r="K57" s="276">
        <v>3136.85</v>
      </c>
      <c r="L57" s="276">
        <v>3071.2</v>
      </c>
      <c r="M57" s="276">
        <v>0.38785999999999998</v>
      </c>
    </row>
    <row r="58" spans="1:13">
      <c r="A58" s="267">
        <v>48</v>
      </c>
      <c r="B58" s="276" t="s">
        <v>59</v>
      </c>
      <c r="C58" s="277">
        <v>5280.15</v>
      </c>
      <c r="D58" s="278">
        <v>5289.3833333333332</v>
      </c>
      <c r="E58" s="278">
        <v>5240.7666666666664</v>
      </c>
      <c r="F58" s="278">
        <v>5201.3833333333332</v>
      </c>
      <c r="G58" s="278">
        <v>5152.7666666666664</v>
      </c>
      <c r="H58" s="278">
        <v>5328.7666666666664</v>
      </c>
      <c r="I58" s="278">
        <v>5377.3833333333332</v>
      </c>
      <c r="J58" s="278">
        <v>5416.7666666666664</v>
      </c>
      <c r="K58" s="276">
        <v>5338</v>
      </c>
      <c r="L58" s="276">
        <v>5250</v>
      </c>
      <c r="M58" s="276">
        <v>14.471869999999999</v>
      </c>
    </row>
    <row r="59" spans="1:13">
      <c r="A59" s="267">
        <v>49</v>
      </c>
      <c r="B59" s="276" t="s">
        <v>60</v>
      </c>
      <c r="C59" s="277">
        <v>1642.1</v>
      </c>
      <c r="D59" s="278">
        <v>1641.6333333333332</v>
      </c>
      <c r="E59" s="278">
        <v>1630.4666666666665</v>
      </c>
      <c r="F59" s="278">
        <v>1618.8333333333333</v>
      </c>
      <c r="G59" s="278">
        <v>1607.6666666666665</v>
      </c>
      <c r="H59" s="278">
        <v>1653.2666666666664</v>
      </c>
      <c r="I59" s="278">
        <v>1664.4333333333334</v>
      </c>
      <c r="J59" s="278">
        <v>1676.0666666666664</v>
      </c>
      <c r="K59" s="276">
        <v>1652.8</v>
      </c>
      <c r="L59" s="276">
        <v>1630</v>
      </c>
      <c r="M59" s="276">
        <v>4.1533100000000003</v>
      </c>
    </row>
    <row r="60" spans="1:13" ht="12" customHeight="1">
      <c r="A60" s="267">
        <v>50</v>
      </c>
      <c r="B60" s="276" t="s">
        <v>317</v>
      </c>
      <c r="C60" s="277">
        <v>126.9</v>
      </c>
      <c r="D60" s="278">
        <v>127.41666666666667</v>
      </c>
      <c r="E60" s="278">
        <v>125.48333333333335</v>
      </c>
      <c r="F60" s="278">
        <v>124.06666666666668</v>
      </c>
      <c r="G60" s="278">
        <v>122.13333333333335</v>
      </c>
      <c r="H60" s="278">
        <v>128.83333333333334</v>
      </c>
      <c r="I60" s="278">
        <v>130.76666666666665</v>
      </c>
      <c r="J60" s="278">
        <v>132.18333333333334</v>
      </c>
      <c r="K60" s="276">
        <v>129.35</v>
      </c>
      <c r="L60" s="276">
        <v>126</v>
      </c>
      <c r="M60" s="276">
        <v>4.8021900000000004</v>
      </c>
    </row>
    <row r="61" spans="1:13">
      <c r="A61" s="267">
        <v>51</v>
      </c>
      <c r="B61" s="276" t="s">
        <v>318</v>
      </c>
      <c r="C61" s="277">
        <v>171.5</v>
      </c>
      <c r="D61" s="278">
        <v>171.81666666666669</v>
      </c>
      <c r="E61" s="278">
        <v>170.23333333333338</v>
      </c>
      <c r="F61" s="278">
        <v>168.9666666666667</v>
      </c>
      <c r="G61" s="278">
        <v>167.38333333333338</v>
      </c>
      <c r="H61" s="278">
        <v>173.08333333333337</v>
      </c>
      <c r="I61" s="278">
        <v>174.66666666666669</v>
      </c>
      <c r="J61" s="278">
        <v>175.93333333333337</v>
      </c>
      <c r="K61" s="276">
        <v>173.4</v>
      </c>
      <c r="L61" s="276">
        <v>170.55</v>
      </c>
      <c r="M61" s="276">
        <v>3.8633199999999999</v>
      </c>
    </row>
    <row r="62" spans="1:13">
      <c r="A62" s="267">
        <v>52</v>
      </c>
      <c r="B62" s="276" t="s">
        <v>233</v>
      </c>
      <c r="C62" s="277">
        <v>400.2</v>
      </c>
      <c r="D62" s="278">
        <v>400.38333333333338</v>
      </c>
      <c r="E62" s="278">
        <v>395.81666666666678</v>
      </c>
      <c r="F62" s="278">
        <v>391.43333333333339</v>
      </c>
      <c r="G62" s="278">
        <v>386.86666666666679</v>
      </c>
      <c r="H62" s="278">
        <v>404.76666666666677</v>
      </c>
      <c r="I62" s="278">
        <v>409.33333333333337</v>
      </c>
      <c r="J62" s="278">
        <v>413.71666666666675</v>
      </c>
      <c r="K62" s="276">
        <v>404.95</v>
      </c>
      <c r="L62" s="276">
        <v>396</v>
      </c>
      <c r="M62" s="276">
        <v>52.306809999999999</v>
      </c>
    </row>
    <row r="63" spans="1:13">
      <c r="A63" s="267">
        <v>53</v>
      </c>
      <c r="B63" s="276" t="s">
        <v>61</v>
      </c>
      <c r="C63" s="277">
        <v>64.5</v>
      </c>
      <c r="D63" s="278">
        <v>63.633333333333333</v>
      </c>
      <c r="E63" s="278">
        <v>62.466666666666669</v>
      </c>
      <c r="F63" s="278">
        <v>60.433333333333337</v>
      </c>
      <c r="G63" s="278">
        <v>59.266666666666673</v>
      </c>
      <c r="H63" s="278">
        <v>65.666666666666657</v>
      </c>
      <c r="I63" s="278">
        <v>66.833333333333343</v>
      </c>
      <c r="J63" s="278">
        <v>68.86666666666666</v>
      </c>
      <c r="K63" s="276">
        <v>64.8</v>
      </c>
      <c r="L63" s="276">
        <v>61.6</v>
      </c>
      <c r="M63" s="276">
        <v>433.69914999999997</v>
      </c>
    </row>
    <row r="64" spans="1:13">
      <c r="A64" s="267">
        <v>54</v>
      </c>
      <c r="B64" s="276" t="s">
        <v>62</v>
      </c>
      <c r="C64" s="277">
        <v>50.15</v>
      </c>
      <c r="D64" s="278">
        <v>49.783333333333331</v>
      </c>
      <c r="E64" s="278">
        <v>49.166666666666664</v>
      </c>
      <c r="F64" s="278">
        <v>48.18333333333333</v>
      </c>
      <c r="G64" s="278">
        <v>47.566666666666663</v>
      </c>
      <c r="H64" s="278">
        <v>50.766666666666666</v>
      </c>
      <c r="I64" s="278">
        <v>51.38333333333334</v>
      </c>
      <c r="J64" s="278">
        <v>52.366666666666667</v>
      </c>
      <c r="K64" s="276">
        <v>50.4</v>
      </c>
      <c r="L64" s="276">
        <v>48.8</v>
      </c>
      <c r="M64" s="276">
        <v>39.758110000000002</v>
      </c>
    </row>
    <row r="65" spans="1:13">
      <c r="A65" s="267">
        <v>55</v>
      </c>
      <c r="B65" s="276" t="s">
        <v>312</v>
      </c>
      <c r="C65" s="277">
        <v>1628.4</v>
      </c>
      <c r="D65" s="278">
        <v>1626.6166666666668</v>
      </c>
      <c r="E65" s="278">
        <v>1618.2333333333336</v>
      </c>
      <c r="F65" s="278">
        <v>1608.0666666666668</v>
      </c>
      <c r="G65" s="278">
        <v>1599.6833333333336</v>
      </c>
      <c r="H65" s="278">
        <v>1636.7833333333335</v>
      </c>
      <c r="I65" s="278">
        <v>1645.1666666666667</v>
      </c>
      <c r="J65" s="278">
        <v>1655.3333333333335</v>
      </c>
      <c r="K65" s="276">
        <v>1635</v>
      </c>
      <c r="L65" s="276">
        <v>1616.45</v>
      </c>
      <c r="M65" s="276">
        <v>0.12191</v>
      </c>
    </row>
    <row r="66" spans="1:13">
      <c r="A66" s="267">
        <v>56</v>
      </c>
      <c r="B66" s="276" t="s">
        <v>63</v>
      </c>
      <c r="C66" s="277">
        <v>1573.9</v>
      </c>
      <c r="D66" s="278">
        <v>1578.8</v>
      </c>
      <c r="E66" s="278">
        <v>1565.35</v>
      </c>
      <c r="F66" s="278">
        <v>1556.8</v>
      </c>
      <c r="G66" s="278">
        <v>1543.35</v>
      </c>
      <c r="H66" s="278">
        <v>1587.35</v>
      </c>
      <c r="I66" s="278">
        <v>1600.8000000000002</v>
      </c>
      <c r="J66" s="278">
        <v>1609.35</v>
      </c>
      <c r="K66" s="276">
        <v>1592.25</v>
      </c>
      <c r="L66" s="276">
        <v>1570.25</v>
      </c>
      <c r="M66" s="276">
        <v>3.5387300000000002</v>
      </c>
    </row>
    <row r="67" spans="1:13">
      <c r="A67" s="267">
        <v>57</v>
      </c>
      <c r="B67" s="276" t="s">
        <v>320</v>
      </c>
      <c r="C67" s="277">
        <v>5438.7</v>
      </c>
      <c r="D67" s="278">
        <v>5447.55</v>
      </c>
      <c r="E67" s="278">
        <v>5406.1500000000005</v>
      </c>
      <c r="F67" s="278">
        <v>5373.6</v>
      </c>
      <c r="G67" s="278">
        <v>5332.2000000000007</v>
      </c>
      <c r="H67" s="278">
        <v>5480.1</v>
      </c>
      <c r="I67" s="278">
        <v>5521.5</v>
      </c>
      <c r="J67" s="278">
        <v>5554.05</v>
      </c>
      <c r="K67" s="276">
        <v>5488.95</v>
      </c>
      <c r="L67" s="276">
        <v>5415</v>
      </c>
      <c r="M67" s="276">
        <v>0.12034</v>
      </c>
    </row>
    <row r="68" spans="1:13">
      <c r="A68" s="267">
        <v>58</v>
      </c>
      <c r="B68" s="276" t="s">
        <v>234</v>
      </c>
      <c r="C68" s="277">
        <v>1304.75</v>
      </c>
      <c r="D68" s="278">
        <v>1307.4666666666667</v>
      </c>
      <c r="E68" s="278">
        <v>1293.2833333333333</v>
      </c>
      <c r="F68" s="278">
        <v>1281.8166666666666</v>
      </c>
      <c r="G68" s="278">
        <v>1267.6333333333332</v>
      </c>
      <c r="H68" s="278">
        <v>1318.9333333333334</v>
      </c>
      <c r="I68" s="278">
        <v>1333.1166666666668</v>
      </c>
      <c r="J68" s="278">
        <v>1344.5833333333335</v>
      </c>
      <c r="K68" s="276">
        <v>1321.65</v>
      </c>
      <c r="L68" s="276">
        <v>1296</v>
      </c>
      <c r="M68" s="276">
        <v>0.60812999999999995</v>
      </c>
    </row>
    <row r="69" spans="1:13">
      <c r="A69" s="267">
        <v>59</v>
      </c>
      <c r="B69" s="276" t="s">
        <v>321</v>
      </c>
      <c r="C69" s="277">
        <v>348.1</v>
      </c>
      <c r="D69" s="278">
        <v>346.2</v>
      </c>
      <c r="E69" s="278">
        <v>343.45</v>
      </c>
      <c r="F69" s="278">
        <v>338.8</v>
      </c>
      <c r="G69" s="278">
        <v>336.05</v>
      </c>
      <c r="H69" s="278">
        <v>350.84999999999997</v>
      </c>
      <c r="I69" s="278">
        <v>353.59999999999997</v>
      </c>
      <c r="J69" s="278">
        <v>358.24999999999994</v>
      </c>
      <c r="K69" s="276">
        <v>348.95</v>
      </c>
      <c r="L69" s="276">
        <v>341.55</v>
      </c>
      <c r="M69" s="276">
        <v>7.6724100000000002</v>
      </c>
    </row>
    <row r="70" spans="1:13">
      <c r="A70" s="267">
        <v>60</v>
      </c>
      <c r="B70" s="276" t="s">
        <v>65</v>
      </c>
      <c r="C70" s="277">
        <v>126.4</v>
      </c>
      <c r="D70" s="278">
        <v>125</v>
      </c>
      <c r="E70" s="278">
        <v>122</v>
      </c>
      <c r="F70" s="278">
        <v>117.6</v>
      </c>
      <c r="G70" s="278">
        <v>114.6</v>
      </c>
      <c r="H70" s="278">
        <v>129.4</v>
      </c>
      <c r="I70" s="278">
        <v>132.4</v>
      </c>
      <c r="J70" s="278">
        <v>136.80000000000001</v>
      </c>
      <c r="K70" s="276">
        <v>128</v>
      </c>
      <c r="L70" s="276">
        <v>120.6</v>
      </c>
      <c r="M70" s="276">
        <v>672.32056</v>
      </c>
    </row>
    <row r="71" spans="1:13">
      <c r="A71" s="267">
        <v>61</v>
      </c>
      <c r="B71" s="276" t="s">
        <v>313</v>
      </c>
      <c r="C71" s="277">
        <v>975.45</v>
      </c>
      <c r="D71" s="278">
        <v>976.05000000000007</v>
      </c>
      <c r="E71" s="278">
        <v>969.40000000000009</v>
      </c>
      <c r="F71" s="278">
        <v>963.35</v>
      </c>
      <c r="G71" s="278">
        <v>956.7</v>
      </c>
      <c r="H71" s="278">
        <v>982.10000000000014</v>
      </c>
      <c r="I71" s="278">
        <v>988.75</v>
      </c>
      <c r="J71" s="278">
        <v>994.80000000000018</v>
      </c>
      <c r="K71" s="276">
        <v>982.7</v>
      </c>
      <c r="L71" s="276">
        <v>970</v>
      </c>
      <c r="M71" s="276">
        <v>3.42632</v>
      </c>
    </row>
    <row r="72" spans="1:13">
      <c r="A72" s="267">
        <v>62</v>
      </c>
      <c r="B72" s="276" t="s">
        <v>66</v>
      </c>
      <c r="C72" s="277">
        <v>767.05</v>
      </c>
      <c r="D72" s="278">
        <v>764.16666666666663</v>
      </c>
      <c r="E72" s="278">
        <v>758.38333333333321</v>
      </c>
      <c r="F72" s="278">
        <v>749.71666666666658</v>
      </c>
      <c r="G72" s="278">
        <v>743.93333333333317</v>
      </c>
      <c r="H72" s="278">
        <v>772.83333333333326</v>
      </c>
      <c r="I72" s="278">
        <v>778.61666666666679</v>
      </c>
      <c r="J72" s="278">
        <v>787.2833333333333</v>
      </c>
      <c r="K72" s="276">
        <v>769.95</v>
      </c>
      <c r="L72" s="276">
        <v>755.5</v>
      </c>
      <c r="M72" s="276">
        <v>5.9191399999999996</v>
      </c>
    </row>
    <row r="73" spans="1:13">
      <c r="A73" s="267">
        <v>63</v>
      </c>
      <c r="B73" s="276" t="s">
        <v>67</v>
      </c>
      <c r="C73" s="277">
        <v>538.1</v>
      </c>
      <c r="D73" s="278">
        <v>534.11666666666667</v>
      </c>
      <c r="E73" s="278">
        <v>528.23333333333335</v>
      </c>
      <c r="F73" s="278">
        <v>518.36666666666667</v>
      </c>
      <c r="G73" s="278">
        <v>512.48333333333335</v>
      </c>
      <c r="H73" s="278">
        <v>543.98333333333335</v>
      </c>
      <c r="I73" s="278">
        <v>549.86666666666679</v>
      </c>
      <c r="J73" s="278">
        <v>559.73333333333335</v>
      </c>
      <c r="K73" s="276">
        <v>540</v>
      </c>
      <c r="L73" s="276">
        <v>524.25</v>
      </c>
      <c r="M73" s="276">
        <v>15.28589</v>
      </c>
    </row>
    <row r="74" spans="1:13">
      <c r="A74" s="267">
        <v>64</v>
      </c>
      <c r="B74" s="276" t="s">
        <v>1045</v>
      </c>
      <c r="C74" s="277">
        <v>9635.7999999999993</v>
      </c>
      <c r="D74" s="278">
        <v>9678.2666666666664</v>
      </c>
      <c r="E74" s="278">
        <v>9507.5333333333328</v>
      </c>
      <c r="F74" s="278">
        <v>9379.2666666666664</v>
      </c>
      <c r="G74" s="278">
        <v>9208.5333333333328</v>
      </c>
      <c r="H74" s="278">
        <v>9806.5333333333328</v>
      </c>
      <c r="I74" s="278">
        <v>9977.2666666666664</v>
      </c>
      <c r="J74" s="278">
        <v>10105.533333333333</v>
      </c>
      <c r="K74" s="276">
        <v>9849</v>
      </c>
      <c r="L74" s="276">
        <v>9550</v>
      </c>
      <c r="M74" s="276">
        <v>4.9680000000000002E-2</v>
      </c>
    </row>
    <row r="75" spans="1:13">
      <c r="A75" s="267">
        <v>65</v>
      </c>
      <c r="B75" s="276" t="s">
        <v>69</v>
      </c>
      <c r="C75" s="277">
        <v>515.15</v>
      </c>
      <c r="D75" s="278">
        <v>513.25</v>
      </c>
      <c r="E75" s="278">
        <v>510.1</v>
      </c>
      <c r="F75" s="278">
        <v>505.05</v>
      </c>
      <c r="G75" s="278">
        <v>501.90000000000003</v>
      </c>
      <c r="H75" s="278">
        <v>518.29999999999995</v>
      </c>
      <c r="I75" s="278">
        <v>521.45000000000005</v>
      </c>
      <c r="J75" s="278">
        <v>526.5</v>
      </c>
      <c r="K75" s="276">
        <v>516.4</v>
      </c>
      <c r="L75" s="276">
        <v>508.2</v>
      </c>
      <c r="M75" s="276">
        <v>101.85843</v>
      </c>
    </row>
    <row r="76" spans="1:13" s="16" customFormat="1">
      <c r="A76" s="267">
        <v>66</v>
      </c>
      <c r="B76" s="276" t="s">
        <v>70</v>
      </c>
      <c r="C76" s="277">
        <v>38.700000000000003</v>
      </c>
      <c r="D76" s="278">
        <v>37.9</v>
      </c>
      <c r="E76" s="278">
        <v>36.799999999999997</v>
      </c>
      <c r="F76" s="278">
        <v>34.9</v>
      </c>
      <c r="G76" s="278">
        <v>33.799999999999997</v>
      </c>
      <c r="H76" s="278">
        <v>39.799999999999997</v>
      </c>
      <c r="I76" s="278">
        <v>40.900000000000006</v>
      </c>
      <c r="J76" s="278">
        <v>42.8</v>
      </c>
      <c r="K76" s="276">
        <v>39</v>
      </c>
      <c r="L76" s="276">
        <v>36</v>
      </c>
      <c r="M76" s="276">
        <v>1236.60698</v>
      </c>
    </row>
    <row r="77" spans="1:13" s="16" customFormat="1">
      <c r="A77" s="267">
        <v>67</v>
      </c>
      <c r="B77" s="276" t="s">
        <v>71</v>
      </c>
      <c r="C77" s="277">
        <v>465.75</v>
      </c>
      <c r="D77" s="278">
        <v>465.86666666666662</v>
      </c>
      <c r="E77" s="278">
        <v>463.23333333333323</v>
      </c>
      <c r="F77" s="278">
        <v>460.71666666666664</v>
      </c>
      <c r="G77" s="278">
        <v>458.08333333333326</v>
      </c>
      <c r="H77" s="278">
        <v>468.38333333333321</v>
      </c>
      <c r="I77" s="278">
        <v>471.01666666666654</v>
      </c>
      <c r="J77" s="278">
        <v>473.53333333333319</v>
      </c>
      <c r="K77" s="276">
        <v>468.5</v>
      </c>
      <c r="L77" s="276">
        <v>463.35</v>
      </c>
      <c r="M77" s="276">
        <v>21.779710000000001</v>
      </c>
    </row>
    <row r="78" spans="1:13" s="16" customFormat="1">
      <c r="A78" s="267">
        <v>68</v>
      </c>
      <c r="B78" s="276" t="s">
        <v>322</v>
      </c>
      <c r="C78" s="277">
        <v>728.35</v>
      </c>
      <c r="D78" s="278">
        <v>729.05000000000007</v>
      </c>
      <c r="E78" s="278">
        <v>723.30000000000018</v>
      </c>
      <c r="F78" s="278">
        <v>718.25000000000011</v>
      </c>
      <c r="G78" s="278">
        <v>712.50000000000023</v>
      </c>
      <c r="H78" s="278">
        <v>734.10000000000014</v>
      </c>
      <c r="I78" s="278">
        <v>739.84999999999991</v>
      </c>
      <c r="J78" s="278">
        <v>744.90000000000009</v>
      </c>
      <c r="K78" s="276">
        <v>734.8</v>
      </c>
      <c r="L78" s="276">
        <v>724</v>
      </c>
      <c r="M78" s="276">
        <v>1.50546</v>
      </c>
    </row>
    <row r="79" spans="1:13" s="16" customFormat="1">
      <c r="A79" s="267">
        <v>69</v>
      </c>
      <c r="B79" s="276" t="s">
        <v>324</v>
      </c>
      <c r="C79" s="277">
        <v>202.45</v>
      </c>
      <c r="D79" s="278">
        <v>202.15</v>
      </c>
      <c r="E79" s="278">
        <v>198.75</v>
      </c>
      <c r="F79" s="278">
        <v>195.04999999999998</v>
      </c>
      <c r="G79" s="278">
        <v>191.64999999999998</v>
      </c>
      <c r="H79" s="278">
        <v>205.85000000000002</v>
      </c>
      <c r="I79" s="278">
        <v>209.25000000000006</v>
      </c>
      <c r="J79" s="278">
        <v>212.95000000000005</v>
      </c>
      <c r="K79" s="276">
        <v>205.55</v>
      </c>
      <c r="L79" s="276">
        <v>198.45</v>
      </c>
      <c r="M79" s="276">
        <v>6.5734899999999996</v>
      </c>
    </row>
    <row r="80" spans="1:13" s="16" customFormat="1">
      <c r="A80" s="267">
        <v>70</v>
      </c>
      <c r="B80" s="276" t="s">
        <v>325</v>
      </c>
      <c r="C80" s="277">
        <v>4069.55</v>
      </c>
      <c r="D80" s="278">
        <v>4087.85</v>
      </c>
      <c r="E80" s="278">
        <v>4031.7</v>
      </c>
      <c r="F80" s="278">
        <v>3993.85</v>
      </c>
      <c r="G80" s="278">
        <v>3937.7</v>
      </c>
      <c r="H80" s="278">
        <v>4125.7</v>
      </c>
      <c r="I80" s="278">
        <v>4181.8500000000004</v>
      </c>
      <c r="J80" s="278">
        <v>4219.7</v>
      </c>
      <c r="K80" s="276">
        <v>4144</v>
      </c>
      <c r="L80" s="276">
        <v>4050</v>
      </c>
      <c r="M80" s="276">
        <v>0.10303</v>
      </c>
    </row>
    <row r="81" spans="1:13" s="16" customFormat="1">
      <c r="A81" s="267">
        <v>71</v>
      </c>
      <c r="B81" s="276" t="s">
        <v>326</v>
      </c>
      <c r="C81" s="277">
        <v>806.65</v>
      </c>
      <c r="D81" s="278">
        <v>804.4</v>
      </c>
      <c r="E81" s="278">
        <v>799.3</v>
      </c>
      <c r="F81" s="278">
        <v>791.94999999999993</v>
      </c>
      <c r="G81" s="278">
        <v>786.84999999999991</v>
      </c>
      <c r="H81" s="278">
        <v>811.75</v>
      </c>
      <c r="I81" s="278">
        <v>816.85000000000014</v>
      </c>
      <c r="J81" s="278">
        <v>824.2</v>
      </c>
      <c r="K81" s="276">
        <v>809.5</v>
      </c>
      <c r="L81" s="276">
        <v>797.05</v>
      </c>
      <c r="M81" s="276">
        <v>0.81101000000000001</v>
      </c>
    </row>
    <row r="82" spans="1:13" s="16" customFormat="1">
      <c r="A82" s="267">
        <v>72</v>
      </c>
      <c r="B82" s="276" t="s">
        <v>327</v>
      </c>
      <c r="C82" s="277">
        <v>78.849999999999994</v>
      </c>
      <c r="D82" s="278">
        <v>79.100000000000009</v>
      </c>
      <c r="E82" s="278">
        <v>77.800000000000011</v>
      </c>
      <c r="F82" s="278">
        <v>76.75</v>
      </c>
      <c r="G82" s="278">
        <v>75.45</v>
      </c>
      <c r="H82" s="278">
        <v>80.15000000000002</v>
      </c>
      <c r="I82" s="278">
        <v>81.45</v>
      </c>
      <c r="J82" s="278">
        <v>82.500000000000028</v>
      </c>
      <c r="K82" s="276">
        <v>80.400000000000006</v>
      </c>
      <c r="L82" s="276">
        <v>78.05</v>
      </c>
      <c r="M82" s="276">
        <v>28.925409999999999</v>
      </c>
    </row>
    <row r="83" spans="1:13" s="16" customFormat="1">
      <c r="A83" s="267">
        <v>73</v>
      </c>
      <c r="B83" s="276" t="s">
        <v>72</v>
      </c>
      <c r="C83" s="277">
        <v>12986.05</v>
      </c>
      <c r="D83" s="278">
        <v>12953.683333333334</v>
      </c>
      <c r="E83" s="278">
        <v>12812.366666666669</v>
      </c>
      <c r="F83" s="278">
        <v>12638.683333333334</v>
      </c>
      <c r="G83" s="278">
        <v>12497.366666666669</v>
      </c>
      <c r="H83" s="278">
        <v>13127.366666666669</v>
      </c>
      <c r="I83" s="278">
        <v>13268.683333333334</v>
      </c>
      <c r="J83" s="278">
        <v>13442.366666666669</v>
      </c>
      <c r="K83" s="276">
        <v>13095</v>
      </c>
      <c r="L83" s="276">
        <v>12780</v>
      </c>
      <c r="M83" s="276">
        <v>0.40772999999999998</v>
      </c>
    </row>
    <row r="84" spans="1:13" s="16" customFormat="1">
      <c r="A84" s="267">
        <v>74</v>
      </c>
      <c r="B84" s="276" t="s">
        <v>74</v>
      </c>
      <c r="C84" s="277">
        <v>381.95</v>
      </c>
      <c r="D84" s="278">
        <v>382.11666666666662</v>
      </c>
      <c r="E84" s="278">
        <v>380.23333333333323</v>
      </c>
      <c r="F84" s="278">
        <v>378.51666666666659</v>
      </c>
      <c r="G84" s="278">
        <v>376.63333333333321</v>
      </c>
      <c r="H84" s="278">
        <v>383.83333333333326</v>
      </c>
      <c r="I84" s="278">
        <v>385.71666666666658</v>
      </c>
      <c r="J84" s="278">
        <v>387.43333333333328</v>
      </c>
      <c r="K84" s="276">
        <v>384</v>
      </c>
      <c r="L84" s="276">
        <v>380.4</v>
      </c>
      <c r="M84" s="276">
        <v>28.61749</v>
      </c>
    </row>
    <row r="85" spans="1:13" s="16" customFormat="1">
      <c r="A85" s="267">
        <v>75</v>
      </c>
      <c r="B85" s="276" t="s">
        <v>328</v>
      </c>
      <c r="C85" s="277">
        <v>249.4</v>
      </c>
      <c r="D85" s="278">
        <v>248.36666666666667</v>
      </c>
      <c r="E85" s="278">
        <v>245.53333333333336</v>
      </c>
      <c r="F85" s="278">
        <v>241.66666666666669</v>
      </c>
      <c r="G85" s="278">
        <v>238.83333333333337</v>
      </c>
      <c r="H85" s="278">
        <v>252.23333333333335</v>
      </c>
      <c r="I85" s="278">
        <v>255.06666666666666</v>
      </c>
      <c r="J85" s="278">
        <v>258.93333333333334</v>
      </c>
      <c r="K85" s="276">
        <v>251.2</v>
      </c>
      <c r="L85" s="276">
        <v>244.5</v>
      </c>
      <c r="M85" s="276">
        <v>0.58504</v>
      </c>
    </row>
    <row r="86" spans="1:13" s="16" customFormat="1">
      <c r="A86" s="267">
        <v>76</v>
      </c>
      <c r="B86" s="276" t="s">
        <v>75</v>
      </c>
      <c r="C86" s="277">
        <v>3567.8</v>
      </c>
      <c r="D86" s="278">
        <v>3578.6166666666668</v>
      </c>
      <c r="E86" s="278">
        <v>3552.2333333333336</v>
      </c>
      <c r="F86" s="278">
        <v>3536.666666666667</v>
      </c>
      <c r="G86" s="278">
        <v>3510.2833333333338</v>
      </c>
      <c r="H86" s="278">
        <v>3594.1833333333334</v>
      </c>
      <c r="I86" s="278">
        <v>3620.5666666666666</v>
      </c>
      <c r="J86" s="278">
        <v>3636.1333333333332</v>
      </c>
      <c r="K86" s="276">
        <v>3605</v>
      </c>
      <c r="L86" s="276">
        <v>3563.05</v>
      </c>
      <c r="M86" s="276">
        <v>4.5308299999999999</v>
      </c>
    </row>
    <row r="87" spans="1:13" s="16" customFormat="1">
      <c r="A87" s="267">
        <v>77</v>
      </c>
      <c r="B87" s="276" t="s">
        <v>314</v>
      </c>
      <c r="C87" s="277">
        <v>633.75</v>
      </c>
      <c r="D87" s="278">
        <v>632.55000000000007</v>
      </c>
      <c r="E87" s="278">
        <v>622.10000000000014</v>
      </c>
      <c r="F87" s="278">
        <v>610.45000000000005</v>
      </c>
      <c r="G87" s="278">
        <v>600.00000000000011</v>
      </c>
      <c r="H87" s="278">
        <v>644.20000000000016</v>
      </c>
      <c r="I87" s="278">
        <v>654.6500000000002</v>
      </c>
      <c r="J87" s="278">
        <v>666.30000000000018</v>
      </c>
      <c r="K87" s="276">
        <v>643</v>
      </c>
      <c r="L87" s="276">
        <v>620.9</v>
      </c>
      <c r="M87" s="276">
        <v>12.49761</v>
      </c>
    </row>
    <row r="88" spans="1:13" s="16" customFormat="1">
      <c r="A88" s="267">
        <v>78</v>
      </c>
      <c r="B88" s="276" t="s">
        <v>323</v>
      </c>
      <c r="C88" s="277">
        <v>249.2</v>
      </c>
      <c r="D88" s="278">
        <v>249.4</v>
      </c>
      <c r="E88" s="278">
        <v>247.5</v>
      </c>
      <c r="F88" s="278">
        <v>245.79999999999998</v>
      </c>
      <c r="G88" s="278">
        <v>243.89999999999998</v>
      </c>
      <c r="H88" s="278">
        <v>251.10000000000002</v>
      </c>
      <c r="I88" s="278">
        <v>253.00000000000006</v>
      </c>
      <c r="J88" s="278">
        <v>254.70000000000005</v>
      </c>
      <c r="K88" s="276">
        <v>251.3</v>
      </c>
      <c r="L88" s="276">
        <v>247.7</v>
      </c>
      <c r="M88" s="276">
        <v>5.11639</v>
      </c>
    </row>
    <row r="89" spans="1:13" s="16" customFormat="1">
      <c r="A89" s="267">
        <v>79</v>
      </c>
      <c r="B89" s="276" t="s">
        <v>76</v>
      </c>
      <c r="C89" s="277">
        <v>478.4</v>
      </c>
      <c r="D89" s="278">
        <v>479.33333333333331</v>
      </c>
      <c r="E89" s="278">
        <v>475.81666666666661</v>
      </c>
      <c r="F89" s="278">
        <v>473.23333333333329</v>
      </c>
      <c r="G89" s="278">
        <v>469.71666666666658</v>
      </c>
      <c r="H89" s="278">
        <v>481.91666666666663</v>
      </c>
      <c r="I89" s="278">
        <v>485.43333333333339</v>
      </c>
      <c r="J89" s="278">
        <v>488.01666666666665</v>
      </c>
      <c r="K89" s="276">
        <v>482.85</v>
      </c>
      <c r="L89" s="276">
        <v>476.75</v>
      </c>
      <c r="M89" s="276">
        <v>17.746659999999999</v>
      </c>
    </row>
    <row r="90" spans="1:13" s="16" customFormat="1">
      <c r="A90" s="267">
        <v>80</v>
      </c>
      <c r="B90" s="276" t="s">
        <v>77</v>
      </c>
      <c r="C90" s="277">
        <v>133.30000000000001</v>
      </c>
      <c r="D90" s="278">
        <v>131.91666666666666</v>
      </c>
      <c r="E90" s="278">
        <v>129.38333333333333</v>
      </c>
      <c r="F90" s="278">
        <v>125.46666666666667</v>
      </c>
      <c r="G90" s="278">
        <v>122.93333333333334</v>
      </c>
      <c r="H90" s="278">
        <v>135.83333333333331</v>
      </c>
      <c r="I90" s="278">
        <v>138.36666666666667</v>
      </c>
      <c r="J90" s="278">
        <v>142.2833333333333</v>
      </c>
      <c r="K90" s="276">
        <v>134.44999999999999</v>
      </c>
      <c r="L90" s="276">
        <v>128</v>
      </c>
      <c r="M90" s="276">
        <v>330.56833999999998</v>
      </c>
    </row>
    <row r="91" spans="1:13" s="16" customFormat="1">
      <c r="A91" s="267">
        <v>81</v>
      </c>
      <c r="B91" s="276" t="s">
        <v>332</v>
      </c>
      <c r="C91" s="277">
        <v>496.6</v>
      </c>
      <c r="D91" s="278">
        <v>499.45</v>
      </c>
      <c r="E91" s="278">
        <v>488.29999999999995</v>
      </c>
      <c r="F91" s="278">
        <v>479.99999999999994</v>
      </c>
      <c r="G91" s="278">
        <v>468.84999999999991</v>
      </c>
      <c r="H91" s="278">
        <v>507.75</v>
      </c>
      <c r="I91" s="278">
        <v>518.9</v>
      </c>
      <c r="J91" s="278">
        <v>527.20000000000005</v>
      </c>
      <c r="K91" s="276">
        <v>510.6</v>
      </c>
      <c r="L91" s="276">
        <v>491.15</v>
      </c>
      <c r="M91" s="276">
        <v>3.70947</v>
      </c>
    </row>
    <row r="92" spans="1:13" s="16" customFormat="1">
      <c r="A92" s="267">
        <v>82</v>
      </c>
      <c r="B92" s="276" t="s">
        <v>333</v>
      </c>
      <c r="C92" s="277">
        <v>505.1</v>
      </c>
      <c r="D92" s="278">
        <v>505.66666666666669</v>
      </c>
      <c r="E92" s="278">
        <v>501.43333333333339</v>
      </c>
      <c r="F92" s="278">
        <v>497.76666666666671</v>
      </c>
      <c r="G92" s="278">
        <v>493.53333333333342</v>
      </c>
      <c r="H92" s="278">
        <v>509.33333333333337</v>
      </c>
      <c r="I92" s="278">
        <v>513.56666666666661</v>
      </c>
      <c r="J92" s="278">
        <v>517.23333333333335</v>
      </c>
      <c r="K92" s="276">
        <v>509.9</v>
      </c>
      <c r="L92" s="276">
        <v>502</v>
      </c>
      <c r="M92" s="276">
        <v>1.1175900000000001</v>
      </c>
    </row>
    <row r="93" spans="1:13" s="16" customFormat="1">
      <c r="A93" s="267">
        <v>83</v>
      </c>
      <c r="B93" s="276" t="s">
        <v>335</v>
      </c>
      <c r="C93" s="277">
        <v>402.35</v>
      </c>
      <c r="D93" s="278">
        <v>404.2833333333333</v>
      </c>
      <c r="E93" s="278">
        <v>399.56666666666661</v>
      </c>
      <c r="F93" s="278">
        <v>396.7833333333333</v>
      </c>
      <c r="G93" s="278">
        <v>392.06666666666661</v>
      </c>
      <c r="H93" s="278">
        <v>407.06666666666661</v>
      </c>
      <c r="I93" s="278">
        <v>411.7833333333333</v>
      </c>
      <c r="J93" s="278">
        <v>414.56666666666661</v>
      </c>
      <c r="K93" s="276">
        <v>409</v>
      </c>
      <c r="L93" s="276">
        <v>401.5</v>
      </c>
      <c r="M93" s="276">
        <v>1.28077</v>
      </c>
    </row>
    <row r="94" spans="1:13" s="16" customFormat="1">
      <c r="A94" s="267">
        <v>84</v>
      </c>
      <c r="B94" s="276" t="s">
        <v>329</v>
      </c>
      <c r="C94" s="277">
        <v>530.25</v>
      </c>
      <c r="D94" s="278">
        <v>530.9666666666667</v>
      </c>
      <c r="E94" s="278">
        <v>525.28333333333342</v>
      </c>
      <c r="F94" s="278">
        <v>520.31666666666672</v>
      </c>
      <c r="G94" s="278">
        <v>514.63333333333344</v>
      </c>
      <c r="H94" s="278">
        <v>535.93333333333339</v>
      </c>
      <c r="I94" s="278">
        <v>541.61666666666679</v>
      </c>
      <c r="J94" s="278">
        <v>546.58333333333337</v>
      </c>
      <c r="K94" s="276">
        <v>536.65</v>
      </c>
      <c r="L94" s="276">
        <v>526</v>
      </c>
      <c r="M94" s="276">
        <v>0.78252999999999995</v>
      </c>
    </row>
    <row r="95" spans="1:13" s="16" customFormat="1">
      <c r="A95" s="267">
        <v>85</v>
      </c>
      <c r="B95" s="276" t="s">
        <v>78</v>
      </c>
      <c r="C95" s="277">
        <v>122</v>
      </c>
      <c r="D95" s="278">
        <v>122.73333333333333</v>
      </c>
      <c r="E95" s="278">
        <v>121.06666666666666</v>
      </c>
      <c r="F95" s="278">
        <v>120.13333333333333</v>
      </c>
      <c r="G95" s="278">
        <v>118.46666666666665</v>
      </c>
      <c r="H95" s="278">
        <v>123.66666666666667</v>
      </c>
      <c r="I95" s="278">
        <v>125.33333333333333</v>
      </c>
      <c r="J95" s="278">
        <v>126.26666666666668</v>
      </c>
      <c r="K95" s="276">
        <v>124.4</v>
      </c>
      <c r="L95" s="276">
        <v>121.8</v>
      </c>
      <c r="M95" s="276">
        <v>22.178290000000001</v>
      </c>
    </row>
    <row r="96" spans="1:13" s="16" customFormat="1">
      <c r="A96" s="267">
        <v>86</v>
      </c>
      <c r="B96" s="276" t="s">
        <v>330</v>
      </c>
      <c r="C96" s="277">
        <v>268.45</v>
      </c>
      <c r="D96" s="278">
        <v>269.29999999999995</v>
      </c>
      <c r="E96" s="278">
        <v>265.69999999999993</v>
      </c>
      <c r="F96" s="278">
        <v>262.95</v>
      </c>
      <c r="G96" s="278">
        <v>259.34999999999997</v>
      </c>
      <c r="H96" s="278">
        <v>272.0499999999999</v>
      </c>
      <c r="I96" s="278">
        <v>275.64999999999992</v>
      </c>
      <c r="J96" s="278">
        <v>278.39999999999986</v>
      </c>
      <c r="K96" s="276">
        <v>272.89999999999998</v>
      </c>
      <c r="L96" s="276">
        <v>266.55</v>
      </c>
      <c r="M96" s="276">
        <v>1.6703300000000001</v>
      </c>
    </row>
    <row r="97" spans="1:13" s="16" customFormat="1">
      <c r="A97" s="267">
        <v>87</v>
      </c>
      <c r="B97" s="276" t="s">
        <v>338</v>
      </c>
      <c r="C97" s="277">
        <v>531.6</v>
      </c>
      <c r="D97" s="278">
        <v>533.19999999999993</v>
      </c>
      <c r="E97" s="278">
        <v>528.39999999999986</v>
      </c>
      <c r="F97" s="278">
        <v>525.19999999999993</v>
      </c>
      <c r="G97" s="278">
        <v>520.39999999999986</v>
      </c>
      <c r="H97" s="278">
        <v>536.39999999999986</v>
      </c>
      <c r="I97" s="278">
        <v>541.19999999999982</v>
      </c>
      <c r="J97" s="278">
        <v>544.39999999999986</v>
      </c>
      <c r="K97" s="276">
        <v>538</v>
      </c>
      <c r="L97" s="276">
        <v>530</v>
      </c>
      <c r="M97" s="276">
        <v>4.1937899999999999</v>
      </c>
    </row>
    <row r="98" spans="1:13" s="16" customFormat="1">
      <c r="A98" s="267">
        <v>88</v>
      </c>
      <c r="B98" s="276" t="s">
        <v>336</v>
      </c>
      <c r="C98" s="277">
        <v>1093.45</v>
      </c>
      <c r="D98" s="278">
        <v>1090.5833333333333</v>
      </c>
      <c r="E98" s="278">
        <v>1083.3666666666666</v>
      </c>
      <c r="F98" s="278">
        <v>1073.2833333333333</v>
      </c>
      <c r="G98" s="278">
        <v>1066.0666666666666</v>
      </c>
      <c r="H98" s="278">
        <v>1100.6666666666665</v>
      </c>
      <c r="I98" s="278">
        <v>1107.8833333333332</v>
      </c>
      <c r="J98" s="278">
        <v>1117.9666666666665</v>
      </c>
      <c r="K98" s="276">
        <v>1097.8</v>
      </c>
      <c r="L98" s="276">
        <v>1080.5</v>
      </c>
      <c r="M98" s="276">
        <v>0.9042</v>
      </c>
    </row>
    <row r="99" spans="1:13" s="16" customFormat="1">
      <c r="A99" s="267">
        <v>89</v>
      </c>
      <c r="B99" s="276" t="s">
        <v>337</v>
      </c>
      <c r="C99" s="277">
        <v>14.1</v>
      </c>
      <c r="D99" s="278">
        <v>14.049999999999999</v>
      </c>
      <c r="E99" s="278">
        <v>13.899999999999999</v>
      </c>
      <c r="F99" s="278">
        <v>13.7</v>
      </c>
      <c r="G99" s="278">
        <v>13.549999999999999</v>
      </c>
      <c r="H99" s="278">
        <v>14.249999999999998</v>
      </c>
      <c r="I99" s="278">
        <v>14.4</v>
      </c>
      <c r="J99" s="278">
        <v>14.599999999999998</v>
      </c>
      <c r="K99" s="276">
        <v>14.2</v>
      </c>
      <c r="L99" s="276">
        <v>13.85</v>
      </c>
      <c r="M99" s="276">
        <v>48.390439999999998</v>
      </c>
    </row>
    <row r="100" spans="1:13" s="16" customFormat="1">
      <c r="A100" s="267">
        <v>90</v>
      </c>
      <c r="B100" s="276" t="s">
        <v>339</v>
      </c>
      <c r="C100" s="277">
        <v>247.25</v>
      </c>
      <c r="D100" s="278">
        <v>243.41666666666666</v>
      </c>
      <c r="E100" s="278">
        <v>236.83333333333331</v>
      </c>
      <c r="F100" s="278">
        <v>226.41666666666666</v>
      </c>
      <c r="G100" s="278">
        <v>219.83333333333331</v>
      </c>
      <c r="H100" s="278">
        <v>253.83333333333331</v>
      </c>
      <c r="I100" s="278">
        <v>260.41666666666663</v>
      </c>
      <c r="J100" s="278">
        <v>270.83333333333331</v>
      </c>
      <c r="K100" s="276">
        <v>250</v>
      </c>
      <c r="L100" s="276">
        <v>233</v>
      </c>
      <c r="M100" s="276">
        <v>7.9577299999999997</v>
      </c>
    </row>
    <row r="101" spans="1:13">
      <c r="A101" s="267">
        <v>91</v>
      </c>
      <c r="B101" s="276" t="s">
        <v>80</v>
      </c>
      <c r="C101" s="277">
        <v>408.55</v>
      </c>
      <c r="D101" s="278">
        <v>410.4666666666667</v>
      </c>
      <c r="E101" s="278">
        <v>402.28333333333342</v>
      </c>
      <c r="F101" s="278">
        <v>396.01666666666671</v>
      </c>
      <c r="G101" s="278">
        <v>387.83333333333343</v>
      </c>
      <c r="H101" s="278">
        <v>416.73333333333341</v>
      </c>
      <c r="I101" s="278">
        <v>424.91666666666669</v>
      </c>
      <c r="J101" s="278">
        <v>431.18333333333339</v>
      </c>
      <c r="K101" s="276">
        <v>418.65</v>
      </c>
      <c r="L101" s="276">
        <v>404.2</v>
      </c>
      <c r="M101" s="276">
        <v>17.17953</v>
      </c>
    </row>
    <row r="102" spans="1:13">
      <c r="A102" s="267">
        <v>92</v>
      </c>
      <c r="B102" s="276" t="s">
        <v>340</v>
      </c>
      <c r="C102" s="277">
        <v>3444.15</v>
      </c>
      <c r="D102" s="278">
        <v>3437.5499999999997</v>
      </c>
      <c r="E102" s="278">
        <v>3400.0999999999995</v>
      </c>
      <c r="F102" s="278">
        <v>3356.0499999999997</v>
      </c>
      <c r="G102" s="278">
        <v>3318.5999999999995</v>
      </c>
      <c r="H102" s="278">
        <v>3481.5999999999995</v>
      </c>
      <c r="I102" s="278">
        <v>3519.0499999999993</v>
      </c>
      <c r="J102" s="278">
        <v>3563.0999999999995</v>
      </c>
      <c r="K102" s="276">
        <v>3475</v>
      </c>
      <c r="L102" s="276">
        <v>3393.5</v>
      </c>
      <c r="M102" s="276">
        <v>5.7430000000000002E-2</v>
      </c>
    </row>
    <row r="103" spans="1:13">
      <c r="A103" s="267">
        <v>93</v>
      </c>
      <c r="B103" s="276" t="s">
        <v>81</v>
      </c>
      <c r="C103" s="277">
        <v>620.65</v>
      </c>
      <c r="D103" s="278">
        <v>619.94999999999993</v>
      </c>
      <c r="E103" s="278">
        <v>615.94999999999982</v>
      </c>
      <c r="F103" s="278">
        <v>611.24999999999989</v>
      </c>
      <c r="G103" s="278">
        <v>607.24999999999977</v>
      </c>
      <c r="H103" s="278">
        <v>624.64999999999986</v>
      </c>
      <c r="I103" s="278">
        <v>628.65000000000009</v>
      </c>
      <c r="J103" s="278">
        <v>633.34999999999991</v>
      </c>
      <c r="K103" s="276">
        <v>623.95000000000005</v>
      </c>
      <c r="L103" s="276">
        <v>615.25</v>
      </c>
      <c r="M103" s="276">
        <v>3.9874700000000001</v>
      </c>
    </row>
    <row r="104" spans="1:13">
      <c r="A104" s="267">
        <v>94</v>
      </c>
      <c r="B104" s="276" t="s">
        <v>334</v>
      </c>
      <c r="C104" s="277">
        <v>318.39999999999998</v>
      </c>
      <c r="D104" s="278">
        <v>317.86666666666662</v>
      </c>
      <c r="E104" s="278">
        <v>314.48333333333323</v>
      </c>
      <c r="F104" s="278">
        <v>310.56666666666661</v>
      </c>
      <c r="G104" s="278">
        <v>307.18333333333322</v>
      </c>
      <c r="H104" s="278">
        <v>321.78333333333325</v>
      </c>
      <c r="I104" s="278">
        <v>325.16666666666657</v>
      </c>
      <c r="J104" s="278">
        <v>329.08333333333326</v>
      </c>
      <c r="K104" s="276">
        <v>321.25</v>
      </c>
      <c r="L104" s="276">
        <v>313.95</v>
      </c>
      <c r="M104" s="276">
        <v>1.13306</v>
      </c>
    </row>
    <row r="105" spans="1:13">
      <c r="A105" s="267">
        <v>95</v>
      </c>
      <c r="B105" s="276" t="s">
        <v>342</v>
      </c>
      <c r="C105" s="277">
        <v>227.75</v>
      </c>
      <c r="D105" s="278">
        <v>229.23333333333335</v>
      </c>
      <c r="E105" s="278">
        <v>225.66666666666669</v>
      </c>
      <c r="F105" s="278">
        <v>223.58333333333334</v>
      </c>
      <c r="G105" s="278">
        <v>220.01666666666668</v>
      </c>
      <c r="H105" s="278">
        <v>231.31666666666669</v>
      </c>
      <c r="I105" s="278">
        <v>234.88333333333335</v>
      </c>
      <c r="J105" s="278">
        <v>236.9666666666667</v>
      </c>
      <c r="K105" s="276">
        <v>232.8</v>
      </c>
      <c r="L105" s="276">
        <v>227.15</v>
      </c>
      <c r="M105" s="276">
        <v>6.3642500000000002</v>
      </c>
    </row>
    <row r="106" spans="1:13">
      <c r="A106" s="267">
        <v>96</v>
      </c>
      <c r="B106" s="276" t="s">
        <v>343</v>
      </c>
      <c r="C106" s="277">
        <v>107.15</v>
      </c>
      <c r="D106" s="278">
        <v>107.2</v>
      </c>
      <c r="E106" s="278">
        <v>105.55000000000001</v>
      </c>
      <c r="F106" s="278">
        <v>103.95</v>
      </c>
      <c r="G106" s="278">
        <v>102.30000000000001</v>
      </c>
      <c r="H106" s="278">
        <v>108.80000000000001</v>
      </c>
      <c r="I106" s="278">
        <v>110.45000000000002</v>
      </c>
      <c r="J106" s="278">
        <v>112.05000000000001</v>
      </c>
      <c r="K106" s="276">
        <v>108.85</v>
      </c>
      <c r="L106" s="276">
        <v>105.6</v>
      </c>
      <c r="M106" s="276">
        <v>4.9299200000000001</v>
      </c>
    </row>
    <row r="107" spans="1:13">
      <c r="A107" s="267">
        <v>97</v>
      </c>
      <c r="B107" s="276" t="s">
        <v>82</v>
      </c>
      <c r="C107" s="277">
        <v>411.35</v>
      </c>
      <c r="D107" s="278">
        <v>404.9666666666667</v>
      </c>
      <c r="E107" s="278">
        <v>394.03333333333342</v>
      </c>
      <c r="F107" s="278">
        <v>376.7166666666667</v>
      </c>
      <c r="G107" s="278">
        <v>365.78333333333342</v>
      </c>
      <c r="H107" s="278">
        <v>422.28333333333342</v>
      </c>
      <c r="I107" s="278">
        <v>433.2166666666667</v>
      </c>
      <c r="J107" s="278">
        <v>450.53333333333342</v>
      </c>
      <c r="K107" s="276">
        <v>415.9</v>
      </c>
      <c r="L107" s="276">
        <v>387.65</v>
      </c>
      <c r="M107" s="276">
        <v>95.209389999999999</v>
      </c>
    </row>
    <row r="108" spans="1:13">
      <c r="A108" s="267">
        <v>98</v>
      </c>
      <c r="B108" s="284" t="s">
        <v>344</v>
      </c>
      <c r="C108" s="277">
        <v>557.79999999999995</v>
      </c>
      <c r="D108" s="278">
        <v>550.91666666666663</v>
      </c>
      <c r="E108" s="278">
        <v>538.83333333333326</v>
      </c>
      <c r="F108" s="278">
        <v>519.86666666666667</v>
      </c>
      <c r="G108" s="278">
        <v>507.7833333333333</v>
      </c>
      <c r="H108" s="278">
        <v>569.88333333333321</v>
      </c>
      <c r="I108" s="278">
        <v>581.96666666666647</v>
      </c>
      <c r="J108" s="278">
        <v>600.93333333333317</v>
      </c>
      <c r="K108" s="276">
        <v>563</v>
      </c>
      <c r="L108" s="276">
        <v>531.95000000000005</v>
      </c>
      <c r="M108" s="276">
        <v>2.2012700000000001</v>
      </c>
    </row>
    <row r="109" spans="1:13">
      <c r="A109" s="267">
        <v>99</v>
      </c>
      <c r="B109" s="276" t="s">
        <v>83</v>
      </c>
      <c r="C109" s="277">
        <v>826.6</v>
      </c>
      <c r="D109" s="278">
        <v>825.40000000000009</v>
      </c>
      <c r="E109" s="278">
        <v>821.85000000000014</v>
      </c>
      <c r="F109" s="278">
        <v>817.1</v>
      </c>
      <c r="G109" s="278">
        <v>813.55000000000007</v>
      </c>
      <c r="H109" s="278">
        <v>830.1500000000002</v>
      </c>
      <c r="I109" s="278">
        <v>833.70000000000016</v>
      </c>
      <c r="J109" s="278">
        <v>838.45000000000027</v>
      </c>
      <c r="K109" s="276">
        <v>828.95</v>
      </c>
      <c r="L109" s="276">
        <v>820.65</v>
      </c>
      <c r="M109" s="276">
        <v>24.74916</v>
      </c>
    </row>
    <row r="110" spans="1:13">
      <c r="A110" s="267">
        <v>100</v>
      </c>
      <c r="B110" s="276" t="s">
        <v>84</v>
      </c>
      <c r="C110" s="277">
        <v>135.35</v>
      </c>
      <c r="D110" s="278">
        <v>135.55000000000001</v>
      </c>
      <c r="E110" s="278">
        <v>134.85000000000002</v>
      </c>
      <c r="F110" s="278">
        <v>134.35000000000002</v>
      </c>
      <c r="G110" s="278">
        <v>133.65000000000003</v>
      </c>
      <c r="H110" s="278">
        <v>136.05000000000001</v>
      </c>
      <c r="I110" s="278">
        <v>136.75</v>
      </c>
      <c r="J110" s="278">
        <v>137.25</v>
      </c>
      <c r="K110" s="276">
        <v>136.25</v>
      </c>
      <c r="L110" s="276">
        <v>135.05000000000001</v>
      </c>
      <c r="M110" s="276">
        <v>69.950839999999999</v>
      </c>
    </row>
    <row r="111" spans="1:13">
      <c r="A111" s="267">
        <v>101</v>
      </c>
      <c r="B111" s="276" t="s">
        <v>345</v>
      </c>
      <c r="C111" s="277">
        <v>375.45</v>
      </c>
      <c r="D111" s="278">
        <v>376.38333333333338</v>
      </c>
      <c r="E111" s="278">
        <v>371.31666666666678</v>
      </c>
      <c r="F111" s="278">
        <v>367.18333333333339</v>
      </c>
      <c r="G111" s="278">
        <v>362.11666666666679</v>
      </c>
      <c r="H111" s="278">
        <v>380.51666666666677</v>
      </c>
      <c r="I111" s="278">
        <v>385.58333333333337</v>
      </c>
      <c r="J111" s="278">
        <v>389.71666666666675</v>
      </c>
      <c r="K111" s="276">
        <v>381.45</v>
      </c>
      <c r="L111" s="276">
        <v>372.25</v>
      </c>
      <c r="M111" s="276">
        <v>2.9157199999999999</v>
      </c>
    </row>
    <row r="112" spans="1:13">
      <c r="A112" s="267">
        <v>102</v>
      </c>
      <c r="B112" s="276" t="s">
        <v>3633</v>
      </c>
      <c r="C112" s="277">
        <v>2722.25</v>
      </c>
      <c r="D112" s="278">
        <v>2718.7000000000003</v>
      </c>
      <c r="E112" s="278">
        <v>2689.4000000000005</v>
      </c>
      <c r="F112" s="278">
        <v>2656.55</v>
      </c>
      <c r="G112" s="278">
        <v>2627.2500000000005</v>
      </c>
      <c r="H112" s="278">
        <v>2751.5500000000006</v>
      </c>
      <c r="I112" s="278">
        <v>2780.8500000000008</v>
      </c>
      <c r="J112" s="278">
        <v>2813.7000000000007</v>
      </c>
      <c r="K112" s="276">
        <v>2748</v>
      </c>
      <c r="L112" s="276">
        <v>2685.85</v>
      </c>
      <c r="M112" s="276">
        <v>2.16757</v>
      </c>
    </row>
    <row r="113" spans="1:13">
      <c r="A113" s="267">
        <v>103</v>
      </c>
      <c r="B113" s="276" t="s">
        <v>85</v>
      </c>
      <c r="C113" s="277">
        <v>1578.45</v>
      </c>
      <c r="D113" s="278">
        <v>1574.8</v>
      </c>
      <c r="E113" s="278">
        <v>1567.6499999999999</v>
      </c>
      <c r="F113" s="278">
        <v>1556.85</v>
      </c>
      <c r="G113" s="278">
        <v>1549.6999999999998</v>
      </c>
      <c r="H113" s="278">
        <v>1585.6</v>
      </c>
      <c r="I113" s="278">
        <v>1592.75</v>
      </c>
      <c r="J113" s="278">
        <v>1603.55</v>
      </c>
      <c r="K113" s="276">
        <v>1581.95</v>
      </c>
      <c r="L113" s="276">
        <v>1564</v>
      </c>
      <c r="M113" s="276">
        <v>1.8613500000000001</v>
      </c>
    </row>
    <row r="114" spans="1:13">
      <c r="A114" s="267">
        <v>104</v>
      </c>
      <c r="B114" s="276" t="s">
        <v>86</v>
      </c>
      <c r="C114" s="277">
        <v>403.4</v>
      </c>
      <c r="D114" s="278">
        <v>402.73333333333335</v>
      </c>
      <c r="E114" s="278">
        <v>399.9666666666667</v>
      </c>
      <c r="F114" s="278">
        <v>396.53333333333336</v>
      </c>
      <c r="G114" s="278">
        <v>393.76666666666671</v>
      </c>
      <c r="H114" s="278">
        <v>406.16666666666669</v>
      </c>
      <c r="I114" s="278">
        <v>408.93333333333334</v>
      </c>
      <c r="J114" s="278">
        <v>412.36666666666667</v>
      </c>
      <c r="K114" s="276">
        <v>405.5</v>
      </c>
      <c r="L114" s="276">
        <v>399.3</v>
      </c>
      <c r="M114" s="276">
        <v>13.456020000000001</v>
      </c>
    </row>
    <row r="115" spans="1:13">
      <c r="A115" s="267">
        <v>105</v>
      </c>
      <c r="B115" s="276" t="s">
        <v>236</v>
      </c>
      <c r="C115" s="277">
        <v>813.65</v>
      </c>
      <c r="D115" s="278">
        <v>818.88333333333333</v>
      </c>
      <c r="E115" s="278">
        <v>805.76666666666665</v>
      </c>
      <c r="F115" s="278">
        <v>797.88333333333333</v>
      </c>
      <c r="G115" s="278">
        <v>784.76666666666665</v>
      </c>
      <c r="H115" s="278">
        <v>826.76666666666665</v>
      </c>
      <c r="I115" s="278">
        <v>839.88333333333321</v>
      </c>
      <c r="J115" s="278">
        <v>847.76666666666665</v>
      </c>
      <c r="K115" s="276">
        <v>832</v>
      </c>
      <c r="L115" s="276">
        <v>811</v>
      </c>
      <c r="M115" s="276">
        <v>8.29636</v>
      </c>
    </row>
    <row r="116" spans="1:13">
      <c r="A116" s="267">
        <v>106</v>
      </c>
      <c r="B116" s="276" t="s">
        <v>346</v>
      </c>
      <c r="C116" s="277">
        <v>768.95</v>
      </c>
      <c r="D116" s="278">
        <v>767.36666666666667</v>
      </c>
      <c r="E116" s="278">
        <v>760.23333333333335</v>
      </c>
      <c r="F116" s="278">
        <v>751.51666666666665</v>
      </c>
      <c r="G116" s="278">
        <v>744.38333333333333</v>
      </c>
      <c r="H116" s="278">
        <v>776.08333333333337</v>
      </c>
      <c r="I116" s="278">
        <v>783.21666666666681</v>
      </c>
      <c r="J116" s="278">
        <v>791.93333333333339</v>
      </c>
      <c r="K116" s="276">
        <v>774.5</v>
      </c>
      <c r="L116" s="276">
        <v>758.65</v>
      </c>
      <c r="M116" s="276">
        <v>0.27229999999999999</v>
      </c>
    </row>
    <row r="117" spans="1:13">
      <c r="A117" s="267">
        <v>107</v>
      </c>
      <c r="B117" s="276" t="s">
        <v>331</v>
      </c>
      <c r="C117" s="277">
        <v>1915.5</v>
      </c>
      <c r="D117" s="278">
        <v>1926.8333333333333</v>
      </c>
      <c r="E117" s="278">
        <v>1893.6666666666665</v>
      </c>
      <c r="F117" s="278">
        <v>1871.8333333333333</v>
      </c>
      <c r="G117" s="278">
        <v>1838.6666666666665</v>
      </c>
      <c r="H117" s="278">
        <v>1948.6666666666665</v>
      </c>
      <c r="I117" s="278">
        <v>1981.833333333333</v>
      </c>
      <c r="J117" s="278">
        <v>2003.6666666666665</v>
      </c>
      <c r="K117" s="276">
        <v>1960</v>
      </c>
      <c r="L117" s="276">
        <v>1905</v>
      </c>
      <c r="M117" s="276">
        <v>0.27639000000000002</v>
      </c>
    </row>
    <row r="118" spans="1:13">
      <c r="A118" s="267">
        <v>108</v>
      </c>
      <c r="B118" s="276" t="s">
        <v>237</v>
      </c>
      <c r="C118" s="277">
        <v>378.05</v>
      </c>
      <c r="D118" s="278">
        <v>379.06666666666666</v>
      </c>
      <c r="E118" s="278">
        <v>372.23333333333335</v>
      </c>
      <c r="F118" s="278">
        <v>366.41666666666669</v>
      </c>
      <c r="G118" s="278">
        <v>359.58333333333337</v>
      </c>
      <c r="H118" s="278">
        <v>384.88333333333333</v>
      </c>
      <c r="I118" s="278">
        <v>391.7166666666667</v>
      </c>
      <c r="J118" s="278">
        <v>397.5333333333333</v>
      </c>
      <c r="K118" s="276">
        <v>385.9</v>
      </c>
      <c r="L118" s="276">
        <v>373.25</v>
      </c>
      <c r="M118" s="276">
        <v>5.3068200000000001</v>
      </c>
    </row>
    <row r="119" spans="1:13">
      <c r="A119" s="267">
        <v>109</v>
      </c>
      <c r="B119" s="276" t="s">
        <v>2995</v>
      </c>
      <c r="C119" s="277">
        <v>218.75</v>
      </c>
      <c r="D119" s="278">
        <v>218.53333333333333</v>
      </c>
      <c r="E119" s="278">
        <v>217.26666666666665</v>
      </c>
      <c r="F119" s="278">
        <v>215.78333333333333</v>
      </c>
      <c r="G119" s="278">
        <v>214.51666666666665</v>
      </c>
      <c r="H119" s="278">
        <v>220.01666666666665</v>
      </c>
      <c r="I119" s="278">
        <v>221.28333333333336</v>
      </c>
      <c r="J119" s="278">
        <v>222.76666666666665</v>
      </c>
      <c r="K119" s="276">
        <v>219.8</v>
      </c>
      <c r="L119" s="276">
        <v>217.05</v>
      </c>
      <c r="M119" s="276">
        <v>2.2143700000000002</v>
      </c>
    </row>
    <row r="120" spans="1:13">
      <c r="A120" s="267">
        <v>110</v>
      </c>
      <c r="B120" s="276" t="s">
        <v>235</v>
      </c>
      <c r="C120" s="277">
        <v>180.45</v>
      </c>
      <c r="D120" s="278">
        <v>180.38333333333333</v>
      </c>
      <c r="E120" s="278">
        <v>179.16666666666666</v>
      </c>
      <c r="F120" s="278">
        <v>177.88333333333333</v>
      </c>
      <c r="G120" s="278">
        <v>176.66666666666666</v>
      </c>
      <c r="H120" s="278">
        <v>181.66666666666666</v>
      </c>
      <c r="I120" s="278">
        <v>182.88333333333335</v>
      </c>
      <c r="J120" s="278">
        <v>184.16666666666666</v>
      </c>
      <c r="K120" s="276">
        <v>181.6</v>
      </c>
      <c r="L120" s="276">
        <v>179.1</v>
      </c>
      <c r="M120" s="276">
        <v>9.5358000000000001</v>
      </c>
    </row>
    <row r="121" spans="1:13">
      <c r="A121" s="267">
        <v>111</v>
      </c>
      <c r="B121" s="276" t="s">
        <v>87</v>
      </c>
      <c r="C121" s="277">
        <v>581.35</v>
      </c>
      <c r="D121" s="278">
        <v>579.2833333333333</v>
      </c>
      <c r="E121" s="278">
        <v>574.06666666666661</v>
      </c>
      <c r="F121" s="278">
        <v>566.7833333333333</v>
      </c>
      <c r="G121" s="278">
        <v>561.56666666666661</v>
      </c>
      <c r="H121" s="278">
        <v>586.56666666666661</v>
      </c>
      <c r="I121" s="278">
        <v>591.7833333333333</v>
      </c>
      <c r="J121" s="278">
        <v>599.06666666666661</v>
      </c>
      <c r="K121" s="276">
        <v>584.5</v>
      </c>
      <c r="L121" s="276">
        <v>572</v>
      </c>
      <c r="M121" s="276">
        <v>8.9747199999999996</v>
      </c>
    </row>
    <row r="122" spans="1:13">
      <c r="A122" s="267">
        <v>112</v>
      </c>
      <c r="B122" s="276" t="s">
        <v>347</v>
      </c>
      <c r="C122" s="277">
        <v>513.15</v>
      </c>
      <c r="D122" s="278">
        <v>513.98333333333335</v>
      </c>
      <c r="E122" s="278">
        <v>509.2166666666667</v>
      </c>
      <c r="F122" s="278">
        <v>505.28333333333336</v>
      </c>
      <c r="G122" s="278">
        <v>500.51666666666671</v>
      </c>
      <c r="H122" s="278">
        <v>517.91666666666674</v>
      </c>
      <c r="I122" s="278">
        <v>522.68333333333339</v>
      </c>
      <c r="J122" s="278">
        <v>526.61666666666667</v>
      </c>
      <c r="K122" s="276">
        <v>518.75</v>
      </c>
      <c r="L122" s="276">
        <v>510.05</v>
      </c>
      <c r="M122" s="276">
        <v>1.1624000000000001</v>
      </c>
    </row>
    <row r="123" spans="1:13">
      <c r="A123" s="267">
        <v>113</v>
      </c>
      <c r="B123" s="276" t="s">
        <v>88</v>
      </c>
      <c r="C123" s="277">
        <v>534.20000000000005</v>
      </c>
      <c r="D123" s="278">
        <v>534.98333333333335</v>
      </c>
      <c r="E123" s="278">
        <v>531.51666666666665</v>
      </c>
      <c r="F123" s="278">
        <v>528.83333333333326</v>
      </c>
      <c r="G123" s="278">
        <v>525.36666666666656</v>
      </c>
      <c r="H123" s="278">
        <v>537.66666666666674</v>
      </c>
      <c r="I123" s="278">
        <v>541.13333333333344</v>
      </c>
      <c r="J123" s="278">
        <v>543.81666666666683</v>
      </c>
      <c r="K123" s="276">
        <v>538.45000000000005</v>
      </c>
      <c r="L123" s="276">
        <v>532.29999999999995</v>
      </c>
      <c r="M123" s="276">
        <v>22.857659999999999</v>
      </c>
    </row>
    <row r="124" spans="1:13">
      <c r="A124" s="267">
        <v>114</v>
      </c>
      <c r="B124" s="276" t="s">
        <v>238</v>
      </c>
      <c r="C124" s="277">
        <v>1094.5</v>
      </c>
      <c r="D124" s="278">
        <v>1084.6666666666667</v>
      </c>
      <c r="E124" s="278">
        <v>1070.8333333333335</v>
      </c>
      <c r="F124" s="278">
        <v>1047.1666666666667</v>
      </c>
      <c r="G124" s="278">
        <v>1033.3333333333335</v>
      </c>
      <c r="H124" s="278">
        <v>1108.3333333333335</v>
      </c>
      <c r="I124" s="278">
        <v>1122.166666666667</v>
      </c>
      <c r="J124" s="278">
        <v>1145.8333333333335</v>
      </c>
      <c r="K124" s="276">
        <v>1098.5</v>
      </c>
      <c r="L124" s="276">
        <v>1061</v>
      </c>
      <c r="M124" s="276">
        <v>0.92118999999999995</v>
      </c>
    </row>
    <row r="125" spans="1:13">
      <c r="A125" s="267">
        <v>115</v>
      </c>
      <c r="B125" s="276" t="s">
        <v>348</v>
      </c>
      <c r="C125" s="277">
        <v>83.3</v>
      </c>
      <c r="D125" s="278">
        <v>82.816666666666677</v>
      </c>
      <c r="E125" s="278">
        <v>81.883333333333354</v>
      </c>
      <c r="F125" s="278">
        <v>80.466666666666683</v>
      </c>
      <c r="G125" s="278">
        <v>79.53333333333336</v>
      </c>
      <c r="H125" s="278">
        <v>84.233333333333348</v>
      </c>
      <c r="I125" s="278">
        <v>85.166666666666657</v>
      </c>
      <c r="J125" s="278">
        <v>86.583333333333343</v>
      </c>
      <c r="K125" s="276">
        <v>83.75</v>
      </c>
      <c r="L125" s="276">
        <v>81.400000000000006</v>
      </c>
      <c r="M125" s="276">
        <v>1.52454</v>
      </c>
    </row>
    <row r="126" spans="1:13">
      <c r="A126" s="267">
        <v>116</v>
      </c>
      <c r="B126" s="276" t="s">
        <v>355</v>
      </c>
      <c r="C126" s="277">
        <v>395.65</v>
      </c>
      <c r="D126" s="278">
        <v>395.48333333333335</v>
      </c>
      <c r="E126" s="278">
        <v>392.86666666666667</v>
      </c>
      <c r="F126" s="278">
        <v>390.08333333333331</v>
      </c>
      <c r="G126" s="278">
        <v>387.46666666666664</v>
      </c>
      <c r="H126" s="278">
        <v>398.26666666666671</v>
      </c>
      <c r="I126" s="278">
        <v>400.88333333333338</v>
      </c>
      <c r="J126" s="278">
        <v>403.66666666666674</v>
      </c>
      <c r="K126" s="276">
        <v>398.1</v>
      </c>
      <c r="L126" s="276">
        <v>392.7</v>
      </c>
      <c r="M126" s="276">
        <v>0.84350000000000003</v>
      </c>
    </row>
    <row r="127" spans="1:13">
      <c r="A127" s="267">
        <v>117</v>
      </c>
      <c r="B127" s="276" t="s">
        <v>356</v>
      </c>
      <c r="C127" s="277">
        <v>142.15</v>
      </c>
      <c r="D127" s="278">
        <v>141.26666666666668</v>
      </c>
      <c r="E127" s="278">
        <v>139.13333333333335</v>
      </c>
      <c r="F127" s="278">
        <v>136.11666666666667</v>
      </c>
      <c r="G127" s="278">
        <v>133.98333333333335</v>
      </c>
      <c r="H127" s="278">
        <v>144.28333333333336</v>
      </c>
      <c r="I127" s="278">
        <v>146.41666666666669</v>
      </c>
      <c r="J127" s="278">
        <v>149.43333333333337</v>
      </c>
      <c r="K127" s="276">
        <v>143.4</v>
      </c>
      <c r="L127" s="276">
        <v>138.25</v>
      </c>
      <c r="M127" s="276">
        <v>4.8624299999999998</v>
      </c>
    </row>
    <row r="128" spans="1:13">
      <c r="A128" s="267">
        <v>118</v>
      </c>
      <c r="B128" s="276" t="s">
        <v>349</v>
      </c>
      <c r="C128" s="277">
        <v>120.1</v>
      </c>
      <c r="D128" s="278">
        <v>120.06666666666666</v>
      </c>
      <c r="E128" s="278">
        <v>119.28333333333333</v>
      </c>
      <c r="F128" s="278">
        <v>118.46666666666667</v>
      </c>
      <c r="G128" s="278">
        <v>117.68333333333334</v>
      </c>
      <c r="H128" s="278">
        <v>120.88333333333333</v>
      </c>
      <c r="I128" s="278">
        <v>121.66666666666666</v>
      </c>
      <c r="J128" s="278">
        <v>122.48333333333332</v>
      </c>
      <c r="K128" s="276">
        <v>120.85</v>
      </c>
      <c r="L128" s="276">
        <v>119.25</v>
      </c>
      <c r="M128" s="276">
        <v>6.2076200000000004</v>
      </c>
    </row>
    <row r="129" spans="1:13">
      <c r="A129" s="267">
        <v>119</v>
      </c>
      <c r="B129" s="276" t="s">
        <v>350</v>
      </c>
      <c r="C129" s="277">
        <v>396.75</v>
      </c>
      <c r="D129" s="278">
        <v>396.41666666666669</v>
      </c>
      <c r="E129" s="278">
        <v>393.83333333333337</v>
      </c>
      <c r="F129" s="278">
        <v>390.91666666666669</v>
      </c>
      <c r="G129" s="278">
        <v>388.33333333333337</v>
      </c>
      <c r="H129" s="278">
        <v>399.33333333333337</v>
      </c>
      <c r="I129" s="278">
        <v>401.91666666666674</v>
      </c>
      <c r="J129" s="278">
        <v>404.83333333333337</v>
      </c>
      <c r="K129" s="276">
        <v>399</v>
      </c>
      <c r="L129" s="276">
        <v>393.5</v>
      </c>
      <c r="M129" s="276">
        <v>0.39573000000000003</v>
      </c>
    </row>
    <row r="130" spans="1:13">
      <c r="A130" s="267">
        <v>120</v>
      </c>
      <c r="B130" s="276" t="s">
        <v>351</v>
      </c>
      <c r="C130" s="277">
        <v>987.85</v>
      </c>
      <c r="D130" s="278">
        <v>977.93333333333339</v>
      </c>
      <c r="E130" s="278">
        <v>956.86666666666679</v>
      </c>
      <c r="F130" s="278">
        <v>925.88333333333344</v>
      </c>
      <c r="G130" s="278">
        <v>904.81666666666683</v>
      </c>
      <c r="H130" s="278">
        <v>1008.9166666666667</v>
      </c>
      <c r="I130" s="278">
        <v>1029.9833333333333</v>
      </c>
      <c r="J130" s="278">
        <v>1060.9666666666667</v>
      </c>
      <c r="K130" s="276">
        <v>999</v>
      </c>
      <c r="L130" s="276">
        <v>946.95</v>
      </c>
      <c r="M130" s="276">
        <v>24.159310000000001</v>
      </c>
    </row>
    <row r="131" spans="1:13">
      <c r="A131" s="267">
        <v>121</v>
      </c>
      <c r="B131" s="276" t="s">
        <v>352</v>
      </c>
      <c r="C131" s="277">
        <v>161.80000000000001</v>
      </c>
      <c r="D131" s="278">
        <v>162.23333333333335</v>
      </c>
      <c r="E131" s="278">
        <v>159.9666666666667</v>
      </c>
      <c r="F131" s="278">
        <v>158.13333333333335</v>
      </c>
      <c r="G131" s="278">
        <v>155.8666666666667</v>
      </c>
      <c r="H131" s="278">
        <v>164.06666666666669</v>
      </c>
      <c r="I131" s="278">
        <v>166.33333333333334</v>
      </c>
      <c r="J131" s="278">
        <v>168.16666666666669</v>
      </c>
      <c r="K131" s="276">
        <v>164.5</v>
      </c>
      <c r="L131" s="276">
        <v>160.4</v>
      </c>
      <c r="M131" s="276">
        <v>12.17761</v>
      </c>
    </row>
    <row r="132" spans="1:13">
      <c r="A132" s="267">
        <v>122</v>
      </c>
      <c r="B132" s="276" t="s">
        <v>1220</v>
      </c>
      <c r="C132" s="277">
        <v>781.65</v>
      </c>
      <c r="D132" s="278">
        <v>784.36666666666679</v>
      </c>
      <c r="E132" s="278">
        <v>770.23333333333358</v>
      </c>
      <c r="F132" s="278">
        <v>758.81666666666683</v>
      </c>
      <c r="G132" s="278">
        <v>744.68333333333362</v>
      </c>
      <c r="H132" s="278">
        <v>795.78333333333353</v>
      </c>
      <c r="I132" s="278">
        <v>809.91666666666674</v>
      </c>
      <c r="J132" s="278">
        <v>821.33333333333348</v>
      </c>
      <c r="K132" s="276">
        <v>798.5</v>
      </c>
      <c r="L132" s="276">
        <v>772.95</v>
      </c>
      <c r="M132" s="276">
        <v>1.9359999999999999</v>
      </c>
    </row>
    <row r="133" spans="1:13">
      <c r="A133" s="267">
        <v>123</v>
      </c>
      <c r="B133" s="276" t="s">
        <v>90</v>
      </c>
      <c r="C133" s="277">
        <v>13.4</v>
      </c>
      <c r="D133" s="278">
        <v>13.433333333333332</v>
      </c>
      <c r="E133" s="278">
        <v>13.216666666666663</v>
      </c>
      <c r="F133" s="278">
        <v>13.033333333333331</v>
      </c>
      <c r="G133" s="278">
        <v>12.816666666666663</v>
      </c>
      <c r="H133" s="278">
        <v>13.616666666666664</v>
      </c>
      <c r="I133" s="278">
        <v>13.833333333333332</v>
      </c>
      <c r="J133" s="278">
        <v>14.016666666666664</v>
      </c>
      <c r="K133" s="276">
        <v>13.65</v>
      </c>
      <c r="L133" s="276">
        <v>13.25</v>
      </c>
      <c r="M133" s="276">
        <v>98.058509999999998</v>
      </c>
    </row>
    <row r="134" spans="1:13">
      <c r="A134" s="267">
        <v>124</v>
      </c>
      <c r="B134" s="276" t="s">
        <v>91</v>
      </c>
      <c r="C134" s="277">
        <v>3849.05</v>
      </c>
      <c r="D134" s="278">
        <v>3844.9333333333338</v>
      </c>
      <c r="E134" s="278">
        <v>3821.9666666666676</v>
      </c>
      <c r="F134" s="278">
        <v>3794.8833333333337</v>
      </c>
      <c r="G134" s="278">
        <v>3771.9166666666674</v>
      </c>
      <c r="H134" s="278">
        <v>3872.0166666666678</v>
      </c>
      <c r="I134" s="278">
        <v>3894.983333333334</v>
      </c>
      <c r="J134" s="278">
        <v>3922.066666666668</v>
      </c>
      <c r="K134" s="276">
        <v>3867.9</v>
      </c>
      <c r="L134" s="276">
        <v>3817.85</v>
      </c>
      <c r="M134" s="276">
        <v>3.4432900000000002</v>
      </c>
    </row>
    <row r="135" spans="1:13">
      <c r="A135" s="267">
        <v>125</v>
      </c>
      <c r="B135" s="276" t="s">
        <v>357</v>
      </c>
      <c r="C135" s="277">
        <v>13621.9</v>
      </c>
      <c r="D135" s="278">
        <v>13583.966666666667</v>
      </c>
      <c r="E135" s="278">
        <v>13517.933333333334</v>
      </c>
      <c r="F135" s="278">
        <v>13413.966666666667</v>
      </c>
      <c r="G135" s="278">
        <v>13347.933333333334</v>
      </c>
      <c r="H135" s="278">
        <v>13687.933333333334</v>
      </c>
      <c r="I135" s="278">
        <v>13753.966666666667</v>
      </c>
      <c r="J135" s="278">
        <v>13857.933333333334</v>
      </c>
      <c r="K135" s="276">
        <v>13650</v>
      </c>
      <c r="L135" s="276">
        <v>13480</v>
      </c>
      <c r="M135" s="276">
        <v>0.15112999999999999</v>
      </c>
    </row>
    <row r="136" spans="1:13">
      <c r="A136" s="267">
        <v>126</v>
      </c>
      <c r="B136" s="276" t="s">
        <v>93</v>
      </c>
      <c r="C136" s="277">
        <v>238.35</v>
      </c>
      <c r="D136" s="278">
        <v>237.1</v>
      </c>
      <c r="E136" s="278">
        <v>233.75</v>
      </c>
      <c r="F136" s="278">
        <v>229.15</v>
      </c>
      <c r="G136" s="278">
        <v>225.8</v>
      </c>
      <c r="H136" s="278">
        <v>241.7</v>
      </c>
      <c r="I136" s="278">
        <v>245.04999999999995</v>
      </c>
      <c r="J136" s="278">
        <v>249.64999999999998</v>
      </c>
      <c r="K136" s="276">
        <v>240.45</v>
      </c>
      <c r="L136" s="276">
        <v>232.5</v>
      </c>
      <c r="M136" s="276">
        <v>100.12441</v>
      </c>
    </row>
    <row r="137" spans="1:13">
      <c r="A137" s="267">
        <v>127</v>
      </c>
      <c r="B137" s="276" t="s">
        <v>231</v>
      </c>
      <c r="C137" s="277">
        <v>2789.1</v>
      </c>
      <c r="D137" s="278">
        <v>2780.0666666666671</v>
      </c>
      <c r="E137" s="278">
        <v>2756.0333333333342</v>
      </c>
      <c r="F137" s="278">
        <v>2722.9666666666672</v>
      </c>
      <c r="G137" s="278">
        <v>2698.9333333333343</v>
      </c>
      <c r="H137" s="278">
        <v>2813.1333333333341</v>
      </c>
      <c r="I137" s="278">
        <v>2837.166666666667</v>
      </c>
      <c r="J137" s="278">
        <v>2870.233333333334</v>
      </c>
      <c r="K137" s="276">
        <v>2804.1</v>
      </c>
      <c r="L137" s="276">
        <v>2747</v>
      </c>
      <c r="M137" s="276">
        <v>4.3285999999999998</v>
      </c>
    </row>
    <row r="138" spans="1:13">
      <c r="A138" s="267">
        <v>128</v>
      </c>
      <c r="B138" s="276" t="s">
        <v>94</v>
      </c>
      <c r="C138" s="277">
        <v>5241.3500000000004</v>
      </c>
      <c r="D138" s="278">
        <v>5232.0666666666666</v>
      </c>
      <c r="E138" s="278">
        <v>5209.2833333333328</v>
      </c>
      <c r="F138" s="278">
        <v>5177.2166666666662</v>
      </c>
      <c r="G138" s="278">
        <v>5154.4333333333325</v>
      </c>
      <c r="H138" s="278">
        <v>5264.1333333333332</v>
      </c>
      <c r="I138" s="278">
        <v>5286.9166666666679</v>
      </c>
      <c r="J138" s="278">
        <v>5318.9833333333336</v>
      </c>
      <c r="K138" s="276">
        <v>5254.85</v>
      </c>
      <c r="L138" s="276">
        <v>5200</v>
      </c>
      <c r="M138" s="276">
        <v>5.8304299999999998</v>
      </c>
    </row>
    <row r="139" spans="1:13">
      <c r="A139" s="267">
        <v>129</v>
      </c>
      <c r="B139" s="276" t="s">
        <v>1263</v>
      </c>
      <c r="C139" s="277">
        <v>886.15</v>
      </c>
      <c r="D139" s="278">
        <v>886.85</v>
      </c>
      <c r="E139" s="278">
        <v>875.30000000000007</v>
      </c>
      <c r="F139" s="278">
        <v>864.45</v>
      </c>
      <c r="G139" s="278">
        <v>852.90000000000009</v>
      </c>
      <c r="H139" s="278">
        <v>897.7</v>
      </c>
      <c r="I139" s="278">
        <v>909.25</v>
      </c>
      <c r="J139" s="278">
        <v>920.1</v>
      </c>
      <c r="K139" s="276">
        <v>898.4</v>
      </c>
      <c r="L139" s="276">
        <v>876</v>
      </c>
      <c r="M139" s="276">
        <v>0.39609</v>
      </c>
    </row>
    <row r="140" spans="1:13">
      <c r="A140" s="267">
        <v>130</v>
      </c>
      <c r="B140" s="276" t="s">
        <v>239</v>
      </c>
      <c r="C140" s="277">
        <v>69.25</v>
      </c>
      <c r="D140" s="278">
        <v>69.083333333333329</v>
      </c>
      <c r="E140" s="278">
        <v>68.466666666666654</v>
      </c>
      <c r="F140" s="278">
        <v>67.683333333333323</v>
      </c>
      <c r="G140" s="278">
        <v>67.066666666666649</v>
      </c>
      <c r="H140" s="278">
        <v>69.86666666666666</v>
      </c>
      <c r="I140" s="278">
        <v>70.483333333333334</v>
      </c>
      <c r="J140" s="278">
        <v>71.266666666666666</v>
      </c>
      <c r="K140" s="276">
        <v>69.7</v>
      </c>
      <c r="L140" s="276">
        <v>68.3</v>
      </c>
      <c r="M140" s="276">
        <v>8.9222999999999999</v>
      </c>
    </row>
    <row r="141" spans="1:13">
      <c r="A141" s="267">
        <v>131</v>
      </c>
      <c r="B141" s="276" t="s">
        <v>95</v>
      </c>
      <c r="C141" s="277">
        <v>2542.6999999999998</v>
      </c>
      <c r="D141" s="278">
        <v>2537.8333333333335</v>
      </c>
      <c r="E141" s="278">
        <v>2520.666666666667</v>
      </c>
      <c r="F141" s="278">
        <v>2498.6333333333337</v>
      </c>
      <c r="G141" s="278">
        <v>2481.4666666666672</v>
      </c>
      <c r="H141" s="278">
        <v>2559.8666666666668</v>
      </c>
      <c r="I141" s="278">
        <v>2577.0333333333338</v>
      </c>
      <c r="J141" s="278">
        <v>2599.0666666666666</v>
      </c>
      <c r="K141" s="276">
        <v>2555</v>
      </c>
      <c r="L141" s="276">
        <v>2515.8000000000002</v>
      </c>
      <c r="M141" s="276">
        <v>9.14818</v>
      </c>
    </row>
    <row r="142" spans="1:13">
      <c r="A142" s="267">
        <v>132</v>
      </c>
      <c r="B142" s="276" t="s">
        <v>359</v>
      </c>
      <c r="C142" s="277">
        <v>344.8</v>
      </c>
      <c r="D142" s="278">
        <v>344.91666666666669</v>
      </c>
      <c r="E142" s="278">
        <v>342.88333333333338</v>
      </c>
      <c r="F142" s="278">
        <v>340.9666666666667</v>
      </c>
      <c r="G142" s="278">
        <v>338.93333333333339</v>
      </c>
      <c r="H142" s="278">
        <v>346.83333333333337</v>
      </c>
      <c r="I142" s="278">
        <v>348.86666666666667</v>
      </c>
      <c r="J142" s="278">
        <v>350.78333333333336</v>
      </c>
      <c r="K142" s="276">
        <v>346.95</v>
      </c>
      <c r="L142" s="276">
        <v>343</v>
      </c>
      <c r="M142" s="276">
        <v>2.1283400000000001</v>
      </c>
    </row>
    <row r="143" spans="1:13">
      <c r="A143" s="267">
        <v>133</v>
      </c>
      <c r="B143" s="276" t="s">
        <v>360</v>
      </c>
      <c r="C143" s="277">
        <v>93.4</v>
      </c>
      <c r="D143" s="278">
        <v>92.55</v>
      </c>
      <c r="E143" s="278">
        <v>91.199999999999989</v>
      </c>
      <c r="F143" s="278">
        <v>88.999999999999986</v>
      </c>
      <c r="G143" s="278">
        <v>87.649999999999977</v>
      </c>
      <c r="H143" s="278">
        <v>94.75</v>
      </c>
      <c r="I143" s="278">
        <v>96.1</v>
      </c>
      <c r="J143" s="278">
        <v>98.300000000000011</v>
      </c>
      <c r="K143" s="276">
        <v>93.9</v>
      </c>
      <c r="L143" s="276">
        <v>90.35</v>
      </c>
      <c r="M143" s="276">
        <v>9.0258199999999995</v>
      </c>
    </row>
    <row r="144" spans="1:13">
      <c r="A144" s="267">
        <v>134</v>
      </c>
      <c r="B144" s="276" t="s">
        <v>361</v>
      </c>
      <c r="C144" s="277">
        <v>160.15</v>
      </c>
      <c r="D144" s="278">
        <v>159.54999999999998</v>
      </c>
      <c r="E144" s="278">
        <v>154.34999999999997</v>
      </c>
      <c r="F144" s="278">
        <v>148.54999999999998</v>
      </c>
      <c r="G144" s="278">
        <v>143.34999999999997</v>
      </c>
      <c r="H144" s="278">
        <v>165.34999999999997</v>
      </c>
      <c r="I144" s="278">
        <v>170.54999999999995</v>
      </c>
      <c r="J144" s="278">
        <v>176.34999999999997</v>
      </c>
      <c r="K144" s="276">
        <v>164.75</v>
      </c>
      <c r="L144" s="276">
        <v>153.75</v>
      </c>
      <c r="M144" s="276">
        <v>2.1766800000000002</v>
      </c>
    </row>
    <row r="145" spans="1:13">
      <c r="A145" s="267">
        <v>135</v>
      </c>
      <c r="B145" s="276" t="s">
        <v>240</v>
      </c>
      <c r="C145" s="277">
        <v>423.7</v>
      </c>
      <c r="D145" s="278">
        <v>423.08333333333331</v>
      </c>
      <c r="E145" s="278">
        <v>420.21666666666664</v>
      </c>
      <c r="F145" s="278">
        <v>416.73333333333335</v>
      </c>
      <c r="G145" s="278">
        <v>413.86666666666667</v>
      </c>
      <c r="H145" s="278">
        <v>426.56666666666661</v>
      </c>
      <c r="I145" s="278">
        <v>429.43333333333328</v>
      </c>
      <c r="J145" s="278">
        <v>432.91666666666657</v>
      </c>
      <c r="K145" s="276">
        <v>425.95</v>
      </c>
      <c r="L145" s="276">
        <v>419.6</v>
      </c>
      <c r="M145" s="276">
        <v>3.0518399999999999</v>
      </c>
    </row>
    <row r="146" spans="1:13">
      <c r="A146" s="267">
        <v>136</v>
      </c>
      <c r="B146" s="276" t="s">
        <v>241</v>
      </c>
      <c r="C146" s="277">
        <v>1349.75</v>
      </c>
      <c r="D146" s="278">
        <v>1350.3</v>
      </c>
      <c r="E146" s="278">
        <v>1330.25</v>
      </c>
      <c r="F146" s="278">
        <v>1310.75</v>
      </c>
      <c r="G146" s="278">
        <v>1290.7</v>
      </c>
      <c r="H146" s="278">
        <v>1369.8</v>
      </c>
      <c r="I146" s="278">
        <v>1389.8499999999997</v>
      </c>
      <c r="J146" s="278">
        <v>1409.35</v>
      </c>
      <c r="K146" s="276">
        <v>1370.35</v>
      </c>
      <c r="L146" s="276">
        <v>1330.8</v>
      </c>
      <c r="M146" s="276">
        <v>0.87904000000000004</v>
      </c>
    </row>
    <row r="147" spans="1:13">
      <c r="A147" s="267">
        <v>137</v>
      </c>
      <c r="B147" s="276" t="s">
        <v>242</v>
      </c>
      <c r="C147" s="277">
        <v>78.95</v>
      </c>
      <c r="D147" s="278">
        <v>78.63333333333334</v>
      </c>
      <c r="E147" s="278">
        <v>78.066666666666677</v>
      </c>
      <c r="F147" s="278">
        <v>77.183333333333337</v>
      </c>
      <c r="G147" s="278">
        <v>76.616666666666674</v>
      </c>
      <c r="H147" s="278">
        <v>79.51666666666668</v>
      </c>
      <c r="I147" s="278">
        <v>80.083333333333343</v>
      </c>
      <c r="J147" s="278">
        <v>80.966666666666683</v>
      </c>
      <c r="K147" s="276">
        <v>79.2</v>
      </c>
      <c r="L147" s="276">
        <v>77.75</v>
      </c>
      <c r="M147" s="276">
        <v>19.213339999999999</v>
      </c>
    </row>
    <row r="148" spans="1:13">
      <c r="A148" s="267">
        <v>138</v>
      </c>
      <c r="B148" s="276" t="s">
        <v>96</v>
      </c>
      <c r="C148" s="277">
        <v>68.349999999999994</v>
      </c>
      <c r="D148" s="278">
        <v>68.249999999999986</v>
      </c>
      <c r="E148" s="278">
        <v>67.699999999999974</v>
      </c>
      <c r="F148" s="278">
        <v>67.049999999999983</v>
      </c>
      <c r="G148" s="278">
        <v>66.499999999999972</v>
      </c>
      <c r="H148" s="278">
        <v>68.899999999999977</v>
      </c>
      <c r="I148" s="278">
        <v>69.449999999999989</v>
      </c>
      <c r="J148" s="278">
        <v>70.09999999999998</v>
      </c>
      <c r="K148" s="276">
        <v>68.8</v>
      </c>
      <c r="L148" s="276">
        <v>67.599999999999994</v>
      </c>
      <c r="M148" s="276">
        <v>7.81358</v>
      </c>
    </row>
    <row r="149" spans="1:13">
      <c r="A149" s="267">
        <v>139</v>
      </c>
      <c r="B149" s="276" t="s">
        <v>362</v>
      </c>
      <c r="C149" s="277">
        <v>590.1</v>
      </c>
      <c r="D149" s="278">
        <v>584.30000000000007</v>
      </c>
      <c r="E149" s="278">
        <v>573.80000000000018</v>
      </c>
      <c r="F149" s="278">
        <v>557.50000000000011</v>
      </c>
      <c r="G149" s="278">
        <v>547.00000000000023</v>
      </c>
      <c r="H149" s="278">
        <v>600.60000000000014</v>
      </c>
      <c r="I149" s="278">
        <v>611.09999999999991</v>
      </c>
      <c r="J149" s="278">
        <v>627.40000000000009</v>
      </c>
      <c r="K149" s="276">
        <v>594.79999999999995</v>
      </c>
      <c r="L149" s="276">
        <v>568</v>
      </c>
      <c r="M149" s="276">
        <v>0.96636</v>
      </c>
    </row>
    <row r="150" spans="1:13">
      <c r="A150" s="267">
        <v>140</v>
      </c>
      <c r="B150" s="276" t="s">
        <v>1297</v>
      </c>
      <c r="C150" s="277">
        <v>1885.45</v>
      </c>
      <c r="D150" s="278">
        <v>1891.0666666666666</v>
      </c>
      <c r="E150" s="278">
        <v>1854.3833333333332</v>
      </c>
      <c r="F150" s="278">
        <v>1823.3166666666666</v>
      </c>
      <c r="G150" s="278">
        <v>1786.6333333333332</v>
      </c>
      <c r="H150" s="278">
        <v>1922.1333333333332</v>
      </c>
      <c r="I150" s="278">
        <v>1958.8166666666666</v>
      </c>
      <c r="J150" s="278">
        <v>1989.8833333333332</v>
      </c>
      <c r="K150" s="276">
        <v>1927.75</v>
      </c>
      <c r="L150" s="276">
        <v>1860</v>
      </c>
      <c r="M150" s="276">
        <v>9.1480000000000006E-2</v>
      </c>
    </row>
    <row r="151" spans="1:13">
      <c r="A151" s="267">
        <v>141</v>
      </c>
      <c r="B151" s="276" t="s">
        <v>97</v>
      </c>
      <c r="C151" s="277">
        <v>1287.8</v>
      </c>
      <c r="D151" s="278">
        <v>1292.8833333333332</v>
      </c>
      <c r="E151" s="278">
        <v>1275.9166666666665</v>
      </c>
      <c r="F151" s="278">
        <v>1264.0333333333333</v>
      </c>
      <c r="G151" s="278">
        <v>1247.0666666666666</v>
      </c>
      <c r="H151" s="278">
        <v>1304.7666666666664</v>
      </c>
      <c r="I151" s="278">
        <v>1321.7333333333331</v>
      </c>
      <c r="J151" s="278">
        <v>1333.6166666666663</v>
      </c>
      <c r="K151" s="276">
        <v>1309.8499999999999</v>
      </c>
      <c r="L151" s="276">
        <v>1281</v>
      </c>
      <c r="M151" s="276">
        <v>49.142809999999997</v>
      </c>
    </row>
    <row r="152" spans="1:13">
      <c r="A152" s="267">
        <v>143</v>
      </c>
      <c r="B152" s="276" t="s">
        <v>98</v>
      </c>
      <c r="C152" s="277">
        <v>191.35</v>
      </c>
      <c r="D152" s="278">
        <v>191.58333333333334</v>
      </c>
      <c r="E152" s="278">
        <v>190.26666666666668</v>
      </c>
      <c r="F152" s="278">
        <v>189.18333333333334</v>
      </c>
      <c r="G152" s="278">
        <v>187.86666666666667</v>
      </c>
      <c r="H152" s="278">
        <v>192.66666666666669</v>
      </c>
      <c r="I152" s="278">
        <v>193.98333333333335</v>
      </c>
      <c r="J152" s="278">
        <v>195.06666666666669</v>
      </c>
      <c r="K152" s="276">
        <v>192.9</v>
      </c>
      <c r="L152" s="276">
        <v>190.5</v>
      </c>
      <c r="M152" s="276">
        <v>16.750679999999999</v>
      </c>
    </row>
    <row r="153" spans="1:13">
      <c r="A153" s="267">
        <v>144</v>
      </c>
      <c r="B153" s="276" t="s">
        <v>243</v>
      </c>
      <c r="C153" s="277">
        <v>8.65</v>
      </c>
      <c r="D153" s="278">
        <v>8.6166666666666671</v>
      </c>
      <c r="E153" s="278">
        <v>8.5833333333333339</v>
      </c>
      <c r="F153" s="278">
        <v>8.5166666666666675</v>
      </c>
      <c r="G153" s="278">
        <v>8.4833333333333343</v>
      </c>
      <c r="H153" s="278">
        <v>8.6833333333333336</v>
      </c>
      <c r="I153" s="278">
        <v>8.716666666666665</v>
      </c>
      <c r="J153" s="278">
        <v>8.7833333333333332</v>
      </c>
      <c r="K153" s="276">
        <v>8.65</v>
      </c>
      <c r="L153" s="276">
        <v>8.5500000000000007</v>
      </c>
      <c r="M153" s="276">
        <v>37.895740000000004</v>
      </c>
    </row>
    <row r="154" spans="1:13">
      <c r="A154" s="267">
        <v>145</v>
      </c>
      <c r="B154" s="276" t="s">
        <v>364</v>
      </c>
      <c r="C154" s="277">
        <v>332.75</v>
      </c>
      <c r="D154" s="278">
        <v>332.38333333333333</v>
      </c>
      <c r="E154" s="278">
        <v>330.36666666666667</v>
      </c>
      <c r="F154" s="278">
        <v>327.98333333333335</v>
      </c>
      <c r="G154" s="278">
        <v>325.9666666666667</v>
      </c>
      <c r="H154" s="278">
        <v>334.76666666666665</v>
      </c>
      <c r="I154" s="278">
        <v>336.7833333333333</v>
      </c>
      <c r="J154" s="278">
        <v>339.16666666666663</v>
      </c>
      <c r="K154" s="276">
        <v>334.4</v>
      </c>
      <c r="L154" s="276">
        <v>330</v>
      </c>
      <c r="M154" s="276">
        <v>1.1327700000000001</v>
      </c>
    </row>
    <row r="155" spans="1:13">
      <c r="A155" s="267">
        <v>146</v>
      </c>
      <c r="B155" s="276" t="s">
        <v>99</v>
      </c>
      <c r="C155" s="277">
        <v>68.05</v>
      </c>
      <c r="D155" s="278">
        <v>67.683333333333337</v>
      </c>
      <c r="E155" s="278">
        <v>67.166666666666671</v>
      </c>
      <c r="F155" s="278">
        <v>66.283333333333331</v>
      </c>
      <c r="G155" s="278">
        <v>65.766666666666666</v>
      </c>
      <c r="H155" s="278">
        <v>68.566666666666677</v>
      </c>
      <c r="I155" s="278">
        <v>69.083333333333329</v>
      </c>
      <c r="J155" s="278">
        <v>69.966666666666683</v>
      </c>
      <c r="K155" s="276">
        <v>68.2</v>
      </c>
      <c r="L155" s="276">
        <v>66.8</v>
      </c>
      <c r="M155" s="276">
        <v>144.71914000000001</v>
      </c>
    </row>
    <row r="156" spans="1:13">
      <c r="A156" s="267">
        <v>147</v>
      </c>
      <c r="B156" s="276" t="s">
        <v>367</v>
      </c>
      <c r="C156" s="277">
        <v>348.5</v>
      </c>
      <c r="D156" s="278">
        <v>345.2166666666667</v>
      </c>
      <c r="E156" s="278">
        <v>339.63333333333338</v>
      </c>
      <c r="F156" s="278">
        <v>330.76666666666671</v>
      </c>
      <c r="G156" s="278">
        <v>325.18333333333339</v>
      </c>
      <c r="H156" s="278">
        <v>354.08333333333337</v>
      </c>
      <c r="I156" s="278">
        <v>359.66666666666663</v>
      </c>
      <c r="J156" s="278">
        <v>368.53333333333336</v>
      </c>
      <c r="K156" s="276">
        <v>350.8</v>
      </c>
      <c r="L156" s="276">
        <v>336.35</v>
      </c>
      <c r="M156" s="276">
        <v>1.7787599999999999</v>
      </c>
    </row>
    <row r="157" spans="1:13">
      <c r="A157" s="267">
        <v>148</v>
      </c>
      <c r="B157" s="276" t="s">
        <v>366</v>
      </c>
      <c r="C157" s="277">
        <v>2525.35</v>
      </c>
      <c r="D157" s="278">
        <v>2521.7833333333333</v>
      </c>
      <c r="E157" s="278">
        <v>2508.5666666666666</v>
      </c>
      <c r="F157" s="278">
        <v>2491.7833333333333</v>
      </c>
      <c r="G157" s="278">
        <v>2478.5666666666666</v>
      </c>
      <c r="H157" s="278">
        <v>2538.5666666666666</v>
      </c>
      <c r="I157" s="278">
        <v>2551.7833333333328</v>
      </c>
      <c r="J157" s="278">
        <v>2568.5666666666666</v>
      </c>
      <c r="K157" s="276">
        <v>2535</v>
      </c>
      <c r="L157" s="276">
        <v>2505</v>
      </c>
      <c r="M157" s="276">
        <v>0.11419</v>
      </c>
    </row>
    <row r="158" spans="1:13">
      <c r="A158" s="267">
        <v>149</v>
      </c>
      <c r="B158" s="276" t="s">
        <v>368</v>
      </c>
      <c r="C158" s="277">
        <v>653.54999999999995</v>
      </c>
      <c r="D158" s="278">
        <v>651.93333333333328</v>
      </c>
      <c r="E158" s="278">
        <v>641.86666666666656</v>
      </c>
      <c r="F158" s="278">
        <v>630.18333333333328</v>
      </c>
      <c r="G158" s="278">
        <v>620.11666666666656</v>
      </c>
      <c r="H158" s="278">
        <v>663.61666666666656</v>
      </c>
      <c r="I158" s="278">
        <v>673.68333333333339</v>
      </c>
      <c r="J158" s="278">
        <v>685.36666666666656</v>
      </c>
      <c r="K158" s="276">
        <v>662</v>
      </c>
      <c r="L158" s="276">
        <v>640.25</v>
      </c>
      <c r="M158" s="276">
        <v>0.35608000000000001</v>
      </c>
    </row>
    <row r="159" spans="1:13">
      <c r="A159" s="267">
        <v>150</v>
      </c>
      <c r="B159" s="276" t="s">
        <v>2940</v>
      </c>
      <c r="C159" s="277">
        <v>577.75</v>
      </c>
      <c r="D159" s="278">
        <v>576.33333333333337</v>
      </c>
      <c r="E159" s="278">
        <v>568.66666666666674</v>
      </c>
      <c r="F159" s="278">
        <v>559.58333333333337</v>
      </c>
      <c r="G159" s="278">
        <v>551.91666666666674</v>
      </c>
      <c r="H159" s="278">
        <v>585.41666666666674</v>
      </c>
      <c r="I159" s="278">
        <v>593.08333333333348</v>
      </c>
      <c r="J159" s="278">
        <v>602.16666666666674</v>
      </c>
      <c r="K159" s="276">
        <v>584</v>
      </c>
      <c r="L159" s="276">
        <v>567.25</v>
      </c>
      <c r="M159" s="276">
        <v>0.23996999999999999</v>
      </c>
    </row>
    <row r="160" spans="1:13">
      <c r="A160" s="267">
        <v>151</v>
      </c>
      <c r="B160" s="276" t="s">
        <v>370</v>
      </c>
      <c r="C160" s="277">
        <v>156</v>
      </c>
      <c r="D160" s="278">
        <v>155.58333333333334</v>
      </c>
      <c r="E160" s="278">
        <v>154.56666666666669</v>
      </c>
      <c r="F160" s="278">
        <v>153.13333333333335</v>
      </c>
      <c r="G160" s="278">
        <v>152.1166666666667</v>
      </c>
      <c r="H160" s="278">
        <v>157.01666666666668</v>
      </c>
      <c r="I160" s="278">
        <v>158.03333333333333</v>
      </c>
      <c r="J160" s="278">
        <v>159.46666666666667</v>
      </c>
      <c r="K160" s="276">
        <v>156.6</v>
      </c>
      <c r="L160" s="276">
        <v>154.15</v>
      </c>
      <c r="M160" s="276">
        <v>6.7091900000000004</v>
      </c>
    </row>
    <row r="161" spans="1:13">
      <c r="A161" s="267">
        <v>152</v>
      </c>
      <c r="B161" s="276" t="s">
        <v>244</v>
      </c>
      <c r="C161" s="277">
        <v>79.05</v>
      </c>
      <c r="D161" s="278">
        <v>79.166666666666671</v>
      </c>
      <c r="E161" s="278">
        <v>78.38333333333334</v>
      </c>
      <c r="F161" s="278">
        <v>77.716666666666669</v>
      </c>
      <c r="G161" s="278">
        <v>76.933333333333337</v>
      </c>
      <c r="H161" s="278">
        <v>79.833333333333343</v>
      </c>
      <c r="I161" s="278">
        <v>80.616666666666674</v>
      </c>
      <c r="J161" s="278">
        <v>81.283333333333346</v>
      </c>
      <c r="K161" s="276">
        <v>79.95</v>
      </c>
      <c r="L161" s="276">
        <v>78.5</v>
      </c>
      <c r="M161" s="276">
        <v>12.86849</v>
      </c>
    </row>
    <row r="162" spans="1:13">
      <c r="A162" s="267">
        <v>153</v>
      </c>
      <c r="B162" s="276" t="s">
        <v>369</v>
      </c>
      <c r="C162" s="277">
        <v>100.2</v>
      </c>
      <c r="D162" s="278">
        <v>100.89999999999999</v>
      </c>
      <c r="E162" s="278">
        <v>98.799999999999983</v>
      </c>
      <c r="F162" s="278">
        <v>97.399999999999991</v>
      </c>
      <c r="G162" s="278">
        <v>95.299999999999983</v>
      </c>
      <c r="H162" s="278">
        <v>102.29999999999998</v>
      </c>
      <c r="I162" s="278">
        <v>104.39999999999998</v>
      </c>
      <c r="J162" s="278">
        <v>105.79999999999998</v>
      </c>
      <c r="K162" s="276">
        <v>103</v>
      </c>
      <c r="L162" s="276">
        <v>99.5</v>
      </c>
      <c r="M162" s="276">
        <v>20.037800000000001</v>
      </c>
    </row>
    <row r="163" spans="1:13">
      <c r="A163" s="267">
        <v>154</v>
      </c>
      <c r="B163" s="276" t="s">
        <v>100</v>
      </c>
      <c r="C163" s="277">
        <v>123.65</v>
      </c>
      <c r="D163" s="278">
        <v>123.53333333333335</v>
      </c>
      <c r="E163" s="278">
        <v>122.66666666666669</v>
      </c>
      <c r="F163" s="278">
        <v>121.68333333333334</v>
      </c>
      <c r="G163" s="278">
        <v>120.81666666666668</v>
      </c>
      <c r="H163" s="278">
        <v>124.51666666666669</v>
      </c>
      <c r="I163" s="278">
        <v>125.38333333333334</v>
      </c>
      <c r="J163" s="278">
        <v>126.3666666666667</v>
      </c>
      <c r="K163" s="276">
        <v>124.4</v>
      </c>
      <c r="L163" s="276">
        <v>122.55</v>
      </c>
      <c r="M163" s="276">
        <v>87.517859999999999</v>
      </c>
    </row>
    <row r="164" spans="1:13">
      <c r="A164" s="267">
        <v>155</v>
      </c>
      <c r="B164" s="276" t="s">
        <v>375</v>
      </c>
      <c r="C164" s="277">
        <v>2015.45</v>
      </c>
      <c r="D164" s="278">
        <v>2013.4833333333333</v>
      </c>
      <c r="E164" s="278">
        <v>2001.9666666666667</v>
      </c>
      <c r="F164" s="278">
        <v>1988.4833333333333</v>
      </c>
      <c r="G164" s="278">
        <v>1976.9666666666667</v>
      </c>
      <c r="H164" s="278">
        <v>2026.9666666666667</v>
      </c>
      <c r="I164" s="278">
        <v>2038.4833333333336</v>
      </c>
      <c r="J164" s="278">
        <v>2051.9666666666667</v>
      </c>
      <c r="K164" s="276">
        <v>2025</v>
      </c>
      <c r="L164" s="276">
        <v>2000</v>
      </c>
      <c r="M164" s="276">
        <v>0.23230000000000001</v>
      </c>
    </row>
    <row r="165" spans="1:13">
      <c r="A165" s="267">
        <v>156</v>
      </c>
      <c r="B165" s="276" t="s">
        <v>376</v>
      </c>
      <c r="C165" s="277">
        <v>2297.85</v>
      </c>
      <c r="D165" s="278">
        <v>2284.6333333333337</v>
      </c>
      <c r="E165" s="278">
        <v>2244.2666666666673</v>
      </c>
      <c r="F165" s="278">
        <v>2190.6833333333338</v>
      </c>
      <c r="G165" s="278">
        <v>2150.3166666666675</v>
      </c>
      <c r="H165" s="278">
        <v>2338.2166666666672</v>
      </c>
      <c r="I165" s="278">
        <v>2378.583333333333</v>
      </c>
      <c r="J165" s="278">
        <v>2432.166666666667</v>
      </c>
      <c r="K165" s="276">
        <v>2325</v>
      </c>
      <c r="L165" s="276">
        <v>2231.0500000000002</v>
      </c>
      <c r="M165" s="276">
        <v>9.0450000000000003E-2</v>
      </c>
    </row>
    <row r="166" spans="1:13">
      <c r="A166" s="267">
        <v>157</v>
      </c>
      <c r="B166" s="276" t="s">
        <v>372</v>
      </c>
      <c r="C166" s="277">
        <v>291.45</v>
      </c>
      <c r="D166" s="278">
        <v>291.31666666666666</v>
      </c>
      <c r="E166" s="278">
        <v>289.63333333333333</v>
      </c>
      <c r="F166" s="278">
        <v>287.81666666666666</v>
      </c>
      <c r="G166" s="278">
        <v>286.13333333333333</v>
      </c>
      <c r="H166" s="278">
        <v>293.13333333333333</v>
      </c>
      <c r="I166" s="278">
        <v>294.81666666666661</v>
      </c>
      <c r="J166" s="278">
        <v>296.63333333333333</v>
      </c>
      <c r="K166" s="276">
        <v>293</v>
      </c>
      <c r="L166" s="276">
        <v>289.5</v>
      </c>
      <c r="M166" s="276">
        <v>0.67342999999999997</v>
      </c>
    </row>
    <row r="167" spans="1:13">
      <c r="A167" s="267">
        <v>158</v>
      </c>
      <c r="B167" s="276" t="s">
        <v>382</v>
      </c>
      <c r="C167" s="277">
        <v>270.64999999999998</v>
      </c>
      <c r="D167" s="278">
        <v>268.08333333333331</v>
      </c>
      <c r="E167" s="278">
        <v>262.66666666666663</v>
      </c>
      <c r="F167" s="278">
        <v>254.68333333333334</v>
      </c>
      <c r="G167" s="278">
        <v>249.26666666666665</v>
      </c>
      <c r="H167" s="278">
        <v>276.06666666666661</v>
      </c>
      <c r="I167" s="278">
        <v>281.48333333333323</v>
      </c>
      <c r="J167" s="278">
        <v>289.46666666666658</v>
      </c>
      <c r="K167" s="276">
        <v>273.5</v>
      </c>
      <c r="L167" s="276">
        <v>260.10000000000002</v>
      </c>
      <c r="M167" s="276">
        <v>1.8697900000000001</v>
      </c>
    </row>
    <row r="168" spans="1:13">
      <c r="A168" s="267">
        <v>159</v>
      </c>
      <c r="B168" s="276" t="s">
        <v>373</v>
      </c>
      <c r="C168" s="277">
        <v>119.35</v>
      </c>
      <c r="D168" s="278">
        <v>119.3</v>
      </c>
      <c r="E168" s="278">
        <v>116.6</v>
      </c>
      <c r="F168" s="278">
        <v>113.85</v>
      </c>
      <c r="G168" s="278">
        <v>111.14999999999999</v>
      </c>
      <c r="H168" s="278">
        <v>122.05</v>
      </c>
      <c r="I168" s="278">
        <v>124.75000000000001</v>
      </c>
      <c r="J168" s="278">
        <v>127.5</v>
      </c>
      <c r="K168" s="276">
        <v>122</v>
      </c>
      <c r="L168" s="276">
        <v>116.55</v>
      </c>
      <c r="M168" s="276">
        <v>1.07202</v>
      </c>
    </row>
    <row r="169" spans="1:13">
      <c r="A169" s="267">
        <v>160</v>
      </c>
      <c r="B169" s="276" t="s">
        <v>374</v>
      </c>
      <c r="C169" s="277">
        <v>212.1</v>
      </c>
      <c r="D169" s="278">
        <v>210.26666666666665</v>
      </c>
      <c r="E169" s="278">
        <v>207.0333333333333</v>
      </c>
      <c r="F169" s="278">
        <v>201.96666666666664</v>
      </c>
      <c r="G169" s="278">
        <v>198.73333333333329</v>
      </c>
      <c r="H169" s="278">
        <v>215.33333333333331</v>
      </c>
      <c r="I169" s="278">
        <v>218.56666666666666</v>
      </c>
      <c r="J169" s="278">
        <v>223.63333333333333</v>
      </c>
      <c r="K169" s="276">
        <v>213.5</v>
      </c>
      <c r="L169" s="276">
        <v>205.2</v>
      </c>
      <c r="M169" s="276">
        <v>4.1531900000000004</v>
      </c>
    </row>
    <row r="170" spans="1:13">
      <c r="A170" s="267">
        <v>161</v>
      </c>
      <c r="B170" s="276" t="s">
        <v>245</v>
      </c>
      <c r="C170" s="277">
        <v>140.19999999999999</v>
      </c>
      <c r="D170" s="278">
        <v>140.43333333333331</v>
      </c>
      <c r="E170" s="278">
        <v>139.26666666666662</v>
      </c>
      <c r="F170" s="278">
        <v>138.33333333333331</v>
      </c>
      <c r="G170" s="278">
        <v>137.16666666666663</v>
      </c>
      <c r="H170" s="278">
        <v>141.36666666666662</v>
      </c>
      <c r="I170" s="278">
        <v>142.5333333333333</v>
      </c>
      <c r="J170" s="278">
        <v>143.46666666666661</v>
      </c>
      <c r="K170" s="276">
        <v>141.6</v>
      </c>
      <c r="L170" s="276">
        <v>139.5</v>
      </c>
      <c r="M170" s="276">
        <v>2.3200799999999999</v>
      </c>
    </row>
    <row r="171" spans="1:13">
      <c r="A171" s="267">
        <v>162</v>
      </c>
      <c r="B171" s="276" t="s">
        <v>378</v>
      </c>
      <c r="C171" s="277">
        <v>5756.75</v>
      </c>
      <c r="D171" s="278">
        <v>5757.6833333333334</v>
      </c>
      <c r="E171" s="278">
        <v>5630.3666666666668</v>
      </c>
      <c r="F171" s="278">
        <v>5503.9833333333336</v>
      </c>
      <c r="G171" s="278">
        <v>5376.666666666667</v>
      </c>
      <c r="H171" s="278">
        <v>5884.0666666666666</v>
      </c>
      <c r="I171" s="278">
        <v>6011.3833333333341</v>
      </c>
      <c r="J171" s="278">
        <v>6137.7666666666664</v>
      </c>
      <c r="K171" s="276">
        <v>5885</v>
      </c>
      <c r="L171" s="276">
        <v>5631.3</v>
      </c>
      <c r="M171" s="276">
        <v>8.8220000000000007E-2</v>
      </c>
    </row>
    <row r="172" spans="1:13">
      <c r="A172" s="267">
        <v>163</v>
      </c>
      <c r="B172" s="276" t="s">
        <v>379</v>
      </c>
      <c r="C172" s="277">
        <v>1611.5</v>
      </c>
      <c r="D172" s="278">
        <v>1613.3500000000001</v>
      </c>
      <c r="E172" s="278">
        <v>1600.1500000000003</v>
      </c>
      <c r="F172" s="278">
        <v>1588.8000000000002</v>
      </c>
      <c r="G172" s="278">
        <v>1575.6000000000004</v>
      </c>
      <c r="H172" s="278">
        <v>1624.7000000000003</v>
      </c>
      <c r="I172" s="278">
        <v>1637.9</v>
      </c>
      <c r="J172" s="278">
        <v>1649.2500000000002</v>
      </c>
      <c r="K172" s="276">
        <v>1626.55</v>
      </c>
      <c r="L172" s="276">
        <v>1602</v>
      </c>
      <c r="M172" s="276">
        <v>0.23871000000000001</v>
      </c>
    </row>
    <row r="173" spans="1:13">
      <c r="A173" s="267">
        <v>164</v>
      </c>
      <c r="B173" s="276" t="s">
        <v>101</v>
      </c>
      <c r="C173" s="277">
        <v>502.6</v>
      </c>
      <c r="D173" s="278">
        <v>500.08333333333331</v>
      </c>
      <c r="E173" s="278">
        <v>496.21666666666664</v>
      </c>
      <c r="F173" s="278">
        <v>489.83333333333331</v>
      </c>
      <c r="G173" s="278">
        <v>485.96666666666664</v>
      </c>
      <c r="H173" s="278">
        <v>506.46666666666664</v>
      </c>
      <c r="I173" s="278">
        <v>510.33333333333331</v>
      </c>
      <c r="J173" s="278">
        <v>516.7166666666667</v>
      </c>
      <c r="K173" s="276">
        <v>503.95</v>
      </c>
      <c r="L173" s="276">
        <v>493.7</v>
      </c>
      <c r="M173" s="276">
        <v>13.67409</v>
      </c>
    </row>
    <row r="174" spans="1:13">
      <c r="A174" s="267">
        <v>165</v>
      </c>
      <c r="B174" s="276" t="s">
        <v>387</v>
      </c>
      <c r="C174" s="277">
        <v>54.9</v>
      </c>
      <c r="D174" s="278">
        <v>54.4</v>
      </c>
      <c r="E174" s="278">
        <v>53.5</v>
      </c>
      <c r="F174" s="278">
        <v>52.1</v>
      </c>
      <c r="G174" s="278">
        <v>51.2</v>
      </c>
      <c r="H174" s="278">
        <v>55.8</v>
      </c>
      <c r="I174" s="278">
        <v>56.699999999999989</v>
      </c>
      <c r="J174" s="278">
        <v>58.099999999999994</v>
      </c>
      <c r="K174" s="276">
        <v>55.3</v>
      </c>
      <c r="L174" s="276">
        <v>53</v>
      </c>
      <c r="M174" s="276">
        <v>48.275210000000001</v>
      </c>
    </row>
    <row r="175" spans="1:13">
      <c r="A175" s="267">
        <v>166</v>
      </c>
      <c r="B175" s="276" t="s">
        <v>1396</v>
      </c>
      <c r="C175" s="277">
        <v>3764.1</v>
      </c>
      <c r="D175" s="278">
        <v>3779.2833333333333</v>
      </c>
      <c r="E175" s="278">
        <v>3744.8166666666666</v>
      </c>
      <c r="F175" s="278">
        <v>3725.5333333333333</v>
      </c>
      <c r="G175" s="278">
        <v>3691.0666666666666</v>
      </c>
      <c r="H175" s="278">
        <v>3798.5666666666666</v>
      </c>
      <c r="I175" s="278">
        <v>3833.0333333333328</v>
      </c>
      <c r="J175" s="278">
        <v>3852.3166666666666</v>
      </c>
      <c r="K175" s="276">
        <v>3813.75</v>
      </c>
      <c r="L175" s="276">
        <v>3760</v>
      </c>
      <c r="M175" s="276">
        <v>0.20119000000000001</v>
      </c>
    </row>
    <row r="176" spans="1:13">
      <c r="A176" s="267">
        <v>167</v>
      </c>
      <c r="B176" s="276" t="s">
        <v>103</v>
      </c>
      <c r="C176" s="277">
        <v>26.6</v>
      </c>
      <c r="D176" s="278">
        <v>26.616666666666664</v>
      </c>
      <c r="E176" s="278">
        <v>26.283333333333328</v>
      </c>
      <c r="F176" s="278">
        <v>25.966666666666665</v>
      </c>
      <c r="G176" s="278">
        <v>25.633333333333329</v>
      </c>
      <c r="H176" s="278">
        <v>26.933333333333326</v>
      </c>
      <c r="I176" s="278">
        <v>27.266666666666662</v>
      </c>
      <c r="J176" s="278">
        <v>27.583333333333325</v>
      </c>
      <c r="K176" s="276">
        <v>26.95</v>
      </c>
      <c r="L176" s="276">
        <v>26.3</v>
      </c>
      <c r="M176" s="276">
        <v>112.10207</v>
      </c>
    </row>
    <row r="177" spans="1:13">
      <c r="A177" s="267">
        <v>168</v>
      </c>
      <c r="B177" s="276" t="s">
        <v>388</v>
      </c>
      <c r="C177" s="277">
        <v>225.5</v>
      </c>
      <c r="D177" s="278">
        <v>226.1</v>
      </c>
      <c r="E177" s="278">
        <v>223.39999999999998</v>
      </c>
      <c r="F177" s="278">
        <v>221.29999999999998</v>
      </c>
      <c r="G177" s="278">
        <v>218.59999999999997</v>
      </c>
      <c r="H177" s="278">
        <v>228.2</v>
      </c>
      <c r="I177" s="278">
        <v>230.89999999999998</v>
      </c>
      <c r="J177" s="278">
        <v>233</v>
      </c>
      <c r="K177" s="276">
        <v>228.8</v>
      </c>
      <c r="L177" s="276">
        <v>224</v>
      </c>
      <c r="M177" s="276">
        <v>4.92659</v>
      </c>
    </row>
    <row r="178" spans="1:13">
      <c r="A178" s="267">
        <v>169</v>
      </c>
      <c r="B178" s="276" t="s">
        <v>380</v>
      </c>
      <c r="C178" s="277">
        <v>989.85</v>
      </c>
      <c r="D178" s="278">
        <v>990.94999999999993</v>
      </c>
      <c r="E178" s="278">
        <v>972.89999999999986</v>
      </c>
      <c r="F178" s="278">
        <v>955.94999999999993</v>
      </c>
      <c r="G178" s="278">
        <v>937.89999999999986</v>
      </c>
      <c r="H178" s="278">
        <v>1007.8999999999999</v>
      </c>
      <c r="I178" s="278">
        <v>1025.9499999999998</v>
      </c>
      <c r="J178" s="278">
        <v>1042.8999999999999</v>
      </c>
      <c r="K178" s="276">
        <v>1009</v>
      </c>
      <c r="L178" s="276">
        <v>974</v>
      </c>
      <c r="M178" s="276">
        <v>0.54986999999999997</v>
      </c>
    </row>
    <row r="179" spans="1:13">
      <c r="A179" s="267">
        <v>170</v>
      </c>
      <c r="B179" s="276" t="s">
        <v>246</v>
      </c>
      <c r="C179" s="277">
        <v>538.29999999999995</v>
      </c>
      <c r="D179" s="278">
        <v>540.1</v>
      </c>
      <c r="E179" s="278">
        <v>535.20000000000005</v>
      </c>
      <c r="F179" s="278">
        <v>532.1</v>
      </c>
      <c r="G179" s="278">
        <v>527.20000000000005</v>
      </c>
      <c r="H179" s="278">
        <v>543.20000000000005</v>
      </c>
      <c r="I179" s="278">
        <v>548.09999999999991</v>
      </c>
      <c r="J179" s="278">
        <v>551.20000000000005</v>
      </c>
      <c r="K179" s="276">
        <v>545</v>
      </c>
      <c r="L179" s="276">
        <v>537</v>
      </c>
      <c r="M179" s="276">
        <v>0.60467000000000004</v>
      </c>
    </row>
    <row r="180" spans="1:13">
      <c r="A180" s="267">
        <v>171</v>
      </c>
      <c r="B180" s="276" t="s">
        <v>104</v>
      </c>
      <c r="C180" s="277">
        <v>738.95</v>
      </c>
      <c r="D180" s="278">
        <v>741.26666666666677</v>
      </c>
      <c r="E180" s="278">
        <v>735.68333333333351</v>
      </c>
      <c r="F180" s="278">
        <v>732.41666666666674</v>
      </c>
      <c r="G180" s="278">
        <v>726.83333333333348</v>
      </c>
      <c r="H180" s="278">
        <v>744.53333333333353</v>
      </c>
      <c r="I180" s="278">
        <v>750.11666666666679</v>
      </c>
      <c r="J180" s="278">
        <v>753.38333333333355</v>
      </c>
      <c r="K180" s="276">
        <v>746.85</v>
      </c>
      <c r="L180" s="276">
        <v>738</v>
      </c>
      <c r="M180" s="276">
        <v>5.6144400000000001</v>
      </c>
    </row>
    <row r="181" spans="1:13">
      <c r="A181" s="267">
        <v>172</v>
      </c>
      <c r="B181" s="276" t="s">
        <v>247</v>
      </c>
      <c r="C181" s="277">
        <v>428.9</v>
      </c>
      <c r="D181" s="278">
        <v>427.3</v>
      </c>
      <c r="E181" s="278">
        <v>424.6</v>
      </c>
      <c r="F181" s="278">
        <v>420.3</v>
      </c>
      <c r="G181" s="278">
        <v>417.6</v>
      </c>
      <c r="H181" s="278">
        <v>431.6</v>
      </c>
      <c r="I181" s="278">
        <v>434.29999999999995</v>
      </c>
      <c r="J181" s="278">
        <v>438.6</v>
      </c>
      <c r="K181" s="276">
        <v>430</v>
      </c>
      <c r="L181" s="276">
        <v>423</v>
      </c>
      <c r="M181" s="276">
        <v>1.07762</v>
      </c>
    </row>
    <row r="182" spans="1:13">
      <c r="A182" s="267">
        <v>173</v>
      </c>
      <c r="B182" s="276" t="s">
        <v>248</v>
      </c>
      <c r="C182" s="277">
        <v>1427.25</v>
      </c>
      <c r="D182" s="278">
        <v>1425.5833333333333</v>
      </c>
      <c r="E182" s="278">
        <v>1416.1666666666665</v>
      </c>
      <c r="F182" s="278">
        <v>1405.0833333333333</v>
      </c>
      <c r="G182" s="278">
        <v>1395.6666666666665</v>
      </c>
      <c r="H182" s="278">
        <v>1436.6666666666665</v>
      </c>
      <c r="I182" s="278">
        <v>1446.083333333333</v>
      </c>
      <c r="J182" s="278">
        <v>1457.1666666666665</v>
      </c>
      <c r="K182" s="276">
        <v>1435</v>
      </c>
      <c r="L182" s="276">
        <v>1414.5</v>
      </c>
      <c r="M182" s="276">
        <v>6.03409</v>
      </c>
    </row>
    <row r="183" spans="1:13">
      <c r="A183" s="267">
        <v>174</v>
      </c>
      <c r="B183" s="276" t="s">
        <v>389</v>
      </c>
      <c r="C183" s="277">
        <v>95.75</v>
      </c>
      <c r="D183" s="278">
        <v>96.233333333333334</v>
      </c>
      <c r="E183" s="278">
        <v>94.866666666666674</v>
      </c>
      <c r="F183" s="278">
        <v>93.983333333333334</v>
      </c>
      <c r="G183" s="278">
        <v>92.616666666666674</v>
      </c>
      <c r="H183" s="278">
        <v>97.116666666666674</v>
      </c>
      <c r="I183" s="278">
        <v>98.48333333333332</v>
      </c>
      <c r="J183" s="278">
        <v>99.366666666666674</v>
      </c>
      <c r="K183" s="276">
        <v>97.6</v>
      </c>
      <c r="L183" s="276">
        <v>95.35</v>
      </c>
      <c r="M183" s="276">
        <v>5.5900600000000003</v>
      </c>
    </row>
    <row r="184" spans="1:13">
      <c r="A184" s="267">
        <v>175</v>
      </c>
      <c r="B184" s="276" t="s">
        <v>381</v>
      </c>
      <c r="C184" s="277">
        <v>359.3</v>
      </c>
      <c r="D184" s="278">
        <v>358.23333333333329</v>
      </c>
      <c r="E184" s="278">
        <v>354.71666666666658</v>
      </c>
      <c r="F184" s="278">
        <v>350.13333333333327</v>
      </c>
      <c r="G184" s="278">
        <v>346.61666666666656</v>
      </c>
      <c r="H184" s="278">
        <v>362.81666666666661</v>
      </c>
      <c r="I184" s="278">
        <v>366.33333333333337</v>
      </c>
      <c r="J184" s="278">
        <v>370.91666666666663</v>
      </c>
      <c r="K184" s="276">
        <v>361.75</v>
      </c>
      <c r="L184" s="276">
        <v>353.65</v>
      </c>
      <c r="M184" s="276">
        <v>8.2368500000000004</v>
      </c>
    </row>
    <row r="185" spans="1:13">
      <c r="A185" s="267">
        <v>176</v>
      </c>
      <c r="B185" s="276" t="s">
        <v>249</v>
      </c>
      <c r="C185" s="277">
        <v>306.8</v>
      </c>
      <c r="D185" s="278">
        <v>308.71666666666664</v>
      </c>
      <c r="E185" s="278">
        <v>301.98333333333329</v>
      </c>
      <c r="F185" s="278">
        <v>297.16666666666663</v>
      </c>
      <c r="G185" s="278">
        <v>290.43333333333328</v>
      </c>
      <c r="H185" s="278">
        <v>313.5333333333333</v>
      </c>
      <c r="I185" s="278">
        <v>320.26666666666665</v>
      </c>
      <c r="J185" s="278">
        <v>325.08333333333331</v>
      </c>
      <c r="K185" s="276">
        <v>315.45</v>
      </c>
      <c r="L185" s="276">
        <v>303.89999999999998</v>
      </c>
      <c r="M185" s="276">
        <v>13.28102</v>
      </c>
    </row>
    <row r="186" spans="1:13">
      <c r="A186" s="267">
        <v>177</v>
      </c>
      <c r="B186" s="276" t="s">
        <v>105</v>
      </c>
      <c r="C186" s="277">
        <v>933.4</v>
      </c>
      <c r="D186" s="278">
        <v>930.55000000000007</v>
      </c>
      <c r="E186" s="278">
        <v>923.10000000000014</v>
      </c>
      <c r="F186" s="278">
        <v>912.80000000000007</v>
      </c>
      <c r="G186" s="278">
        <v>905.35000000000014</v>
      </c>
      <c r="H186" s="278">
        <v>940.85000000000014</v>
      </c>
      <c r="I186" s="278">
        <v>948.30000000000018</v>
      </c>
      <c r="J186" s="278">
        <v>958.60000000000014</v>
      </c>
      <c r="K186" s="276">
        <v>938</v>
      </c>
      <c r="L186" s="276">
        <v>920.25</v>
      </c>
      <c r="M186" s="276">
        <v>11.51605</v>
      </c>
    </row>
    <row r="187" spans="1:13">
      <c r="A187" s="267">
        <v>178</v>
      </c>
      <c r="B187" s="276" t="s">
        <v>383</v>
      </c>
      <c r="C187" s="277">
        <v>88.7</v>
      </c>
      <c r="D187" s="278">
        <v>88.100000000000009</v>
      </c>
      <c r="E187" s="278">
        <v>85.850000000000023</v>
      </c>
      <c r="F187" s="278">
        <v>83.000000000000014</v>
      </c>
      <c r="G187" s="278">
        <v>80.750000000000028</v>
      </c>
      <c r="H187" s="278">
        <v>90.950000000000017</v>
      </c>
      <c r="I187" s="278">
        <v>93.199999999999989</v>
      </c>
      <c r="J187" s="278">
        <v>96.050000000000011</v>
      </c>
      <c r="K187" s="276">
        <v>90.35</v>
      </c>
      <c r="L187" s="276">
        <v>85.25</v>
      </c>
      <c r="M187" s="276">
        <v>33.427909999999997</v>
      </c>
    </row>
    <row r="188" spans="1:13">
      <c r="A188" s="267">
        <v>179</v>
      </c>
      <c r="B188" s="276" t="s">
        <v>384</v>
      </c>
      <c r="C188" s="277">
        <v>718.15</v>
      </c>
      <c r="D188" s="278">
        <v>722.83333333333337</v>
      </c>
      <c r="E188" s="278">
        <v>711.9666666666667</v>
      </c>
      <c r="F188" s="278">
        <v>705.7833333333333</v>
      </c>
      <c r="G188" s="278">
        <v>694.91666666666663</v>
      </c>
      <c r="H188" s="278">
        <v>729.01666666666677</v>
      </c>
      <c r="I188" s="278">
        <v>739.88333333333333</v>
      </c>
      <c r="J188" s="278">
        <v>746.06666666666683</v>
      </c>
      <c r="K188" s="276">
        <v>733.7</v>
      </c>
      <c r="L188" s="276">
        <v>716.65</v>
      </c>
      <c r="M188" s="276">
        <v>0.45013999999999998</v>
      </c>
    </row>
    <row r="189" spans="1:13">
      <c r="A189" s="267">
        <v>180</v>
      </c>
      <c r="B189" s="276" t="s">
        <v>1439</v>
      </c>
      <c r="C189" s="277">
        <v>201.85</v>
      </c>
      <c r="D189" s="278">
        <v>200.01666666666665</v>
      </c>
      <c r="E189" s="278">
        <v>196.6333333333333</v>
      </c>
      <c r="F189" s="278">
        <v>191.41666666666666</v>
      </c>
      <c r="G189" s="278">
        <v>188.0333333333333</v>
      </c>
      <c r="H189" s="278">
        <v>205.23333333333329</v>
      </c>
      <c r="I189" s="278">
        <v>208.61666666666662</v>
      </c>
      <c r="J189" s="278">
        <v>213.83333333333329</v>
      </c>
      <c r="K189" s="276">
        <v>203.4</v>
      </c>
      <c r="L189" s="276">
        <v>194.8</v>
      </c>
      <c r="M189" s="276">
        <v>4.2038000000000002</v>
      </c>
    </row>
    <row r="190" spans="1:13">
      <c r="A190" s="267">
        <v>181</v>
      </c>
      <c r="B190" s="276" t="s">
        <v>390</v>
      </c>
      <c r="C190" s="277">
        <v>76.95</v>
      </c>
      <c r="D190" s="278">
        <v>76.483333333333334</v>
      </c>
      <c r="E190" s="278">
        <v>74.466666666666669</v>
      </c>
      <c r="F190" s="278">
        <v>71.983333333333334</v>
      </c>
      <c r="G190" s="278">
        <v>69.966666666666669</v>
      </c>
      <c r="H190" s="278">
        <v>78.966666666666669</v>
      </c>
      <c r="I190" s="278">
        <v>80.983333333333348</v>
      </c>
      <c r="J190" s="278">
        <v>83.466666666666669</v>
      </c>
      <c r="K190" s="276">
        <v>78.5</v>
      </c>
      <c r="L190" s="276">
        <v>74</v>
      </c>
      <c r="M190" s="276">
        <v>55.491599999999998</v>
      </c>
    </row>
    <row r="191" spans="1:13">
      <c r="A191" s="267">
        <v>182</v>
      </c>
      <c r="B191" s="276" t="s">
        <v>250</v>
      </c>
      <c r="C191" s="277">
        <v>218.5</v>
      </c>
      <c r="D191" s="278">
        <v>219.9</v>
      </c>
      <c r="E191" s="278">
        <v>216.35000000000002</v>
      </c>
      <c r="F191" s="278">
        <v>214.20000000000002</v>
      </c>
      <c r="G191" s="278">
        <v>210.65000000000003</v>
      </c>
      <c r="H191" s="278">
        <v>222.05</v>
      </c>
      <c r="I191" s="278">
        <v>225.60000000000002</v>
      </c>
      <c r="J191" s="278">
        <v>227.75</v>
      </c>
      <c r="K191" s="276">
        <v>223.45</v>
      </c>
      <c r="L191" s="276">
        <v>217.75</v>
      </c>
      <c r="M191" s="276">
        <v>5.6218700000000004</v>
      </c>
    </row>
    <row r="192" spans="1:13">
      <c r="A192" s="267">
        <v>183</v>
      </c>
      <c r="B192" s="276" t="s">
        <v>385</v>
      </c>
      <c r="C192" s="277">
        <v>349.8</v>
      </c>
      <c r="D192" s="278">
        <v>351.95</v>
      </c>
      <c r="E192" s="278">
        <v>345.5</v>
      </c>
      <c r="F192" s="278">
        <v>341.2</v>
      </c>
      <c r="G192" s="278">
        <v>334.75</v>
      </c>
      <c r="H192" s="278">
        <v>356.25</v>
      </c>
      <c r="I192" s="278">
        <v>362.69999999999993</v>
      </c>
      <c r="J192" s="278">
        <v>367</v>
      </c>
      <c r="K192" s="276">
        <v>358.4</v>
      </c>
      <c r="L192" s="276">
        <v>347.65</v>
      </c>
      <c r="M192" s="276">
        <v>1.66262</v>
      </c>
    </row>
    <row r="193" spans="1:13">
      <c r="A193" s="267">
        <v>184</v>
      </c>
      <c r="B193" s="276" t="s">
        <v>386</v>
      </c>
      <c r="C193" s="277">
        <v>378</v>
      </c>
      <c r="D193" s="278">
        <v>378.36666666666662</v>
      </c>
      <c r="E193" s="278">
        <v>375.23333333333323</v>
      </c>
      <c r="F193" s="278">
        <v>372.46666666666664</v>
      </c>
      <c r="G193" s="278">
        <v>369.33333333333326</v>
      </c>
      <c r="H193" s="278">
        <v>381.13333333333321</v>
      </c>
      <c r="I193" s="278">
        <v>384.26666666666654</v>
      </c>
      <c r="J193" s="278">
        <v>387.03333333333319</v>
      </c>
      <c r="K193" s="276">
        <v>381.5</v>
      </c>
      <c r="L193" s="276">
        <v>375.6</v>
      </c>
      <c r="M193" s="276">
        <v>2.1326100000000001</v>
      </c>
    </row>
    <row r="194" spans="1:13">
      <c r="A194" s="267">
        <v>185</v>
      </c>
      <c r="B194" s="276" t="s">
        <v>391</v>
      </c>
      <c r="C194" s="277">
        <v>723.25</v>
      </c>
      <c r="D194" s="278">
        <v>722.06666666666661</v>
      </c>
      <c r="E194" s="278">
        <v>716.18333333333317</v>
      </c>
      <c r="F194" s="278">
        <v>709.11666666666656</v>
      </c>
      <c r="G194" s="278">
        <v>703.23333333333312</v>
      </c>
      <c r="H194" s="278">
        <v>729.13333333333321</v>
      </c>
      <c r="I194" s="278">
        <v>735.01666666666665</v>
      </c>
      <c r="J194" s="278">
        <v>742.08333333333326</v>
      </c>
      <c r="K194" s="276">
        <v>727.95</v>
      </c>
      <c r="L194" s="276">
        <v>715</v>
      </c>
      <c r="M194" s="276">
        <v>0.13807</v>
      </c>
    </row>
    <row r="195" spans="1:13">
      <c r="A195" s="267">
        <v>186</v>
      </c>
      <c r="B195" s="276" t="s">
        <v>399</v>
      </c>
      <c r="C195" s="277">
        <v>856.8</v>
      </c>
      <c r="D195" s="278">
        <v>855.80000000000007</v>
      </c>
      <c r="E195" s="278">
        <v>848.60000000000014</v>
      </c>
      <c r="F195" s="278">
        <v>840.40000000000009</v>
      </c>
      <c r="G195" s="278">
        <v>833.20000000000016</v>
      </c>
      <c r="H195" s="278">
        <v>864.00000000000011</v>
      </c>
      <c r="I195" s="278">
        <v>871.20000000000016</v>
      </c>
      <c r="J195" s="278">
        <v>879.40000000000009</v>
      </c>
      <c r="K195" s="276">
        <v>863</v>
      </c>
      <c r="L195" s="276">
        <v>847.6</v>
      </c>
      <c r="M195" s="276">
        <v>2.6262300000000001</v>
      </c>
    </row>
    <row r="196" spans="1:13">
      <c r="A196" s="267">
        <v>187</v>
      </c>
      <c r="B196" s="276" t="s">
        <v>392</v>
      </c>
      <c r="C196" s="277">
        <v>33.049999999999997</v>
      </c>
      <c r="D196" s="278">
        <v>33.216666666666669</v>
      </c>
      <c r="E196" s="278">
        <v>32.833333333333336</v>
      </c>
      <c r="F196" s="278">
        <v>32.616666666666667</v>
      </c>
      <c r="G196" s="278">
        <v>32.233333333333334</v>
      </c>
      <c r="H196" s="278">
        <v>33.433333333333337</v>
      </c>
      <c r="I196" s="278">
        <v>33.816666666666663</v>
      </c>
      <c r="J196" s="278">
        <v>34.033333333333339</v>
      </c>
      <c r="K196" s="276">
        <v>33.6</v>
      </c>
      <c r="L196" s="276">
        <v>33</v>
      </c>
      <c r="M196" s="276">
        <v>3.97377</v>
      </c>
    </row>
    <row r="197" spans="1:13">
      <c r="A197" s="267">
        <v>188</v>
      </c>
      <c r="B197" s="276" t="s">
        <v>393</v>
      </c>
      <c r="C197" s="277">
        <v>723.15</v>
      </c>
      <c r="D197" s="278">
        <v>722.25</v>
      </c>
      <c r="E197" s="278">
        <v>716.5</v>
      </c>
      <c r="F197" s="278">
        <v>709.85</v>
      </c>
      <c r="G197" s="278">
        <v>704.1</v>
      </c>
      <c r="H197" s="278">
        <v>728.9</v>
      </c>
      <c r="I197" s="278">
        <v>734.65</v>
      </c>
      <c r="J197" s="278">
        <v>741.3</v>
      </c>
      <c r="K197" s="276">
        <v>728</v>
      </c>
      <c r="L197" s="276">
        <v>715.6</v>
      </c>
      <c r="M197" s="276">
        <v>0.27321000000000001</v>
      </c>
    </row>
    <row r="198" spans="1:13">
      <c r="A198" s="267">
        <v>189</v>
      </c>
      <c r="B198" s="276" t="s">
        <v>106</v>
      </c>
      <c r="C198" s="277">
        <v>909.9</v>
      </c>
      <c r="D198" s="278">
        <v>914.4666666666667</v>
      </c>
      <c r="E198" s="278">
        <v>900.18333333333339</v>
      </c>
      <c r="F198" s="278">
        <v>890.4666666666667</v>
      </c>
      <c r="G198" s="278">
        <v>876.18333333333339</v>
      </c>
      <c r="H198" s="278">
        <v>924.18333333333339</v>
      </c>
      <c r="I198" s="278">
        <v>938.4666666666667</v>
      </c>
      <c r="J198" s="278">
        <v>948.18333333333339</v>
      </c>
      <c r="K198" s="276">
        <v>928.75</v>
      </c>
      <c r="L198" s="276">
        <v>904.75</v>
      </c>
      <c r="M198" s="276">
        <v>21.588570000000001</v>
      </c>
    </row>
    <row r="199" spans="1:13">
      <c r="A199" s="267">
        <v>190</v>
      </c>
      <c r="B199" s="276" t="s">
        <v>108</v>
      </c>
      <c r="C199" s="277">
        <v>950.5</v>
      </c>
      <c r="D199" s="278">
        <v>949.33333333333337</v>
      </c>
      <c r="E199" s="278">
        <v>943.16666666666674</v>
      </c>
      <c r="F199" s="278">
        <v>935.83333333333337</v>
      </c>
      <c r="G199" s="278">
        <v>929.66666666666674</v>
      </c>
      <c r="H199" s="278">
        <v>956.66666666666674</v>
      </c>
      <c r="I199" s="278">
        <v>962.83333333333348</v>
      </c>
      <c r="J199" s="278">
        <v>970.16666666666674</v>
      </c>
      <c r="K199" s="276">
        <v>955.5</v>
      </c>
      <c r="L199" s="276">
        <v>942</v>
      </c>
      <c r="M199" s="276">
        <v>31.42822</v>
      </c>
    </row>
    <row r="200" spans="1:13">
      <c r="A200" s="267">
        <v>191</v>
      </c>
      <c r="B200" s="276" t="s">
        <v>109</v>
      </c>
      <c r="C200" s="277">
        <v>2568.75</v>
      </c>
      <c r="D200" s="278">
        <v>2567.7333333333336</v>
      </c>
      <c r="E200" s="278">
        <v>2542.166666666667</v>
      </c>
      <c r="F200" s="278">
        <v>2515.5833333333335</v>
      </c>
      <c r="G200" s="278">
        <v>2490.0166666666669</v>
      </c>
      <c r="H200" s="278">
        <v>2594.3166666666671</v>
      </c>
      <c r="I200" s="278">
        <v>2619.8833333333337</v>
      </c>
      <c r="J200" s="278">
        <v>2646.4666666666672</v>
      </c>
      <c r="K200" s="276">
        <v>2593.3000000000002</v>
      </c>
      <c r="L200" s="276">
        <v>2541.15</v>
      </c>
      <c r="M200" s="276">
        <v>20.541080000000001</v>
      </c>
    </row>
    <row r="201" spans="1:13">
      <c r="A201" s="267">
        <v>192</v>
      </c>
      <c r="B201" s="276" t="s">
        <v>252</v>
      </c>
      <c r="C201" s="277">
        <v>2998.05</v>
      </c>
      <c r="D201" s="278">
        <v>2982.6833333333329</v>
      </c>
      <c r="E201" s="278">
        <v>2950.3666666666659</v>
      </c>
      <c r="F201" s="278">
        <v>2902.6833333333329</v>
      </c>
      <c r="G201" s="278">
        <v>2870.3666666666659</v>
      </c>
      <c r="H201" s="278">
        <v>3030.3666666666659</v>
      </c>
      <c r="I201" s="278">
        <v>3062.6833333333325</v>
      </c>
      <c r="J201" s="278">
        <v>3110.3666666666659</v>
      </c>
      <c r="K201" s="276">
        <v>3015</v>
      </c>
      <c r="L201" s="276">
        <v>2935</v>
      </c>
      <c r="M201" s="276">
        <v>7.2533899999999996</v>
      </c>
    </row>
    <row r="202" spans="1:13">
      <c r="A202" s="267">
        <v>193</v>
      </c>
      <c r="B202" s="276" t="s">
        <v>110</v>
      </c>
      <c r="C202" s="277">
        <v>1425.05</v>
      </c>
      <c r="D202" s="278">
        <v>1429.55</v>
      </c>
      <c r="E202" s="278">
        <v>1416.1</v>
      </c>
      <c r="F202" s="278">
        <v>1407.1499999999999</v>
      </c>
      <c r="G202" s="278">
        <v>1393.6999999999998</v>
      </c>
      <c r="H202" s="278">
        <v>1438.5</v>
      </c>
      <c r="I202" s="278">
        <v>1451.9500000000003</v>
      </c>
      <c r="J202" s="278">
        <v>1460.9</v>
      </c>
      <c r="K202" s="276">
        <v>1443</v>
      </c>
      <c r="L202" s="276">
        <v>1420.6</v>
      </c>
      <c r="M202" s="276">
        <v>44.054690000000001</v>
      </c>
    </row>
    <row r="203" spans="1:13">
      <c r="A203" s="267">
        <v>194</v>
      </c>
      <c r="B203" s="276" t="s">
        <v>253</v>
      </c>
      <c r="C203" s="277">
        <v>678.4</v>
      </c>
      <c r="D203" s="278">
        <v>678.06666666666661</v>
      </c>
      <c r="E203" s="278">
        <v>675.33333333333326</v>
      </c>
      <c r="F203" s="278">
        <v>672.26666666666665</v>
      </c>
      <c r="G203" s="278">
        <v>669.5333333333333</v>
      </c>
      <c r="H203" s="278">
        <v>681.13333333333321</v>
      </c>
      <c r="I203" s="278">
        <v>683.86666666666656</v>
      </c>
      <c r="J203" s="278">
        <v>686.93333333333317</v>
      </c>
      <c r="K203" s="276">
        <v>680.8</v>
      </c>
      <c r="L203" s="276">
        <v>675</v>
      </c>
      <c r="M203" s="276">
        <v>12.64311</v>
      </c>
    </row>
    <row r="204" spans="1:13">
      <c r="A204" s="267">
        <v>195</v>
      </c>
      <c r="B204" s="276" t="s">
        <v>251</v>
      </c>
      <c r="C204" s="277">
        <v>944.45</v>
      </c>
      <c r="D204" s="278">
        <v>944.48333333333323</v>
      </c>
      <c r="E204" s="278">
        <v>926.96666666666647</v>
      </c>
      <c r="F204" s="278">
        <v>909.48333333333323</v>
      </c>
      <c r="G204" s="278">
        <v>891.96666666666647</v>
      </c>
      <c r="H204" s="278">
        <v>961.96666666666647</v>
      </c>
      <c r="I204" s="278">
        <v>979.48333333333312</v>
      </c>
      <c r="J204" s="278">
        <v>996.96666666666647</v>
      </c>
      <c r="K204" s="276">
        <v>962</v>
      </c>
      <c r="L204" s="276">
        <v>927</v>
      </c>
      <c r="M204" s="276">
        <v>6.9263599999999999</v>
      </c>
    </row>
    <row r="205" spans="1:13">
      <c r="A205" s="267">
        <v>196</v>
      </c>
      <c r="B205" s="276" t="s">
        <v>394</v>
      </c>
      <c r="C205" s="277">
        <v>225.6</v>
      </c>
      <c r="D205" s="278">
        <v>227.16666666666666</v>
      </c>
      <c r="E205" s="278">
        <v>222.43333333333331</v>
      </c>
      <c r="F205" s="278">
        <v>219.26666666666665</v>
      </c>
      <c r="G205" s="278">
        <v>214.5333333333333</v>
      </c>
      <c r="H205" s="278">
        <v>230.33333333333331</v>
      </c>
      <c r="I205" s="278">
        <v>235.06666666666666</v>
      </c>
      <c r="J205" s="278">
        <v>238.23333333333332</v>
      </c>
      <c r="K205" s="276">
        <v>231.9</v>
      </c>
      <c r="L205" s="276">
        <v>224</v>
      </c>
      <c r="M205" s="276">
        <v>3.1797200000000001</v>
      </c>
    </row>
    <row r="206" spans="1:13">
      <c r="A206" s="267">
        <v>197</v>
      </c>
      <c r="B206" s="276" t="s">
        <v>395</v>
      </c>
      <c r="C206" s="277">
        <v>299.8</v>
      </c>
      <c r="D206" s="278">
        <v>298.3</v>
      </c>
      <c r="E206" s="278">
        <v>295.70000000000005</v>
      </c>
      <c r="F206" s="278">
        <v>291.60000000000002</v>
      </c>
      <c r="G206" s="278">
        <v>289.00000000000006</v>
      </c>
      <c r="H206" s="278">
        <v>302.40000000000003</v>
      </c>
      <c r="I206" s="278">
        <v>305.00000000000006</v>
      </c>
      <c r="J206" s="278">
        <v>309.10000000000002</v>
      </c>
      <c r="K206" s="276">
        <v>300.89999999999998</v>
      </c>
      <c r="L206" s="276">
        <v>294.2</v>
      </c>
      <c r="M206" s="276">
        <v>0.54427999999999999</v>
      </c>
    </row>
    <row r="207" spans="1:13">
      <c r="A207" s="267">
        <v>198</v>
      </c>
      <c r="B207" s="276" t="s">
        <v>111</v>
      </c>
      <c r="C207" s="277">
        <v>3102.65</v>
      </c>
      <c r="D207" s="278">
        <v>3105.4833333333336</v>
      </c>
      <c r="E207" s="278">
        <v>3090.166666666667</v>
      </c>
      <c r="F207" s="278">
        <v>3077.6833333333334</v>
      </c>
      <c r="G207" s="278">
        <v>3062.3666666666668</v>
      </c>
      <c r="H207" s="278">
        <v>3117.9666666666672</v>
      </c>
      <c r="I207" s="278">
        <v>3133.2833333333338</v>
      </c>
      <c r="J207" s="278">
        <v>3145.7666666666673</v>
      </c>
      <c r="K207" s="276">
        <v>3120.8</v>
      </c>
      <c r="L207" s="276">
        <v>3093</v>
      </c>
      <c r="M207" s="276">
        <v>4.0895200000000003</v>
      </c>
    </row>
    <row r="208" spans="1:13">
      <c r="A208" s="267">
        <v>199</v>
      </c>
      <c r="B208" s="276" t="s">
        <v>396</v>
      </c>
      <c r="C208" s="277">
        <v>25.9</v>
      </c>
      <c r="D208" s="278">
        <v>26</v>
      </c>
      <c r="E208" s="278">
        <v>25.65</v>
      </c>
      <c r="F208" s="278">
        <v>25.4</v>
      </c>
      <c r="G208" s="278">
        <v>25.049999999999997</v>
      </c>
      <c r="H208" s="278">
        <v>26.25</v>
      </c>
      <c r="I208" s="278">
        <v>26.6</v>
      </c>
      <c r="J208" s="278">
        <v>26.85</v>
      </c>
      <c r="K208" s="276">
        <v>26.35</v>
      </c>
      <c r="L208" s="276">
        <v>25.75</v>
      </c>
      <c r="M208" s="276">
        <v>52.642569999999999</v>
      </c>
    </row>
    <row r="209" spans="1:13">
      <c r="A209" s="267">
        <v>200</v>
      </c>
      <c r="B209" s="276" t="s">
        <v>398</v>
      </c>
      <c r="C209" s="277">
        <v>139.6</v>
      </c>
      <c r="D209" s="278">
        <v>139.29999999999998</v>
      </c>
      <c r="E209" s="278">
        <v>137.14999999999998</v>
      </c>
      <c r="F209" s="278">
        <v>134.69999999999999</v>
      </c>
      <c r="G209" s="278">
        <v>132.54999999999998</v>
      </c>
      <c r="H209" s="278">
        <v>141.74999999999997</v>
      </c>
      <c r="I209" s="278">
        <v>143.9</v>
      </c>
      <c r="J209" s="278">
        <v>146.34999999999997</v>
      </c>
      <c r="K209" s="276">
        <v>141.44999999999999</v>
      </c>
      <c r="L209" s="276">
        <v>136.85</v>
      </c>
      <c r="M209" s="276">
        <v>1.46207</v>
      </c>
    </row>
    <row r="210" spans="1:13">
      <c r="A210" s="267">
        <v>201</v>
      </c>
      <c r="B210" s="276" t="s">
        <v>114</v>
      </c>
      <c r="C210" s="277">
        <v>238.35</v>
      </c>
      <c r="D210" s="278">
        <v>238.65</v>
      </c>
      <c r="E210" s="278">
        <v>237.3</v>
      </c>
      <c r="F210" s="278">
        <v>236.25</v>
      </c>
      <c r="G210" s="278">
        <v>234.9</v>
      </c>
      <c r="H210" s="278">
        <v>239.70000000000002</v>
      </c>
      <c r="I210" s="278">
        <v>241.04999999999998</v>
      </c>
      <c r="J210" s="278">
        <v>242.10000000000002</v>
      </c>
      <c r="K210" s="276">
        <v>240</v>
      </c>
      <c r="L210" s="276">
        <v>237.6</v>
      </c>
      <c r="M210" s="276">
        <v>50.918990000000001</v>
      </c>
    </row>
    <row r="211" spans="1:13">
      <c r="A211" s="267">
        <v>202</v>
      </c>
      <c r="B211" s="276" t="s">
        <v>400</v>
      </c>
      <c r="C211" s="277">
        <v>62.1</v>
      </c>
      <c r="D211" s="278">
        <v>62.116666666666667</v>
      </c>
      <c r="E211" s="278">
        <v>61.333333333333336</v>
      </c>
      <c r="F211" s="278">
        <v>60.56666666666667</v>
      </c>
      <c r="G211" s="278">
        <v>59.783333333333339</v>
      </c>
      <c r="H211" s="278">
        <v>62.883333333333333</v>
      </c>
      <c r="I211" s="278">
        <v>63.666666666666664</v>
      </c>
      <c r="J211" s="278">
        <v>64.433333333333337</v>
      </c>
      <c r="K211" s="276">
        <v>62.9</v>
      </c>
      <c r="L211" s="276">
        <v>61.35</v>
      </c>
      <c r="M211" s="276">
        <v>21.748940000000001</v>
      </c>
    </row>
    <row r="212" spans="1:13">
      <c r="A212" s="267">
        <v>203</v>
      </c>
      <c r="B212" s="276" t="s">
        <v>115</v>
      </c>
      <c r="C212" s="277">
        <v>221.25</v>
      </c>
      <c r="D212" s="278">
        <v>220.5</v>
      </c>
      <c r="E212" s="278">
        <v>218.5</v>
      </c>
      <c r="F212" s="278">
        <v>215.75</v>
      </c>
      <c r="G212" s="278">
        <v>213.75</v>
      </c>
      <c r="H212" s="278">
        <v>223.25</v>
      </c>
      <c r="I212" s="278">
        <v>225.25</v>
      </c>
      <c r="J212" s="278">
        <v>228</v>
      </c>
      <c r="K212" s="276">
        <v>222.5</v>
      </c>
      <c r="L212" s="276">
        <v>217.75</v>
      </c>
      <c r="M212" s="276">
        <v>47.816760000000002</v>
      </c>
    </row>
    <row r="213" spans="1:13">
      <c r="A213" s="267">
        <v>204</v>
      </c>
      <c r="B213" s="276" t="s">
        <v>116</v>
      </c>
      <c r="C213" s="277">
        <v>2387.5500000000002</v>
      </c>
      <c r="D213" s="278">
        <v>2391.1833333333334</v>
      </c>
      <c r="E213" s="278">
        <v>2378.3666666666668</v>
      </c>
      <c r="F213" s="278">
        <v>2369.1833333333334</v>
      </c>
      <c r="G213" s="278">
        <v>2356.3666666666668</v>
      </c>
      <c r="H213" s="278">
        <v>2400.3666666666668</v>
      </c>
      <c r="I213" s="278">
        <v>2413.1833333333334</v>
      </c>
      <c r="J213" s="278">
        <v>2422.3666666666668</v>
      </c>
      <c r="K213" s="276">
        <v>2404</v>
      </c>
      <c r="L213" s="276">
        <v>2382</v>
      </c>
      <c r="M213" s="276">
        <v>8.3009599999999999</v>
      </c>
    </row>
    <row r="214" spans="1:13">
      <c r="A214" s="267">
        <v>205</v>
      </c>
      <c r="B214" s="276" t="s">
        <v>254</v>
      </c>
      <c r="C214" s="277">
        <v>239.05</v>
      </c>
      <c r="D214" s="278">
        <v>238.75</v>
      </c>
      <c r="E214" s="278">
        <v>237.5</v>
      </c>
      <c r="F214" s="278">
        <v>235.95</v>
      </c>
      <c r="G214" s="278">
        <v>234.7</v>
      </c>
      <c r="H214" s="278">
        <v>240.3</v>
      </c>
      <c r="I214" s="278">
        <v>241.55</v>
      </c>
      <c r="J214" s="278">
        <v>243.10000000000002</v>
      </c>
      <c r="K214" s="276">
        <v>240</v>
      </c>
      <c r="L214" s="276">
        <v>237.2</v>
      </c>
      <c r="M214" s="276">
        <v>6.5853599999999997</v>
      </c>
    </row>
    <row r="215" spans="1:13">
      <c r="A215" s="267">
        <v>206</v>
      </c>
      <c r="B215" s="276" t="s">
        <v>401</v>
      </c>
      <c r="C215" s="277">
        <v>36986.85</v>
      </c>
      <c r="D215" s="278">
        <v>37190.85</v>
      </c>
      <c r="E215" s="278">
        <v>36604.699999999997</v>
      </c>
      <c r="F215" s="278">
        <v>36222.549999999996</v>
      </c>
      <c r="G215" s="278">
        <v>35636.399999999994</v>
      </c>
      <c r="H215" s="278">
        <v>37573</v>
      </c>
      <c r="I215" s="278">
        <v>38159.150000000009</v>
      </c>
      <c r="J215" s="278">
        <v>38541.300000000003</v>
      </c>
      <c r="K215" s="276">
        <v>37777</v>
      </c>
      <c r="L215" s="276">
        <v>36808.699999999997</v>
      </c>
      <c r="M215" s="276">
        <v>3.7670000000000002E-2</v>
      </c>
    </row>
    <row r="216" spans="1:13">
      <c r="A216" s="267">
        <v>207</v>
      </c>
      <c r="B216" s="276" t="s">
        <v>397</v>
      </c>
      <c r="C216" s="277">
        <v>44.3</v>
      </c>
      <c r="D216" s="278">
        <v>44.183333333333337</v>
      </c>
      <c r="E216" s="278">
        <v>43.616666666666674</v>
      </c>
      <c r="F216" s="278">
        <v>42.933333333333337</v>
      </c>
      <c r="G216" s="278">
        <v>42.366666666666674</v>
      </c>
      <c r="H216" s="278">
        <v>44.866666666666674</v>
      </c>
      <c r="I216" s="278">
        <v>45.433333333333337</v>
      </c>
      <c r="J216" s="278">
        <v>46.116666666666674</v>
      </c>
      <c r="K216" s="276">
        <v>44.75</v>
      </c>
      <c r="L216" s="276">
        <v>43.5</v>
      </c>
      <c r="M216" s="276">
        <v>30.912749999999999</v>
      </c>
    </row>
    <row r="217" spans="1:13">
      <c r="A217" s="267">
        <v>208</v>
      </c>
      <c r="B217" s="276" t="s">
        <v>255</v>
      </c>
      <c r="C217" s="277">
        <v>41.1</v>
      </c>
      <c r="D217" s="278">
        <v>40.700000000000003</v>
      </c>
      <c r="E217" s="278">
        <v>40.100000000000009</v>
      </c>
      <c r="F217" s="278">
        <v>39.100000000000009</v>
      </c>
      <c r="G217" s="278">
        <v>38.500000000000014</v>
      </c>
      <c r="H217" s="278">
        <v>41.7</v>
      </c>
      <c r="I217" s="278">
        <v>42.3</v>
      </c>
      <c r="J217" s="278">
        <v>43.3</v>
      </c>
      <c r="K217" s="276">
        <v>41.3</v>
      </c>
      <c r="L217" s="276">
        <v>39.700000000000003</v>
      </c>
      <c r="M217" s="276">
        <v>40.701360000000001</v>
      </c>
    </row>
    <row r="218" spans="1:13">
      <c r="A218" s="267">
        <v>209</v>
      </c>
      <c r="B218" s="276" t="s">
        <v>415</v>
      </c>
      <c r="C218" s="277">
        <v>80.650000000000006</v>
      </c>
      <c r="D218" s="278">
        <v>81.3</v>
      </c>
      <c r="E218" s="278">
        <v>79.349999999999994</v>
      </c>
      <c r="F218" s="278">
        <v>78.05</v>
      </c>
      <c r="G218" s="278">
        <v>76.099999999999994</v>
      </c>
      <c r="H218" s="278">
        <v>82.6</v>
      </c>
      <c r="I218" s="278">
        <v>84.550000000000011</v>
      </c>
      <c r="J218" s="278">
        <v>85.85</v>
      </c>
      <c r="K218" s="276">
        <v>83.25</v>
      </c>
      <c r="L218" s="276">
        <v>80</v>
      </c>
      <c r="M218" s="276">
        <v>61.937539999999998</v>
      </c>
    </row>
    <row r="219" spans="1:13">
      <c r="A219" s="267">
        <v>210</v>
      </c>
      <c r="B219" s="276" t="s">
        <v>117</v>
      </c>
      <c r="C219" s="277">
        <v>221.75</v>
      </c>
      <c r="D219" s="278">
        <v>221.83333333333334</v>
      </c>
      <c r="E219" s="278">
        <v>218.31666666666669</v>
      </c>
      <c r="F219" s="278">
        <v>214.88333333333335</v>
      </c>
      <c r="G219" s="278">
        <v>211.3666666666667</v>
      </c>
      <c r="H219" s="278">
        <v>225.26666666666668</v>
      </c>
      <c r="I219" s="278">
        <v>228.78333333333333</v>
      </c>
      <c r="J219" s="278">
        <v>232.21666666666667</v>
      </c>
      <c r="K219" s="276">
        <v>225.35</v>
      </c>
      <c r="L219" s="276">
        <v>218.4</v>
      </c>
      <c r="M219" s="276">
        <v>187.44018</v>
      </c>
    </row>
    <row r="220" spans="1:13">
      <c r="A220" s="267">
        <v>211</v>
      </c>
      <c r="B220" s="276" t="s">
        <v>118</v>
      </c>
      <c r="C220" s="277">
        <v>527.5</v>
      </c>
      <c r="D220" s="278">
        <v>530.19999999999993</v>
      </c>
      <c r="E220" s="278">
        <v>523.39999999999986</v>
      </c>
      <c r="F220" s="278">
        <v>519.29999999999995</v>
      </c>
      <c r="G220" s="278">
        <v>512.49999999999989</v>
      </c>
      <c r="H220" s="278">
        <v>534.29999999999984</v>
      </c>
      <c r="I220" s="278">
        <v>541.0999999999998</v>
      </c>
      <c r="J220" s="278">
        <v>545.19999999999982</v>
      </c>
      <c r="K220" s="276">
        <v>537</v>
      </c>
      <c r="L220" s="276">
        <v>526.1</v>
      </c>
      <c r="M220" s="276">
        <v>135.92625000000001</v>
      </c>
    </row>
    <row r="221" spans="1:13">
      <c r="A221" s="267">
        <v>213</v>
      </c>
      <c r="B221" s="276" t="s">
        <v>256</v>
      </c>
      <c r="C221" s="277">
        <v>1519.2</v>
      </c>
      <c r="D221" s="278">
        <v>1516.0333333333335</v>
      </c>
      <c r="E221" s="278">
        <v>1508.166666666667</v>
      </c>
      <c r="F221" s="278">
        <v>1497.1333333333334</v>
      </c>
      <c r="G221" s="278">
        <v>1489.2666666666669</v>
      </c>
      <c r="H221" s="278">
        <v>1527.0666666666671</v>
      </c>
      <c r="I221" s="278">
        <v>1534.9333333333334</v>
      </c>
      <c r="J221" s="278">
        <v>1545.9666666666672</v>
      </c>
      <c r="K221" s="276">
        <v>1523.9</v>
      </c>
      <c r="L221" s="276">
        <v>1505</v>
      </c>
      <c r="M221" s="276">
        <v>1.72139</v>
      </c>
    </row>
    <row r="222" spans="1:13">
      <c r="A222" s="267">
        <v>214</v>
      </c>
      <c r="B222" s="276" t="s">
        <v>119</v>
      </c>
      <c r="C222" s="277">
        <v>498.7</v>
      </c>
      <c r="D222" s="278">
        <v>498.7833333333333</v>
      </c>
      <c r="E222" s="278">
        <v>496.16666666666663</v>
      </c>
      <c r="F222" s="278">
        <v>493.63333333333333</v>
      </c>
      <c r="G222" s="278">
        <v>491.01666666666665</v>
      </c>
      <c r="H222" s="278">
        <v>501.31666666666661</v>
      </c>
      <c r="I222" s="278">
        <v>503.93333333333328</v>
      </c>
      <c r="J222" s="278">
        <v>506.46666666666658</v>
      </c>
      <c r="K222" s="276">
        <v>501.4</v>
      </c>
      <c r="L222" s="276">
        <v>496.25</v>
      </c>
      <c r="M222" s="276">
        <v>4.0688300000000002</v>
      </c>
    </row>
    <row r="223" spans="1:13">
      <c r="A223" s="267">
        <v>215</v>
      </c>
      <c r="B223" s="276" t="s">
        <v>403</v>
      </c>
      <c r="C223" s="277">
        <v>2929.95</v>
      </c>
      <c r="D223" s="278">
        <v>2926.6666666666665</v>
      </c>
      <c r="E223" s="278">
        <v>2903.333333333333</v>
      </c>
      <c r="F223" s="278">
        <v>2876.7166666666667</v>
      </c>
      <c r="G223" s="278">
        <v>2853.3833333333332</v>
      </c>
      <c r="H223" s="278">
        <v>2953.2833333333328</v>
      </c>
      <c r="I223" s="278">
        <v>2976.6166666666659</v>
      </c>
      <c r="J223" s="278">
        <v>3003.2333333333327</v>
      </c>
      <c r="K223" s="276">
        <v>2950</v>
      </c>
      <c r="L223" s="276">
        <v>2900.05</v>
      </c>
      <c r="M223" s="276">
        <v>2.0449999999999999E-2</v>
      </c>
    </row>
    <row r="224" spans="1:13">
      <c r="A224" s="267">
        <v>216</v>
      </c>
      <c r="B224" s="276" t="s">
        <v>257</v>
      </c>
      <c r="C224" s="277">
        <v>32.299999999999997</v>
      </c>
      <c r="D224" s="278">
        <v>32.06666666666667</v>
      </c>
      <c r="E224" s="278">
        <v>31.683333333333337</v>
      </c>
      <c r="F224" s="278">
        <v>31.066666666666666</v>
      </c>
      <c r="G224" s="278">
        <v>30.683333333333334</v>
      </c>
      <c r="H224" s="278">
        <v>32.683333333333337</v>
      </c>
      <c r="I224" s="278">
        <v>33.066666666666677</v>
      </c>
      <c r="J224" s="278">
        <v>33.683333333333344</v>
      </c>
      <c r="K224" s="276">
        <v>32.450000000000003</v>
      </c>
      <c r="L224" s="276">
        <v>31.45</v>
      </c>
      <c r="M224" s="276">
        <v>145.21708000000001</v>
      </c>
    </row>
    <row r="225" spans="1:13">
      <c r="A225" s="267">
        <v>217</v>
      </c>
      <c r="B225" s="276" t="s">
        <v>120</v>
      </c>
      <c r="C225" s="277">
        <v>11.2</v>
      </c>
      <c r="D225" s="278">
        <v>11.049999999999999</v>
      </c>
      <c r="E225" s="278">
        <v>10.749999999999998</v>
      </c>
      <c r="F225" s="278">
        <v>10.299999999999999</v>
      </c>
      <c r="G225" s="278">
        <v>9.9999999999999982</v>
      </c>
      <c r="H225" s="278">
        <v>11.499999999999998</v>
      </c>
      <c r="I225" s="278">
        <v>11.799999999999999</v>
      </c>
      <c r="J225" s="278">
        <v>12.249999999999998</v>
      </c>
      <c r="K225" s="276">
        <v>11.35</v>
      </c>
      <c r="L225" s="276">
        <v>10.6</v>
      </c>
      <c r="M225" s="276">
        <v>4237.9381299999995</v>
      </c>
    </row>
    <row r="226" spans="1:13">
      <c r="A226" s="267">
        <v>218</v>
      </c>
      <c r="B226" s="276" t="s">
        <v>404</v>
      </c>
      <c r="C226" s="277">
        <v>37.950000000000003</v>
      </c>
      <c r="D226" s="278">
        <v>37.75</v>
      </c>
      <c r="E226" s="278">
        <v>37.25</v>
      </c>
      <c r="F226" s="278">
        <v>36.549999999999997</v>
      </c>
      <c r="G226" s="278">
        <v>36.049999999999997</v>
      </c>
      <c r="H226" s="278">
        <v>38.450000000000003</v>
      </c>
      <c r="I226" s="278">
        <v>38.950000000000003</v>
      </c>
      <c r="J226" s="278">
        <v>39.650000000000006</v>
      </c>
      <c r="K226" s="276">
        <v>38.25</v>
      </c>
      <c r="L226" s="276">
        <v>37.049999999999997</v>
      </c>
      <c r="M226" s="276">
        <v>51.581130000000002</v>
      </c>
    </row>
    <row r="227" spans="1:13">
      <c r="A227" s="267">
        <v>219</v>
      </c>
      <c r="B227" s="276" t="s">
        <v>121</v>
      </c>
      <c r="C227" s="277">
        <v>37.4</v>
      </c>
      <c r="D227" s="278">
        <v>37.283333333333331</v>
      </c>
      <c r="E227" s="278">
        <v>36.966666666666661</v>
      </c>
      <c r="F227" s="278">
        <v>36.533333333333331</v>
      </c>
      <c r="G227" s="278">
        <v>36.216666666666661</v>
      </c>
      <c r="H227" s="278">
        <v>37.716666666666661</v>
      </c>
      <c r="I227" s="278">
        <v>38.033333333333324</v>
      </c>
      <c r="J227" s="278">
        <v>38.466666666666661</v>
      </c>
      <c r="K227" s="276">
        <v>37.6</v>
      </c>
      <c r="L227" s="276">
        <v>36.85</v>
      </c>
      <c r="M227" s="276">
        <v>128.58049</v>
      </c>
    </row>
    <row r="228" spans="1:13">
      <c r="A228" s="267">
        <v>220</v>
      </c>
      <c r="B228" s="276" t="s">
        <v>416</v>
      </c>
      <c r="C228" s="277">
        <v>220.2</v>
      </c>
      <c r="D228" s="278">
        <v>217.9666666666667</v>
      </c>
      <c r="E228" s="278">
        <v>206.53333333333339</v>
      </c>
      <c r="F228" s="278">
        <v>192.8666666666667</v>
      </c>
      <c r="G228" s="278">
        <v>181.43333333333339</v>
      </c>
      <c r="H228" s="278">
        <v>231.63333333333338</v>
      </c>
      <c r="I228" s="278">
        <v>243.06666666666666</v>
      </c>
      <c r="J228" s="278">
        <v>256.73333333333335</v>
      </c>
      <c r="K228" s="276">
        <v>229.4</v>
      </c>
      <c r="L228" s="276">
        <v>204.3</v>
      </c>
      <c r="M228" s="276">
        <v>6.6665400000000004</v>
      </c>
    </row>
    <row r="229" spans="1:13">
      <c r="A229" s="267">
        <v>221</v>
      </c>
      <c r="B229" s="276" t="s">
        <v>405</v>
      </c>
      <c r="C229" s="277">
        <v>1188.1500000000001</v>
      </c>
      <c r="D229" s="278">
        <v>1194.4000000000001</v>
      </c>
      <c r="E229" s="278">
        <v>1168.8500000000001</v>
      </c>
      <c r="F229" s="278">
        <v>1149.55</v>
      </c>
      <c r="G229" s="278">
        <v>1124</v>
      </c>
      <c r="H229" s="278">
        <v>1213.7000000000003</v>
      </c>
      <c r="I229" s="278">
        <v>1239.2500000000005</v>
      </c>
      <c r="J229" s="278">
        <v>1258.5500000000004</v>
      </c>
      <c r="K229" s="276">
        <v>1219.95</v>
      </c>
      <c r="L229" s="276">
        <v>1175.0999999999999</v>
      </c>
      <c r="M229" s="276">
        <v>0.70098000000000005</v>
      </c>
    </row>
    <row r="230" spans="1:13">
      <c r="A230" s="267">
        <v>222</v>
      </c>
      <c r="B230" s="276" t="s">
        <v>406</v>
      </c>
      <c r="C230" s="277">
        <v>9.4</v>
      </c>
      <c r="D230" s="278">
        <v>9.3833333333333329</v>
      </c>
      <c r="E230" s="278">
        <v>9.1666666666666661</v>
      </c>
      <c r="F230" s="278">
        <v>8.9333333333333336</v>
      </c>
      <c r="G230" s="278">
        <v>8.7166666666666668</v>
      </c>
      <c r="H230" s="278">
        <v>9.6166666666666654</v>
      </c>
      <c r="I230" s="278">
        <v>9.8333333333333339</v>
      </c>
      <c r="J230" s="278">
        <v>10.066666666666665</v>
      </c>
      <c r="K230" s="276">
        <v>9.6</v>
      </c>
      <c r="L230" s="276">
        <v>9.15</v>
      </c>
      <c r="M230" s="276">
        <v>56.835000000000001</v>
      </c>
    </row>
    <row r="231" spans="1:13">
      <c r="A231" s="267">
        <v>223</v>
      </c>
      <c r="B231" s="276" t="s">
        <v>122</v>
      </c>
      <c r="C231" s="277">
        <v>507.15</v>
      </c>
      <c r="D231" s="278">
        <v>505.88333333333338</v>
      </c>
      <c r="E231" s="278">
        <v>502.26666666666677</v>
      </c>
      <c r="F231" s="278">
        <v>497.38333333333338</v>
      </c>
      <c r="G231" s="278">
        <v>493.76666666666677</v>
      </c>
      <c r="H231" s="278">
        <v>510.76666666666677</v>
      </c>
      <c r="I231" s="278">
        <v>514.38333333333344</v>
      </c>
      <c r="J231" s="278">
        <v>519.26666666666677</v>
      </c>
      <c r="K231" s="276">
        <v>509.5</v>
      </c>
      <c r="L231" s="276">
        <v>501</v>
      </c>
      <c r="M231" s="276">
        <v>13.890319999999999</v>
      </c>
    </row>
    <row r="232" spans="1:13">
      <c r="A232" s="267">
        <v>224</v>
      </c>
      <c r="B232" s="276" t="s">
        <v>407</v>
      </c>
      <c r="C232" s="277">
        <v>117.2</v>
      </c>
      <c r="D232" s="278">
        <v>116.31666666666668</v>
      </c>
      <c r="E232" s="278">
        <v>114.53333333333336</v>
      </c>
      <c r="F232" s="278">
        <v>111.86666666666669</v>
      </c>
      <c r="G232" s="278">
        <v>110.08333333333337</v>
      </c>
      <c r="H232" s="278">
        <v>118.98333333333335</v>
      </c>
      <c r="I232" s="278">
        <v>120.76666666666668</v>
      </c>
      <c r="J232" s="278">
        <v>123.43333333333334</v>
      </c>
      <c r="K232" s="276">
        <v>118.1</v>
      </c>
      <c r="L232" s="276">
        <v>113.65</v>
      </c>
      <c r="M232" s="276">
        <v>8.3202099999999994</v>
      </c>
    </row>
    <row r="233" spans="1:13">
      <c r="A233" s="267">
        <v>225</v>
      </c>
      <c r="B233" s="276" t="s">
        <v>1603</v>
      </c>
      <c r="C233" s="277">
        <v>1024.6500000000001</v>
      </c>
      <c r="D233" s="278">
        <v>1022.5666666666666</v>
      </c>
      <c r="E233" s="278">
        <v>1010.1333333333332</v>
      </c>
      <c r="F233" s="278">
        <v>995.61666666666656</v>
      </c>
      <c r="G233" s="278">
        <v>983.18333333333317</v>
      </c>
      <c r="H233" s="278">
        <v>1037.0833333333333</v>
      </c>
      <c r="I233" s="278">
        <v>1049.5166666666667</v>
      </c>
      <c r="J233" s="278">
        <v>1064.0333333333333</v>
      </c>
      <c r="K233" s="276">
        <v>1035</v>
      </c>
      <c r="L233" s="276">
        <v>1008.05</v>
      </c>
      <c r="M233" s="276">
        <v>9.4990000000000005E-2</v>
      </c>
    </row>
    <row r="234" spans="1:13">
      <c r="A234" s="267">
        <v>226</v>
      </c>
      <c r="B234" s="276" t="s">
        <v>260</v>
      </c>
      <c r="C234" s="277">
        <v>123.95</v>
      </c>
      <c r="D234" s="278">
        <v>123.61666666666667</v>
      </c>
      <c r="E234" s="278">
        <v>120.43333333333335</v>
      </c>
      <c r="F234" s="278">
        <v>116.91666666666667</v>
      </c>
      <c r="G234" s="278">
        <v>113.73333333333335</v>
      </c>
      <c r="H234" s="278">
        <v>127.13333333333335</v>
      </c>
      <c r="I234" s="278">
        <v>130.31666666666669</v>
      </c>
      <c r="J234" s="278">
        <v>133.83333333333337</v>
      </c>
      <c r="K234" s="276">
        <v>126.8</v>
      </c>
      <c r="L234" s="276">
        <v>120.1</v>
      </c>
      <c r="M234" s="276">
        <v>32.126649999999998</v>
      </c>
    </row>
    <row r="235" spans="1:13">
      <c r="A235" s="267">
        <v>227</v>
      </c>
      <c r="B235" s="276" t="s">
        <v>412</v>
      </c>
      <c r="C235" s="277">
        <v>180.75</v>
      </c>
      <c r="D235" s="278">
        <v>178.20000000000002</v>
      </c>
      <c r="E235" s="278">
        <v>170.60000000000002</v>
      </c>
      <c r="F235" s="278">
        <v>160.45000000000002</v>
      </c>
      <c r="G235" s="278">
        <v>152.85000000000002</v>
      </c>
      <c r="H235" s="278">
        <v>188.35000000000002</v>
      </c>
      <c r="I235" s="278">
        <v>195.95</v>
      </c>
      <c r="J235" s="278">
        <v>206.10000000000002</v>
      </c>
      <c r="K235" s="276">
        <v>185.8</v>
      </c>
      <c r="L235" s="276">
        <v>168.05</v>
      </c>
      <c r="M235" s="276">
        <v>114.70697</v>
      </c>
    </row>
    <row r="236" spans="1:13">
      <c r="A236" s="267">
        <v>228</v>
      </c>
      <c r="B236" s="276" t="s">
        <v>1615</v>
      </c>
      <c r="C236" s="277">
        <v>7038.3</v>
      </c>
      <c r="D236" s="278">
        <v>7025.1833333333334</v>
      </c>
      <c r="E236" s="278">
        <v>6395.3666666666668</v>
      </c>
      <c r="F236" s="278">
        <v>5752.4333333333334</v>
      </c>
      <c r="G236" s="278">
        <v>5122.6166666666668</v>
      </c>
      <c r="H236" s="278">
        <v>7668.1166666666668</v>
      </c>
      <c r="I236" s="278">
        <v>8297.9333333333343</v>
      </c>
      <c r="J236" s="278">
        <v>8940.8666666666668</v>
      </c>
      <c r="K236" s="276">
        <v>7655</v>
      </c>
      <c r="L236" s="276">
        <v>6382.25</v>
      </c>
      <c r="M236" s="276">
        <v>5.2531999999999996</v>
      </c>
    </row>
    <row r="237" spans="1:13">
      <c r="A237" s="267">
        <v>229</v>
      </c>
      <c r="B237" s="276" t="s">
        <v>259</v>
      </c>
      <c r="C237" s="277">
        <v>88.35</v>
      </c>
      <c r="D237" s="278">
        <v>88.05</v>
      </c>
      <c r="E237" s="278">
        <v>86.3</v>
      </c>
      <c r="F237" s="278">
        <v>84.25</v>
      </c>
      <c r="G237" s="278">
        <v>82.5</v>
      </c>
      <c r="H237" s="278">
        <v>90.1</v>
      </c>
      <c r="I237" s="278">
        <v>91.85</v>
      </c>
      <c r="J237" s="278">
        <v>93.899999999999991</v>
      </c>
      <c r="K237" s="276">
        <v>89.8</v>
      </c>
      <c r="L237" s="276">
        <v>86</v>
      </c>
      <c r="M237" s="276">
        <v>33.032380000000003</v>
      </c>
    </row>
    <row r="238" spans="1:13">
      <c r="A238" s="267">
        <v>230</v>
      </c>
      <c r="B238" s="276" t="s">
        <v>123</v>
      </c>
      <c r="C238" s="277">
        <v>1713.5</v>
      </c>
      <c r="D238" s="278">
        <v>1710.1000000000001</v>
      </c>
      <c r="E238" s="278">
        <v>1696.3500000000004</v>
      </c>
      <c r="F238" s="278">
        <v>1679.2000000000003</v>
      </c>
      <c r="G238" s="278">
        <v>1665.4500000000005</v>
      </c>
      <c r="H238" s="278">
        <v>1727.2500000000002</v>
      </c>
      <c r="I238" s="278">
        <v>1740.9999999999998</v>
      </c>
      <c r="J238" s="278">
        <v>1758.15</v>
      </c>
      <c r="K238" s="276">
        <v>1723.85</v>
      </c>
      <c r="L238" s="276">
        <v>1692.95</v>
      </c>
      <c r="M238" s="276">
        <v>10.004200000000001</v>
      </c>
    </row>
    <row r="239" spans="1:13">
      <c r="A239" s="267">
        <v>231</v>
      </c>
      <c r="B239" s="276" t="s">
        <v>1622</v>
      </c>
      <c r="C239" s="277">
        <v>304.3</v>
      </c>
      <c r="D239" s="278">
        <v>305.73333333333329</v>
      </c>
      <c r="E239" s="278">
        <v>301.46666666666658</v>
      </c>
      <c r="F239" s="278">
        <v>298.63333333333327</v>
      </c>
      <c r="G239" s="278">
        <v>294.36666666666656</v>
      </c>
      <c r="H239" s="278">
        <v>308.56666666666661</v>
      </c>
      <c r="I239" s="278">
        <v>312.83333333333337</v>
      </c>
      <c r="J239" s="278">
        <v>315.66666666666663</v>
      </c>
      <c r="K239" s="276">
        <v>310</v>
      </c>
      <c r="L239" s="276">
        <v>302.89999999999998</v>
      </c>
      <c r="M239" s="276">
        <v>1.3212900000000001</v>
      </c>
    </row>
    <row r="240" spans="1:13">
      <c r="A240" s="267">
        <v>232</v>
      </c>
      <c r="B240" s="276" t="s">
        <v>418</v>
      </c>
      <c r="C240" s="277">
        <v>333.6</v>
      </c>
      <c r="D240" s="278">
        <v>330.93333333333334</v>
      </c>
      <c r="E240" s="278">
        <v>314.16666666666669</v>
      </c>
      <c r="F240" s="278">
        <v>294.73333333333335</v>
      </c>
      <c r="G240" s="278">
        <v>277.9666666666667</v>
      </c>
      <c r="H240" s="278">
        <v>350.36666666666667</v>
      </c>
      <c r="I240" s="278">
        <v>367.13333333333333</v>
      </c>
      <c r="J240" s="278">
        <v>386.56666666666666</v>
      </c>
      <c r="K240" s="276">
        <v>347.7</v>
      </c>
      <c r="L240" s="276">
        <v>311.5</v>
      </c>
      <c r="M240" s="276">
        <v>5.2249499999999998</v>
      </c>
    </row>
    <row r="241" spans="1:13">
      <c r="A241" s="267">
        <v>233</v>
      </c>
      <c r="B241" s="276" t="s">
        <v>124</v>
      </c>
      <c r="C241" s="277">
        <v>900.15</v>
      </c>
      <c r="D241" s="278">
        <v>899.06666666666661</v>
      </c>
      <c r="E241" s="278">
        <v>894.13333333333321</v>
      </c>
      <c r="F241" s="278">
        <v>888.11666666666656</v>
      </c>
      <c r="G241" s="278">
        <v>883.18333333333317</v>
      </c>
      <c r="H241" s="278">
        <v>905.08333333333326</v>
      </c>
      <c r="I241" s="278">
        <v>910.01666666666665</v>
      </c>
      <c r="J241" s="278">
        <v>916.0333333333333</v>
      </c>
      <c r="K241" s="276">
        <v>904</v>
      </c>
      <c r="L241" s="276">
        <v>893.05</v>
      </c>
      <c r="M241" s="276">
        <v>46.32855</v>
      </c>
    </row>
    <row r="242" spans="1:13">
      <c r="A242" s="267">
        <v>234</v>
      </c>
      <c r="B242" s="276" t="s">
        <v>419</v>
      </c>
      <c r="C242" s="277">
        <v>86.15</v>
      </c>
      <c r="D242" s="278">
        <v>86.716666666666654</v>
      </c>
      <c r="E242" s="278">
        <v>85.433333333333309</v>
      </c>
      <c r="F242" s="278">
        <v>84.716666666666654</v>
      </c>
      <c r="G242" s="278">
        <v>83.433333333333309</v>
      </c>
      <c r="H242" s="278">
        <v>87.433333333333309</v>
      </c>
      <c r="I242" s="278">
        <v>88.71666666666664</v>
      </c>
      <c r="J242" s="278">
        <v>89.433333333333309</v>
      </c>
      <c r="K242" s="276">
        <v>88</v>
      </c>
      <c r="L242" s="276">
        <v>86</v>
      </c>
      <c r="M242" s="276">
        <v>1.60148</v>
      </c>
    </row>
    <row r="243" spans="1:13">
      <c r="A243" s="267">
        <v>235</v>
      </c>
      <c r="B243" s="276" t="s">
        <v>3648</v>
      </c>
      <c r="C243" s="277">
        <v>235.45</v>
      </c>
      <c r="D243" s="278">
        <v>234.41666666666666</v>
      </c>
      <c r="E243" s="278">
        <v>231.63333333333333</v>
      </c>
      <c r="F243" s="278">
        <v>227.81666666666666</v>
      </c>
      <c r="G243" s="278">
        <v>225.03333333333333</v>
      </c>
      <c r="H243" s="278">
        <v>238.23333333333332</v>
      </c>
      <c r="I243" s="278">
        <v>241.01666666666668</v>
      </c>
      <c r="J243" s="278">
        <v>244.83333333333331</v>
      </c>
      <c r="K243" s="276">
        <v>237.2</v>
      </c>
      <c r="L243" s="276">
        <v>230.6</v>
      </c>
      <c r="M243" s="276">
        <v>27.600100000000001</v>
      </c>
    </row>
    <row r="244" spans="1:13">
      <c r="A244" s="267">
        <v>236</v>
      </c>
      <c r="B244" s="276" t="s">
        <v>126</v>
      </c>
      <c r="C244" s="277">
        <v>1260.45</v>
      </c>
      <c r="D244" s="278">
        <v>1260.5833333333333</v>
      </c>
      <c r="E244" s="278">
        <v>1255.6666666666665</v>
      </c>
      <c r="F244" s="278">
        <v>1250.8833333333332</v>
      </c>
      <c r="G244" s="278">
        <v>1245.9666666666665</v>
      </c>
      <c r="H244" s="278">
        <v>1265.3666666666666</v>
      </c>
      <c r="I244" s="278">
        <v>1270.2833333333331</v>
      </c>
      <c r="J244" s="278">
        <v>1275.0666666666666</v>
      </c>
      <c r="K244" s="276">
        <v>1265.5</v>
      </c>
      <c r="L244" s="276">
        <v>1255.8</v>
      </c>
      <c r="M244" s="276">
        <v>42.535499999999999</v>
      </c>
    </row>
    <row r="245" spans="1:13">
      <c r="A245" s="267">
        <v>237</v>
      </c>
      <c r="B245" s="276" t="s">
        <v>1645</v>
      </c>
      <c r="C245" s="277">
        <v>651.54999999999995</v>
      </c>
      <c r="D245" s="278">
        <v>652.2833333333333</v>
      </c>
      <c r="E245" s="278">
        <v>644.56666666666661</v>
      </c>
      <c r="F245" s="278">
        <v>637.58333333333326</v>
      </c>
      <c r="G245" s="278">
        <v>629.86666666666656</v>
      </c>
      <c r="H245" s="278">
        <v>659.26666666666665</v>
      </c>
      <c r="I245" s="278">
        <v>666.98333333333335</v>
      </c>
      <c r="J245" s="278">
        <v>673.9666666666667</v>
      </c>
      <c r="K245" s="276">
        <v>660</v>
      </c>
      <c r="L245" s="276">
        <v>645.29999999999995</v>
      </c>
      <c r="M245" s="276">
        <v>0.16439000000000001</v>
      </c>
    </row>
    <row r="246" spans="1:13">
      <c r="A246" s="267">
        <v>238</v>
      </c>
      <c r="B246" s="276" t="s">
        <v>420</v>
      </c>
      <c r="C246" s="277">
        <v>286.85000000000002</v>
      </c>
      <c r="D246" s="278">
        <v>287.06666666666666</v>
      </c>
      <c r="E246" s="278">
        <v>282.13333333333333</v>
      </c>
      <c r="F246" s="278">
        <v>277.41666666666669</v>
      </c>
      <c r="G246" s="278">
        <v>272.48333333333335</v>
      </c>
      <c r="H246" s="278">
        <v>291.7833333333333</v>
      </c>
      <c r="I246" s="278">
        <v>296.71666666666658</v>
      </c>
      <c r="J246" s="278">
        <v>301.43333333333328</v>
      </c>
      <c r="K246" s="276">
        <v>292</v>
      </c>
      <c r="L246" s="276">
        <v>282.35000000000002</v>
      </c>
      <c r="M246" s="276">
        <v>21.854690000000002</v>
      </c>
    </row>
    <row r="247" spans="1:13">
      <c r="A247" s="267">
        <v>239</v>
      </c>
      <c r="B247" s="276" t="s">
        <v>421</v>
      </c>
      <c r="C247" s="277">
        <v>309.39999999999998</v>
      </c>
      <c r="D247" s="278">
        <v>311.73333333333329</v>
      </c>
      <c r="E247" s="278">
        <v>306.06666666666661</v>
      </c>
      <c r="F247" s="278">
        <v>302.73333333333329</v>
      </c>
      <c r="G247" s="278">
        <v>297.06666666666661</v>
      </c>
      <c r="H247" s="278">
        <v>315.06666666666661</v>
      </c>
      <c r="I247" s="278">
        <v>320.73333333333323</v>
      </c>
      <c r="J247" s="278">
        <v>324.06666666666661</v>
      </c>
      <c r="K247" s="276">
        <v>317.39999999999998</v>
      </c>
      <c r="L247" s="276">
        <v>308.39999999999998</v>
      </c>
      <c r="M247" s="276">
        <v>1.23444</v>
      </c>
    </row>
    <row r="248" spans="1:13">
      <c r="A248" s="267">
        <v>240</v>
      </c>
      <c r="B248" s="276" t="s">
        <v>417</v>
      </c>
      <c r="C248" s="277">
        <v>10.8</v>
      </c>
      <c r="D248" s="278">
        <v>10.766666666666666</v>
      </c>
      <c r="E248" s="278">
        <v>10.683333333333332</v>
      </c>
      <c r="F248" s="278">
        <v>10.566666666666666</v>
      </c>
      <c r="G248" s="278">
        <v>10.483333333333333</v>
      </c>
      <c r="H248" s="278">
        <v>10.883333333333331</v>
      </c>
      <c r="I248" s="278">
        <v>10.966666666666667</v>
      </c>
      <c r="J248" s="278">
        <v>11.08333333333333</v>
      </c>
      <c r="K248" s="276">
        <v>10.85</v>
      </c>
      <c r="L248" s="276">
        <v>10.65</v>
      </c>
      <c r="M248" s="276">
        <v>26.869499999999999</v>
      </c>
    </row>
    <row r="249" spans="1:13">
      <c r="A249" s="267">
        <v>241</v>
      </c>
      <c r="B249" s="276" t="s">
        <v>127</v>
      </c>
      <c r="C249" s="277">
        <v>91.5</v>
      </c>
      <c r="D249" s="278">
        <v>91.45</v>
      </c>
      <c r="E249" s="278">
        <v>91.15</v>
      </c>
      <c r="F249" s="278">
        <v>90.8</v>
      </c>
      <c r="G249" s="278">
        <v>90.5</v>
      </c>
      <c r="H249" s="278">
        <v>91.800000000000011</v>
      </c>
      <c r="I249" s="278">
        <v>92.1</v>
      </c>
      <c r="J249" s="278">
        <v>92.450000000000017</v>
      </c>
      <c r="K249" s="276">
        <v>91.75</v>
      </c>
      <c r="L249" s="276">
        <v>91.1</v>
      </c>
      <c r="M249" s="276">
        <v>71.441419999999994</v>
      </c>
    </row>
    <row r="250" spans="1:13">
      <c r="A250" s="267">
        <v>242</v>
      </c>
      <c r="B250" s="276" t="s">
        <v>262</v>
      </c>
      <c r="C250" s="277">
        <v>2180.0500000000002</v>
      </c>
      <c r="D250" s="278">
        <v>2183.7166666666667</v>
      </c>
      <c r="E250" s="278">
        <v>2168.4333333333334</v>
      </c>
      <c r="F250" s="278">
        <v>2156.8166666666666</v>
      </c>
      <c r="G250" s="278">
        <v>2141.5333333333333</v>
      </c>
      <c r="H250" s="278">
        <v>2195.3333333333335</v>
      </c>
      <c r="I250" s="278">
        <v>2210.6166666666672</v>
      </c>
      <c r="J250" s="278">
        <v>2222.2333333333336</v>
      </c>
      <c r="K250" s="276">
        <v>2199</v>
      </c>
      <c r="L250" s="276">
        <v>2172.1</v>
      </c>
      <c r="M250" s="276">
        <v>0.97219</v>
      </c>
    </row>
    <row r="251" spans="1:13">
      <c r="A251" s="267">
        <v>243</v>
      </c>
      <c r="B251" s="276" t="s">
        <v>408</v>
      </c>
      <c r="C251" s="277">
        <v>118.55</v>
      </c>
      <c r="D251" s="278">
        <v>119.15000000000002</v>
      </c>
      <c r="E251" s="278">
        <v>115.80000000000004</v>
      </c>
      <c r="F251" s="278">
        <v>113.05000000000003</v>
      </c>
      <c r="G251" s="278">
        <v>109.70000000000005</v>
      </c>
      <c r="H251" s="278">
        <v>121.90000000000003</v>
      </c>
      <c r="I251" s="278">
        <v>125.25000000000003</v>
      </c>
      <c r="J251" s="278">
        <v>128.00000000000003</v>
      </c>
      <c r="K251" s="276">
        <v>122.5</v>
      </c>
      <c r="L251" s="276">
        <v>116.4</v>
      </c>
      <c r="M251" s="276">
        <v>20.55461</v>
      </c>
    </row>
    <row r="252" spans="1:13">
      <c r="A252" s="267">
        <v>244</v>
      </c>
      <c r="B252" s="276" t="s">
        <v>409</v>
      </c>
      <c r="C252" s="277">
        <v>87.45</v>
      </c>
      <c r="D252" s="278">
        <v>87.966666666666654</v>
      </c>
      <c r="E252" s="278">
        <v>86.633333333333312</v>
      </c>
      <c r="F252" s="278">
        <v>85.816666666666663</v>
      </c>
      <c r="G252" s="278">
        <v>84.48333333333332</v>
      </c>
      <c r="H252" s="278">
        <v>88.783333333333303</v>
      </c>
      <c r="I252" s="278">
        <v>90.116666666666646</v>
      </c>
      <c r="J252" s="278">
        <v>90.933333333333294</v>
      </c>
      <c r="K252" s="276">
        <v>89.3</v>
      </c>
      <c r="L252" s="276">
        <v>87.15</v>
      </c>
      <c r="M252" s="276">
        <v>6.9953000000000003</v>
      </c>
    </row>
    <row r="253" spans="1:13">
      <c r="A253" s="267">
        <v>245</v>
      </c>
      <c r="B253" s="276" t="s">
        <v>2931</v>
      </c>
      <c r="C253" s="277">
        <v>1445</v>
      </c>
      <c r="D253" s="278">
        <v>1448.0333333333335</v>
      </c>
      <c r="E253" s="278">
        <v>1437.0666666666671</v>
      </c>
      <c r="F253" s="278">
        <v>1429.1333333333334</v>
      </c>
      <c r="G253" s="278">
        <v>1418.166666666667</v>
      </c>
      <c r="H253" s="278">
        <v>1455.9666666666672</v>
      </c>
      <c r="I253" s="278">
        <v>1466.9333333333338</v>
      </c>
      <c r="J253" s="278">
        <v>1474.8666666666672</v>
      </c>
      <c r="K253" s="276">
        <v>1459</v>
      </c>
      <c r="L253" s="276">
        <v>1440.1</v>
      </c>
      <c r="M253" s="276">
        <v>11.64188</v>
      </c>
    </row>
    <row r="254" spans="1:13">
      <c r="A254" s="267">
        <v>246</v>
      </c>
      <c r="B254" s="276" t="s">
        <v>402</v>
      </c>
      <c r="C254" s="277">
        <v>465.6</v>
      </c>
      <c r="D254" s="278">
        <v>465.73333333333335</v>
      </c>
      <c r="E254" s="278">
        <v>461.86666666666667</v>
      </c>
      <c r="F254" s="278">
        <v>458.13333333333333</v>
      </c>
      <c r="G254" s="278">
        <v>454.26666666666665</v>
      </c>
      <c r="H254" s="278">
        <v>469.4666666666667</v>
      </c>
      <c r="I254" s="278">
        <v>473.33333333333337</v>
      </c>
      <c r="J254" s="278">
        <v>477.06666666666672</v>
      </c>
      <c r="K254" s="276">
        <v>469.6</v>
      </c>
      <c r="L254" s="276">
        <v>462</v>
      </c>
      <c r="M254" s="276">
        <v>2.8851399999999998</v>
      </c>
    </row>
    <row r="255" spans="1:13">
      <c r="A255" s="267">
        <v>247</v>
      </c>
      <c r="B255" s="276" t="s">
        <v>128</v>
      </c>
      <c r="C255" s="277">
        <v>213.85</v>
      </c>
      <c r="D255" s="278">
        <v>212.44999999999996</v>
      </c>
      <c r="E255" s="278">
        <v>210.69999999999993</v>
      </c>
      <c r="F255" s="278">
        <v>207.54999999999998</v>
      </c>
      <c r="G255" s="278">
        <v>205.79999999999995</v>
      </c>
      <c r="H255" s="278">
        <v>215.59999999999991</v>
      </c>
      <c r="I255" s="278">
        <v>217.34999999999997</v>
      </c>
      <c r="J255" s="278">
        <v>220.49999999999989</v>
      </c>
      <c r="K255" s="276">
        <v>214.2</v>
      </c>
      <c r="L255" s="276">
        <v>209.3</v>
      </c>
      <c r="M255" s="276">
        <v>195.27332999999999</v>
      </c>
    </row>
    <row r="256" spans="1:13">
      <c r="A256" s="267">
        <v>248</v>
      </c>
      <c r="B256" s="276" t="s">
        <v>413</v>
      </c>
      <c r="C256" s="277">
        <v>326.64999999999998</v>
      </c>
      <c r="D256" s="278">
        <v>328.23333333333335</v>
      </c>
      <c r="E256" s="278">
        <v>323.91666666666669</v>
      </c>
      <c r="F256" s="278">
        <v>321.18333333333334</v>
      </c>
      <c r="G256" s="278">
        <v>316.86666666666667</v>
      </c>
      <c r="H256" s="278">
        <v>330.9666666666667</v>
      </c>
      <c r="I256" s="278">
        <v>335.2833333333333</v>
      </c>
      <c r="J256" s="278">
        <v>338.01666666666671</v>
      </c>
      <c r="K256" s="276">
        <v>332.55</v>
      </c>
      <c r="L256" s="276">
        <v>325.5</v>
      </c>
      <c r="M256" s="276">
        <v>0.84123999999999999</v>
      </c>
    </row>
    <row r="257" spans="1:13">
      <c r="A257" s="267">
        <v>249</v>
      </c>
      <c r="B257" s="276" t="s">
        <v>411</v>
      </c>
      <c r="C257" s="277">
        <v>127.2</v>
      </c>
      <c r="D257" s="278">
        <v>127.60000000000001</v>
      </c>
      <c r="E257" s="278">
        <v>126.4</v>
      </c>
      <c r="F257" s="278">
        <v>125.6</v>
      </c>
      <c r="G257" s="278">
        <v>124.39999999999999</v>
      </c>
      <c r="H257" s="278">
        <v>128.40000000000003</v>
      </c>
      <c r="I257" s="278">
        <v>129.60000000000002</v>
      </c>
      <c r="J257" s="278">
        <v>130.40000000000003</v>
      </c>
      <c r="K257" s="276">
        <v>128.80000000000001</v>
      </c>
      <c r="L257" s="276">
        <v>126.8</v>
      </c>
      <c r="M257" s="276">
        <v>2.7989799999999998</v>
      </c>
    </row>
    <row r="258" spans="1:13">
      <c r="A258" s="267">
        <v>250</v>
      </c>
      <c r="B258" s="276" t="s">
        <v>431</v>
      </c>
      <c r="C258" s="277">
        <v>24.35</v>
      </c>
      <c r="D258" s="278">
        <v>24</v>
      </c>
      <c r="E258" s="278">
        <v>23.2</v>
      </c>
      <c r="F258" s="278">
        <v>22.05</v>
      </c>
      <c r="G258" s="278">
        <v>21.25</v>
      </c>
      <c r="H258" s="278">
        <v>25.15</v>
      </c>
      <c r="I258" s="278">
        <v>25.949999999999996</v>
      </c>
      <c r="J258" s="278">
        <v>27.099999999999998</v>
      </c>
      <c r="K258" s="276">
        <v>24.8</v>
      </c>
      <c r="L258" s="276">
        <v>22.85</v>
      </c>
      <c r="M258" s="276">
        <v>52.96564</v>
      </c>
    </row>
    <row r="259" spans="1:13">
      <c r="A259" s="267">
        <v>251</v>
      </c>
      <c r="B259" s="276" t="s">
        <v>428</v>
      </c>
      <c r="C259" s="277">
        <v>43.15</v>
      </c>
      <c r="D259" s="278">
        <v>43</v>
      </c>
      <c r="E259" s="278">
        <v>42.65</v>
      </c>
      <c r="F259" s="278">
        <v>42.15</v>
      </c>
      <c r="G259" s="278">
        <v>41.8</v>
      </c>
      <c r="H259" s="278">
        <v>43.5</v>
      </c>
      <c r="I259" s="278">
        <v>43.849999999999994</v>
      </c>
      <c r="J259" s="278">
        <v>44.35</v>
      </c>
      <c r="K259" s="276">
        <v>43.35</v>
      </c>
      <c r="L259" s="276">
        <v>42.5</v>
      </c>
      <c r="M259" s="276">
        <v>2.02041</v>
      </c>
    </row>
    <row r="260" spans="1:13">
      <c r="A260" s="267">
        <v>252</v>
      </c>
      <c r="B260" s="276" t="s">
        <v>429</v>
      </c>
      <c r="C260" s="277">
        <v>94.8</v>
      </c>
      <c r="D260" s="278">
        <v>95.133333333333326</v>
      </c>
      <c r="E260" s="278">
        <v>93.966666666666654</v>
      </c>
      <c r="F260" s="278">
        <v>93.133333333333326</v>
      </c>
      <c r="G260" s="278">
        <v>91.966666666666654</v>
      </c>
      <c r="H260" s="278">
        <v>95.966666666666654</v>
      </c>
      <c r="I260" s="278">
        <v>97.13333333333334</v>
      </c>
      <c r="J260" s="278">
        <v>97.966666666666654</v>
      </c>
      <c r="K260" s="276">
        <v>96.3</v>
      </c>
      <c r="L260" s="276">
        <v>94.3</v>
      </c>
      <c r="M260" s="276">
        <v>8.6513000000000009</v>
      </c>
    </row>
    <row r="261" spans="1:13">
      <c r="A261" s="267">
        <v>253</v>
      </c>
      <c r="B261" s="276" t="s">
        <v>432</v>
      </c>
      <c r="C261" s="277">
        <v>60.6</v>
      </c>
      <c r="D261" s="278">
        <v>60.966666666666661</v>
      </c>
      <c r="E261" s="278">
        <v>59.683333333333323</v>
      </c>
      <c r="F261" s="278">
        <v>58.766666666666659</v>
      </c>
      <c r="G261" s="278">
        <v>57.48333333333332</v>
      </c>
      <c r="H261" s="278">
        <v>61.883333333333326</v>
      </c>
      <c r="I261" s="278">
        <v>63.166666666666671</v>
      </c>
      <c r="J261" s="278">
        <v>64.083333333333329</v>
      </c>
      <c r="K261" s="276">
        <v>62.25</v>
      </c>
      <c r="L261" s="276">
        <v>60.05</v>
      </c>
      <c r="M261" s="276">
        <v>11.17774</v>
      </c>
    </row>
    <row r="262" spans="1:13">
      <c r="A262" s="267">
        <v>254</v>
      </c>
      <c r="B262" s="276" t="s">
        <v>422</v>
      </c>
      <c r="C262" s="277">
        <v>1034.3</v>
      </c>
      <c r="D262" s="278">
        <v>1028.1000000000001</v>
      </c>
      <c r="E262" s="278">
        <v>1021.2000000000003</v>
      </c>
      <c r="F262" s="278">
        <v>1008.1000000000001</v>
      </c>
      <c r="G262" s="278">
        <v>1001.2000000000003</v>
      </c>
      <c r="H262" s="278">
        <v>1041.2000000000003</v>
      </c>
      <c r="I262" s="278">
        <v>1048.1000000000004</v>
      </c>
      <c r="J262" s="278">
        <v>1061.2000000000003</v>
      </c>
      <c r="K262" s="276">
        <v>1035</v>
      </c>
      <c r="L262" s="276">
        <v>1015</v>
      </c>
      <c r="M262" s="276">
        <v>0.93184999999999996</v>
      </c>
    </row>
    <row r="263" spans="1:13">
      <c r="A263" s="267">
        <v>255</v>
      </c>
      <c r="B263" s="276" t="s">
        <v>436</v>
      </c>
      <c r="C263" s="277">
        <v>2744.4</v>
      </c>
      <c r="D263" s="278">
        <v>2733.4666666666667</v>
      </c>
      <c r="E263" s="278">
        <v>2676.9333333333334</v>
      </c>
      <c r="F263" s="278">
        <v>2609.4666666666667</v>
      </c>
      <c r="G263" s="278">
        <v>2552.9333333333334</v>
      </c>
      <c r="H263" s="278">
        <v>2800.9333333333334</v>
      </c>
      <c r="I263" s="278">
        <v>2857.4666666666672</v>
      </c>
      <c r="J263" s="278">
        <v>2924.9333333333334</v>
      </c>
      <c r="K263" s="276">
        <v>2790</v>
      </c>
      <c r="L263" s="276">
        <v>2666</v>
      </c>
      <c r="M263" s="276">
        <v>0.79742999999999997</v>
      </c>
    </row>
    <row r="264" spans="1:13">
      <c r="A264" s="267">
        <v>256</v>
      </c>
      <c r="B264" s="276" t="s">
        <v>433</v>
      </c>
      <c r="C264" s="277">
        <v>76.45</v>
      </c>
      <c r="D264" s="278">
        <v>76.5</v>
      </c>
      <c r="E264" s="278">
        <v>75.7</v>
      </c>
      <c r="F264" s="278">
        <v>74.95</v>
      </c>
      <c r="G264" s="278">
        <v>74.150000000000006</v>
      </c>
      <c r="H264" s="278">
        <v>77.25</v>
      </c>
      <c r="I264" s="278">
        <v>78.050000000000011</v>
      </c>
      <c r="J264" s="278">
        <v>78.8</v>
      </c>
      <c r="K264" s="276">
        <v>77.3</v>
      </c>
      <c r="L264" s="276">
        <v>75.75</v>
      </c>
      <c r="M264" s="276">
        <v>7.48672</v>
      </c>
    </row>
    <row r="265" spans="1:13">
      <c r="A265" s="267">
        <v>257</v>
      </c>
      <c r="B265" s="276" t="s">
        <v>129</v>
      </c>
      <c r="C265" s="277">
        <v>270.14999999999998</v>
      </c>
      <c r="D265" s="278">
        <v>270.36666666666667</v>
      </c>
      <c r="E265" s="278">
        <v>267.88333333333333</v>
      </c>
      <c r="F265" s="278">
        <v>265.61666666666667</v>
      </c>
      <c r="G265" s="278">
        <v>263.13333333333333</v>
      </c>
      <c r="H265" s="278">
        <v>272.63333333333333</v>
      </c>
      <c r="I265" s="278">
        <v>275.11666666666667</v>
      </c>
      <c r="J265" s="278">
        <v>277.38333333333333</v>
      </c>
      <c r="K265" s="276">
        <v>272.85000000000002</v>
      </c>
      <c r="L265" s="276">
        <v>268.10000000000002</v>
      </c>
      <c r="M265" s="276">
        <v>80.473370000000003</v>
      </c>
    </row>
    <row r="266" spans="1:13">
      <c r="A266" s="267">
        <v>258</v>
      </c>
      <c r="B266" s="276" t="s">
        <v>423</v>
      </c>
      <c r="C266" s="277">
        <v>1923.25</v>
      </c>
      <c r="D266" s="278">
        <v>1919.3500000000001</v>
      </c>
      <c r="E266" s="278">
        <v>1909.9500000000003</v>
      </c>
      <c r="F266" s="278">
        <v>1896.65</v>
      </c>
      <c r="G266" s="278">
        <v>1887.2500000000002</v>
      </c>
      <c r="H266" s="278">
        <v>1932.6500000000003</v>
      </c>
      <c r="I266" s="278">
        <v>1942.0500000000004</v>
      </c>
      <c r="J266" s="278">
        <v>1955.3500000000004</v>
      </c>
      <c r="K266" s="276">
        <v>1928.75</v>
      </c>
      <c r="L266" s="276">
        <v>1906.05</v>
      </c>
      <c r="M266" s="276">
        <v>0.58377999999999997</v>
      </c>
    </row>
    <row r="267" spans="1:13">
      <c r="A267" s="267">
        <v>259</v>
      </c>
      <c r="B267" s="276" t="s">
        <v>424</v>
      </c>
      <c r="C267" s="277">
        <v>342.45</v>
      </c>
      <c r="D267" s="278">
        <v>342.59999999999997</v>
      </c>
      <c r="E267" s="278">
        <v>340.39999999999992</v>
      </c>
      <c r="F267" s="278">
        <v>338.34999999999997</v>
      </c>
      <c r="G267" s="278">
        <v>336.14999999999992</v>
      </c>
      <c r="H267" s="278">
        <v>344.64999999999992</v>
      </c>
      <c r="I267" s="278">
        <v>346.84999999999997</v>
      </c>
      <c r="J267" s="278">
        <v>348.89999999999992</v>
      </c>
      <c r="K267" s="276">
        <v>344.8</v>
      </c>
      <c r="L267" s="276">
        <v>340.55</v>
      </c>
      <c r="M267" s="276">
        <v>1.99057</v>
      </c>
    </row>
    <row r="268" spans="1:13">
      <c r="A268" s="267">
        <v>260</v>
      </c>
      <c r="B268" s="276" t="s">
        <v>425</v>
      </c>
      <c r="C268" s="277">
        <v>113.85</v>
      </c>
      <c r="D268" s="278">
        <v>111.71666666666665</v>
      </c>
      <c r="E268" s="278">
        <v>108.48333333333331</v>
      </c>
      <c r="F268" s="278">
        <v>103.11666666666665</v>
      </c>
      <c r="G268" s="278">
        <v>99.883333333333297</v>
      </c>
      <c r="H268" s="278">
        <v>117.08333333333331</v>
      </c>
      <c r="I268" s="278">
        <v>120.31666666666666</v>
      </c>
      <c r="J268" s="278">
        <v>125.68333333333332</v>
      </c>
      <c r="K268" s="276">
        <v>114.95</v>
      </c>
      <c r="L268" s="276">
        <v>106.35</v>
      </c>
      <c r="M268" s="276">
        <v>42.113230000000001</v>
      </c>
    </row>
    <row r="269" spans="1:13">
      <c r="A269" s="267">
        <v>261</v>
      </c>
      <c r="B269" s="276" t="s">
        <v>426</v>
      </c>
      <c r="C269" s="277">
        <v>76</v>
      </c>
      <c r="D269" s="278">
        <v>75.833333333333329</v>
      </c>
      <c r="E269" s="278">
        <v>75.36666666666666</v>
      </c>
      <c r="F269" s="278">
        <v>74.733333333333334</v>
      </c>
      <c r="G269" s="278">
        <v>74.266666666666666</v>
      </c>
      <c r="H269" s="278">
        <v>76.466666666666654</v>
      </c>
      <c r="I269" s="278">
        <v>76.933333333333323</v>
      </c>
      <c r="J269" s="278">
        <v>77.566666666666649</v>
      </c>
      <c r="K269" s="276">
        <v>76.3</v>
      </c>
      <c r="L269" s="276">
        <v>75.2</v>
      </c>
      <c r="M269" s="276">
        <v>11.7211</v>
      </c>
    </row>
    <row r="270" spans="1:13">
      <c r="A270" s="267">
        <v>262</v>
      </c>
      <c r="B270" s="276" t="s">
        <v>427</v>
      </c>
      <c r="C270" s="277">
        <v>86.3</v>
      </c>
      <c r="D270" s="278">
        <v>85.95</v>
      </c>
      <c r="E270" s="278">
        <v>84.45</v>
      </c>
      <c r="F270" s="278">
        <v>82.6</v>
      </c>
      <c r="G270" s="278">
        <v>81.099999999999994</v>
      </c>
      <c r="H270" s="278">
        <v>87.800000000000011</v>
      </c>
      <c r="I270" s="278">
        <v>89.300000000000011</v>
      </c>
      <c r="J270" s="278">
        <v>91.15000000000002</v>
      </c>
      <c r="K270" s="276">
        <v>87.45</v>
      </c>
      <c r="L270" s="276">
        <v>84.1</v>
      </c>
      <c r="M270" s="276">
        <v>14.054309999999999</v>
      </c>
    </row>
    <row r="271" spans="1:13">
      <c r="A271" s="267">
        <v>263</v>
      </c>
      <c r="B271" s="276" t="s">
        <v>435</v>
      </c>
      <c r="C271" s="277">
        <v>76.25</v>
      </c>
      <c r="D271" s="278">
        <v>76.233333333333334</v>
      </c>
      <c r="E271" s="278">
        <v>75.216666666666669</v>
      </c>
      <c r="F271" s="278">
        <v>74.183333333333337</v>
      </c>
      <c r="G271" s="278">
        <v>73.166666666666671</v>
      </c>
      <c r="H271" s="278">
        <v>77.266666666666666</v>
      </c>
      <c r="I271" s="278">
        <v>78.283333333333346</v>
      </c>
      <c r="J271" s="278">
        <v>79.316666666666663</v>
      </c>
      <c r="K271" s="276">
        <v>77.25</v>
      </c>
      <c r="L271" s="276">
        <v>75.2</v>
      </c>
      <c r="M271" s="276">
        <v>10.2638</v>
      </c>
    </row>
    <row r="272" spans="1:13">
      <c r="A272" s="267">
        <v>264</v>
      </c>
      <c r="B272" s="276" t="s">
        <v>434</v>
      </c>
      <c r="C272" s="277">
        <v>140.5</v>
      </c>
      <c r="D272" s="278">
        <v>141.28333333333333</v>
      </c>
      <c r="E272" s="278">
        <v>138.56666666666666</v>
      </c>
      <c r="F272" s="278">
        <v>136.63333333333333</v>
      </c>
      <c r="G272" s="278">
        <v>133.91666666666666</v>
      </c>
      <c r="H272" s="278">
        <v>143.21666666666667</v>
      </c>
      <c r="I272" s="278">
        <v>145.93333333333331</v>
      </c>
      <c r="J272" s="278">
        <v>147.86666666666667</v>
      </c>
      <c r="K272" s="276">
        <v>144</v>
      </c>
      <c r="L272" s="276">
        <v>139.35</v>
      </c>
      <c r="M272" s="276">
        <v>4.8602299999999996</v>
      </c>
    </row>
    <row r="273" spans="1:13">
      <c r="A273" s="267">
        <v>265</v>
      </c>
      <c r="B273" s="276" t="s">
        <v>263</v>
      </c>
      <c r="C273" s="277">
        <v>66.8</v>
      </c>
      <c r="D273" s="278">
        <v>67.100000000000009</v>
      </c>
      <c r="E273" s="278">
        <v>65.700000000000017</v>
      </c>
      <c r="F273" s="278">
        <v>64.600000000000009</v>
      </c>
      <c r="G273" s="278">
        <v>63.200000000000017</v>
      </c>
      <c r="H273" s="278">
        <v>68.200000000000017</v>
      </c>
      <c r="I273" s="278">
        <v>69.600000000000023</v>
      </c>
      <c r="J273" s="278">
        <v>70.700000000000017</v>
      </c>
      <c r="K273" s="276">
        <v>68.5</v>
      </c>
      <c r="L273" s="276">
        <v>66</v>
      </c>
      <c r="M273" s="276">
        <v>16.420850000000002</v>
      </c>
    </row>
    <row r="274" spans="1:13">
      <c r="A274" s="267">
        <v>266</v>
      </c>
      <c r="B274" s="276" t="s">
        <v>130</v>
      </c>
      <c r="C274" s="277">
        <v>389.7</v>
      </c>
      <c r="D274" s="278">
        <v>388.60000000000008</v>
      </c>
      <c r="E274" s="278">
        <v>385.70000000000016</v>
      </c>
      <c r="F274" s="278">
        <v>381.7000000000001</v>
      </c>
      <c r="G274" s="278">
        <v>378.80000000000018</v>
      </c>
      <c r="H274" s="278">
        <v>392.60000000000014</v>
      </c>
      <c r="I274" s="278">
        <v>395.50000000000011</v>
      </c>
      <c r="J274" s="278">
        <v>399.50000000000011</v>
      </c>
      <c r="K274" s="276">
        <v>391.5</v>
      </c>
      <c r="L274" s="276">
        <v>384.6</v>
      </c>
      <c r="M274" s="276">
        <v>44.617609999999999</v>
      </c>
    </row>
    <row r="275" spans="1:13">
      <c r="A275" s="267">
        <v>267</v>
      </c>
      <c r="B275" s="276" t="s">
        <v>264</v>
      </c>
      <c r="C275" s="277">
        <v>851.8</v>
      </c>
      <c r="D275" s="278">
        <v>851.55000000000007</v>
      </c>
      <c r="E275" s="278">
        <v>839.10000000000014</v>
      </c>
      <c r="F275" s="278">
        <v>826.40000000000009</v>
      </c>
      <c r="G275" s="278">
        <v>813.95000000000016</v>
      </c>
      <c r="H275" s="278">
        <v>864.25000000000011</v>
      </c>
      <c r="I275" s="278">
        <v>876.70000000000016</v>
      </c>
      <c r="J275" s="278">
        <v>889.40000000000009</v>
      </c>
      <c r="K275" s="276">
        <v>864</v>
      </c>
      <c r="L275" s="276">
        <v>838.85</v>
      </c>
      <c r="M275" s="276">
        <v>1.9696100000000001</v>
      </c>
    </row>
    <row r="276" spans="1:13">
      <c r="A276" s="267">
        <v>268</v>
      </c>
      <c r="B276" s="276" t="s">
        <v>131</v>
      </c>
      <c r="C276" s="277">
        <v>2792.8</v>
      </c>
      <c r="D276" s="278">
        <v>2804.7333333333336</v>
      </c>
      <c r="E276" s="278">
        <v>2775.3166666666671</v>
      </c>
      <c r="F276" s="278">
        <v>2757.8333333333335</v>
      </c>
      <c r="G276" s="278">
        <v>2728.416666666667</v>
      </c>
      <c r="H276" s="278">
        <v>2822.2166666666672</v>
      </c>
      <c r="I276" s="278">
        <v>2851.6333333333332</v>
      </c>
      <c r="J276" s="278">
        <v>2869.1166666666672</v>
      </c>
      <c r="K276" s="276">
        <v>2834.15</v>
      </c>
      <c r="L276" s="276">
        <v>2787.25</v>
      </c>
      <c r="M276" s="276">
        <v>10.032539999999999</v>
      </c>
    </row>
    <row r="277" spans="1:13">
      <c r="A277" s="267">
        <v>269</v>
      </c>
      <c r="B277" s="276" t="s">
        <v>132</v>
      </c>
      <c r="C277" s="277">
        <v>648.54999999999995</v>
      </c>
      <c r="D277" s="278">
        <v>647.85</v>
      </c>
      <c r="E277" s="278">
        <v>632.70000000000005</v>
      </c>
      <c r="F277" s="278">
        <v>616.85</v>
      </c>
      <c r="G277" s="278">
        <v>601.70000000000005</v>
      </c>
      <c r="H277" s="278">
        <v>663.7</v>
      </c>
      <c r="I277" s="278">
        <v>678.84999999999991</v>
      </c>
      <c r="J277" s="278">
        <v>694.7</v>
      </c>
      <c r="K277" s="276">
        <v>663</v>
      </c>
      <c r="L277" s="276">
        <v>632</v>
      </c>
      <c r="M277" s="276">
        <v>19.37106</v>
      </c>
    </row>
    <row r="278" spans="1:13">
      <c r="A278" s="267">
        <v>270</v>
      </c>
      <c r="B278" s="276" t="s">
        <v>437</v>
      </c>
      <c r="C278" s="277">
        <v>147.05000000000001</v>
      </c>
      <c r="D278" s="278">
        <v>147.76666666666668</v>
      </c>
      <c r="E278" s="278">
        <v>145.63333333333335</v>
      </c>
      <c r="F278" s="278">
        <v>144.21666666666667</v>
      </c>
      <c r="G278" s="278">
        <v>142.08333333333334</v>
      </c>
      <c r="H278" s="278">
        <v>149.18333333333337</v>
      </c>
      <c r="I278" s="278">
        <v>151.31666666666669</v>
      </c>
      <c r="J278" s="278">
        <v>152.73333333333338</v>
      </c>
      <c r="K278" s="276">
        <v>149.9</v>
      </c>
      <c r="L278" s="276">
        <v>146.35</v>
      </c>
      <c r="M278" s="276">
        <v>3.3775200000000001</v>
      </c>
    </row>
    <row r="279" spans="1:13">
      <c r="A279" s="267">
        <v>271</v>
      </c>
      <c r="B279" s="276" t="s">
        <v>443</v>
      </c>
      <c r="C279" s="277">
        <v>709.35</v>
      </c>
      <c r="D279" s="278">
        <v>705.46666666666658</v>
      </c>
      <c r="E279" s="278">
        <v>698.93333333333317</v>
      </c>
      <c r="F279" s="278">
        <v>688.51666666666654</v>
      </c>
      <c r="G279" s="278">
        <v>681.98333333333312</v>
      </c>
      <c r="H279" s="278">
        <v>715.88333333333321</v>
      </c>
      <c r="I279" s="278">
        <v>722.41666666666674</v>
      </c>
      <c r="J279" s="278">
        <v>732.83333333333326</v>
      </c>
      <c r="K279" s="276">
        <v>712</v>
      </c>
      <c r="L279" s="276">
        <v>695.05</v>
      </c>
      <c r="M279" s="276">
        <v>3.27433</v>
      </c>
    </row>
    <row r="280" spans="1:13">
      <c r="A280" s="267">
        <v>272</v>
      </c>
      <c r="B280" s="276" t="s">
        <v>444</v>
      </c>
      <c r="C280" s="277">
        <v>318.10000000000002</v>
      </c>
      <c r="D280" s="278">
        <v>319.06666666666666</v>
      </c>
      <c r="E280" s="278">
        <v>314.13333333333333</v>
      </c>
      <c r="F280" s="278">
        <v>310.16666666666669</v>
      </c>
      <c r="G280" s="278">
        <v>305.23333333333335</v>
      </c>
      <c r="H280" s="278">
        <v>323.0333333333333</v>
      </c>
      <c r="I280" s="278">
        <v>327.96666666666658</v>
      </c>
      <c r="J280" s="278">
        <v>331.93333333333328</v>
      </c>
      <c r="K280" s="276">
        <v>324</v>
      </c>
      <c r="L280" s="276">
        <v>315.10000000000002</v>
      </c>
      <c r="M280" s="276">
        <v>1.86521</v>
      </c>
    </row>
    <row r="281" spans="1:13">
      <c r="A281" s="267">
        <v>273</v>
      </c>
      <c r="B281" s="276" t="s">
        <v>445</v>
      </c>
      <c r="C281" s="277">
        <v>634.35</v>
      </c>
      <c r="D281" s="278">
        <v>634.93333333333339</v>
      </c>
      <c r="E281" s="278">
        <v>607.16666666666674</v>
      </c>
      <c r="F281" s="278">
        <v>579.98333333333335</v>
      </c>
      <c r="G281" s="278">
        <v>552.2166666666667</v>
      </c>
      <c r="H281" s="278">
        <v>662.11666666666679</v>
      </c>
      <c r="I281" s="278">
        <v>689.88333333333344</v>
      </c>
      <c r="J281" s="278">
        <v>717.06666666666683</v>
      </c>
      <c r="K281" s="276">
        <v>662.7</v>
      </c>
      <c r="L281" s="276">
        <v>607.75</v>
      </c>
      <c r="M281" s="276">
        <v>15.945320000000001</v>
      </c>
    </row>
    <row r="282" spans="1:13">
      <c r="A282" s="267">
        <v>274</v>
      </c>
      <c r="B282" s="276" t="s">
        <v>447</v>
      </c>
      <c r="C282" s="277">
        <v>45.95</v>
      </c>
      <c r="D282" s="278">
        <v>45.933333333333337</v>
      </c>
      <c r="E282" s="278">
        <v>45.466666666666676</v>
      </c>
      <c r="F282" s="278">
        <v>44.983333333333341</v>
      </c>
      <c r="G282" s="278">
        <v>44.51666666666668</v>
      </c>
      <c r="H282" s="278">
        <v>46.416666666666671</v>
      </c>
      <c r="I282" s="278">
        <v>46.88333333333334</v>
      </c>
      <c r="J282" s="278">
        <v>47.366666666666667</v>
      </c>
      <c r="K282" s="276">
        <v>46.4</v>
      </c>
      <c r="L282" s="276">
        <v>45.45</v>
      </c>
      <c r="M282" s="276">
        <v>11.18716</v>
      </c>
    </row>
    <row r="283" spans="1:13">
      <c r="A283" s="267">
        <v>275</v>
      </c>
      <c r="B283" s="276" t="s">
        <v>449</v>
      </c>
      <c r="C283" s="277">
        <v>371.95</v>
      </c>
      <c r="D283" s="278">
        <v>369.48333333333335</v>
      </c>
      <c r="E283" s="278">
        <v>365.41666666666669</v>
      </c>
      <c r="F283" s="278">
        <v>358.88333333333333</v>
      </c>
      <c r="G283" s="278">
        <v>354.81666666666666</v>
      </c>
      <c r="H283" s="278">
        <v>376.01666666666671</v>
      </c>
      <c r="I283" s="278">
        <v>380.08333333333331</v>
      </c>
      <c r="J283" s="278">
        <v>386.61666666666673</v>
      </c>
      <c r="K283" s="276">
        <v>373.55</v>
      </c>
      <c r="L283" s="276">
        <v>362.95</v>
      </c>
      <c r="M283" s="276">
        <v>1.91934</v>
      </c>
    </row>
    <row r="284" spans="1:13">
      <c r="A284" s="267">
        <v>276</v>
      </c>
      <c r="B284" s="276" t="s">
        <v>439</v>
      </c>
      <c r="C284" s="277">
        <v>477.1</v>
      </c>
      <c r="D284" s="278">
        <v>477.34999999999997</v>
      </c>
      <c r="E284" s="278">
        <v>471.74999999999994</v>
      </c>
      <c r="F284" s="278">
        <v>466.4</v>
      </c>
      <c r="G284" s="278">
        <v>460.79999999999995</v>
      </c>
      <c r="H284" s="278">
        <v>482.69999999999993</v>
      </c>
      <c r="I284" s="278">
        <v>488.29999999999995</v>
      </c>
      <c r="J284" s="278">
        <v>493.64999999999992</v>
      </c>
      <c r="K284" s="276">
        <v>482.95</v>
      </c>
      <c r="L284" s="276">
        <v>472</v>
      </c>
      <c r="M284" s="276">
        <v>1.10362</v>
      </c>
    </row>
    <row r="285" spans="1:13">
      <c r="A285" s="267">
        <v>277</v>
      </c>
      <c r="B285" s="276" t="s">
        <v>440</v>
      </c>
      <c r="C285" s="277">
        <v>328</v>
      </c>
      <c r="D285" s="278">
        <v>328.13333333333333</v>
      </c>
      <c r="E285" s="278">
        <v>323.96666666666664</v>
      </c>
      <c r="F285" s="278">
        <v>319.93333333333334</v>
      </c>
      <c r="G285" s="278">
        <v>315.76666666666665</v>
      </c>
      <c r="H285" s="278">
        <v>332.16666666666663</v>
      </c>
      <c r="I285" s="278">
        <v>336.33333333333337</v>
      </c>
      <c r="J285" s="278">
        <v>340.36666666666662</v>
      </c>
      <c r="K285" s="276">
        <v>332.3</v>
      </c>
      <c r="L285" s="276">
        <v>324.10000000000002</v>
      </c>
      <c r="M285" s="276">
        <v>1.56776</v>
      </c>
    </row>
    <row r="286" spans="1:13">
      <c r="A286" s="267">
        <v>278</v>
      </c>
      <c r="B286" s="276" t="s">
        <v>451</v>
      </c>
      <c r="C286" s="277">
        <v>244.45</v>
      </c>
      <c r="D286" s="278">
        <v>244.38333333333335</v>
      </c>
      <c r="E286" s="278">
        <v>241.8666666666667</v>
      </c>
      <c r="F286" s="278">
        <v>239.28333333333336</v>
      </c>
      <c r="G286" s="278">
        <v>236.76666666666671</v>
      </c>
      <c r="H286" s="278">
        <v>246.9666666666667</v>
      </c>
      <c r="I286" s="278">
        <v>249.48333333333335</v>
      </c>
      <c r="J286" s="278">
        <v>252.06666666666669</v>
      </c>
      <c r="K286" s="276">
        <v>246.9</v>
      </c>
      <c r="L286" s="276">
        <v>241.8</v>
      </c>
      <c r="M286" s="276">
        <v>0.60133999999999999</v>
      </c>
    </row>
    <row r="287" spans="1:13">
      <c r="A287" s="267">
        <v>279</v>
      </c>
      <c r="B287" s="276" t="s">
        <v>133</v>
      </c>
      <c r="C287" s="277">
        <v>1994.05</v>
      </c>
      <c r="D287" s="278">
        <v>1997.5666666666666</v>
      </c>
      <c r="E287" s="278">
        <v>1987.1833333333332</v>
      </c>
      <c r="F287" s="278">
        <v>1980.3166666666666</v>
      </c>
      <c r="G287" s="278">
        <v>1969.9333333333332</v>
      </c>
      <c r="H287" s="278">
        <v>2004.4333333333332</v>
      </c>
      <c r="I287" s="278">
        <v>2014.8166666666664</v>
      </c>
      <c r="J287" s="278">
        <v>2021.6833333333332</v>
      </c>
      <c r="K287" s="276">
        <v>2007.95</v>
      </c>
      <c r="L287" s="276">
        <v>1990.7</v>
      </c>
      <c r="M287" s="276">
        <v>11.06099</v>
      </c>
    </row>
    <row r="288" spans="1:13">
      <c r="A288" s="267">
        <v>280</v>
      </c>
      <c r="B288" s="276" t="s">
        <v>441</v>
      </c>
      <c r="C288" s="277">
        <v>143.9</v>
      </c>
      <c r="D288" s="278">
        <v>144.54999999999998</v>
      </c>
      <c r="E288" s="278">
        <v>140.44999999999996</v>
      </c>
      <c r="F288" s="278">
        <v>136.99999999999997</v>
      </c>
      <c r="G288" s="278">
        <v>132.89999999999995</v>
      </c>
      <c r="H288" s="278">
        <v>147.99999999999997</v>
      </c>
      <c r="I288" s="278">
        <v>152.1</v>
      </c>
      <c r="J288" s="278">
        <v>155.54999999999998</v>
      </c>
      <c r="K288" s="276">
        <v>148.65</v>
      </c>
      <c r="L288" s="276">
        <v>141.1</v>
      </c>
      <c r="M288" s="276">
        <v>27.344059999999999</v>
      </c>
    </row>
    <row r="289" spans="1:13">
      <c r="A289" s="267">
        <v>281</v>
      </c>
      <c r="B289" s="276" t="s">
        <v>438</v>
      </c>
      <c r="C289" s="277">
        <v>873</v>
      </c>
      <c r="D289" s="278">
        <v>875</v>
      </c>
      <c r="E289" s="278">
        <v>868</v>
      </c>
      <c r="F289" s="278">
        <v>863</v>
      </c>
      <c r="G289" s="278">
        <v>856</v>
      </c>
      <c r="H289" s="278">
        <v>880</v>
      </c>
      <c r="I289" s="278">
        <v>887</v>
      </c>
      <c r="J289" s="278">
        <v>892</v>
      </c>
      <c r="K289" s="276">
        <v>882</v>
      </c>
      <c r="L289" s="276">
        <v>870</v>
      </c>
      <c r="M289" s="276">
        <v>0.16653999999999999</v>
      </c>
    </row>
    <row r="290" spans="1:13">
      <c r="A290" s="267">
        <v>282</v>
      </c>
      <c r="B290" s="276" t="s">
        <v>442</v>
      </c>
      <c r="C290" s="277">
        <v>250.25</v>
      </c>
      <c r="D290" s="278">
        <v>249.31666666666669</v>
      </c>
      <c r="E290" s="278">
        <v>246.68333333333339</v>
      </c>
      <c r="F290" s="278">
        <v>243.1166666666667</v>
      </c>
      <c r="G290" s="278">
        <v>240.48333333333341</v>
      </c>
      <c r="H290" s="278">
        <v>252.88333333333338</v>
      </c>
      <c r="I290" s="278">
        <v>255.51666666666665</v>
      </c>
      <c r="J290" s="278">
        <v>259.08333333333337</v>
      </c>
      <c r="K290" s="276">
        <v>251.95</v>
      </c>
      <c r="L290" s="276">
        <v>245.75</v>
      </c>
      <c r="M290" s="276">
        <v>3.0227200000000001</v>
      </c>
    </row>
    <row r="291" spans="1:13">
      <c r="A291" s="267">
        <v>283</v>
      </c>
      <c r="B291" s="276" t="s">
        <v>1830</v>
      </c>
      <c r="C291" s="277">
        <v>639.75</v>
      </c>
      <c r="D291" s="278">
        <v>640.98333333333323</v>
      </c>
      <c r="E291" s="278">
        <v>631.91666666666652</v>
      </c>
      <c r="F291" s="278">
        <v>624.08333333333326</v>
      </c>
      <c r="G291" s="278">
        <v>615.01666666666654</v>
      </c>
      <c r="H291" s="278">
        <v>648.81666666666649</v>
      </c>
      <c r="I291" s="278">
        <v>657.88333333333333</v>
      </c>
      <c r="J291" s="278">
        <v>665.71666666666647</v>
      </c>
      <c r="K291" s="276">
        <v>650.04999999999995</v>
      </c>
      <c r="L291" s="276">
        <v>633.15</v>
      </c>
      <c r="M291" s="276">
        <v>0.22452</v>
      </c>
    </row>
    <row r="292" spans="1:13">
      <c r="A292" s="267">
        <v>284</v>
      </c>
      <c r="B292" s="276" t="s">
        <v>448</v>
      </c>
      <c r="C292" s="277">
        <v>521.9</v>
      </c>
      <c r="D292" s="278">
        <v>522.93333333333339</v>
      </c>
      <c r="E292" s="278">
        <v>519.36666666666679</v>
      </c>
      <c r="F292" s="278">
        <v>516.83333333333337</v>
      </c>
      <c r="G292" s="278">
        <v>513.26666666666677</v>
      </c>
      <c r="H292" s="278">
        <v>525.46666666666681</v>
      </c>
      <c r="I292" s="278">
        <v>529.03333333333342</v>
      </c>
      <c r="J292" s="278">
        <v>531.56666666666683</v>
      </c>
      <c r="K292" s="276">
        <v>526.5</v>
      </c>
      <c r="L292" s="276">
        <v>520.4</v>
      </c>
      <c r="M292" s="276">
        <v>1.5116400000000001</v>
      </c>
    </row>
    <row r="293" spans="1:13">
      <c r="A293" s="267">
        <v>285</v>
      </c>
      <c r="B293" s="276" t="s">
        <v>446</v>
      </c>
      <c r="C293" s="277">
        <v>58.35</v>
      </c>
      <c r="D293" s="278">
        <v>58.466666666666669</v>
      </c>
      <c r="E293" s="278">
        <v>57.63333333333334</v>
      </c>
      <c r="F293" s="278">
        <v>56.916666666666671</v>
      </c>
      <c r="G293" s="278">
        <v>56.083333333333343</v>
      </c>
      <c r="H293" s="278">
        <v>59.183333333333337</v>
      </c>
      <c r="I293" s="278">
        <v>60.016666666666666</v>
      </c>
      <c r="J293" s="278">
        <v>60.733333333333334</v>
      </c>
      <c r="K293" s="276">
        <v>59.3</v>
      </c>
      <c r="L293" s="276">
        <v>57.75</v>
      </c>
      <c r="M293" s="276">
        <v>22.784220000000001</v>
      </c>
    </row>
    <row r="294" spans="1:13">
      <c r="A294" s="267">
        <v>286</v>
      </c>
      <c r="B294" s="276" t="s">
        <v>134</v>
      </c>
      <c r="C294" s="277">
        <v>97</v>
      </c>
      <c r="D294" s="278">
        <v>96.033333333333346</v>
      </c>
      <c r="E294" s="278">
        <v>94.466666666666697</v>
      </c>
      <c r="F294" s="278">
        <v>91.933333333333351</v>
      </c>
      <c r="G294" s="278">
        <v>90.366666666666703</v>
      </c>
      <c r="H294" s="278">
        <v>98.566666666666691</v>
      </c>
      <c r="I294" s="278">
        <v>100.13333333333333</v>
      </c>
      <c r="J294" s="278">
        <v>102.66666666666669</v>
      </c>
      <c r="K294" s="276">
        <v>97.6</v>
      </c>
      <c r="L294" s="276">
        <v>93.5</v>
      </c>
      <c r="M294" s="276">
        <v>142.88876999999999</v>
      </c>
    </row>
    <row r="295" spans="1:13">
      <c r="A295" s="267">
        <v>287</v>
      </c>
      <c r="B295" s="276" t="s">
        <v>358</v>
      </c>
      <c r="C295" s="277">
        <v>2407.1999999999998</v>
      </c>
      <c r="D295" s="278">
        <v>2380.7333333333331</v>
      </c>
      <c r="E295" s="278">
        <v>2336.4666666666662</v>
      </c>
      <c r="F295" s="278">
        <v>2265.7333333333331</v>
      </c>
      <c r="G295" s="278">
        <v>2221.4666666666662</v>
      </c>
      <c r="H295" s="278">
        <v>2451.4666666666662</v>
      </c>
      <c r="I295" s="278">
        <v>2495.7333333333336</v>
      </c>
      <c r="J295" s="278">
        <v>2566.4666666666662</v>
      </c>
      <c r="K295" s="276">
        <v>2425</v>
      </c>
      <c r="L295" s="276">
        <v>2310</v>
      </c>
      <c r="M295" s="276">
        <v>5.4852800000000004</v>
      </c>
    </row>
    <row r="296" spans="1:13">
      <c r="A296" s="267">
        <v>288</v>
      </c>
      <c r="B296" s="276" t="s">
        <v>1841</v>
      </c>
      <c r="C296" s="277">
        <v>234.85</v>
      </c>
      <c r="D296" s="278">
        <v>236.73333333333335</v>
      </c>
      <c r="E296" s="278">
        <v>231.66666666666669</v>
      </c>
      <c r="F296" s="278">
        <v>228.48333333333335</v>
      </c>
      <c r="G296" s="278">
        <v>223.41666666666669</v>
      </c>
      <c r="H296" s="278">
        <v>239.91666666666669</v>
      </c>
      <c r="I296" s="278">
        <v>244.98333333333335</v>
      </c>
      <c r="J296" s="278">
        <v>248.16666666666669</v>
      </c>
      <c r="K296" s="276">
        <v>241.8</v>
      </c>
      <c r="L296" s="276">
        <v>233.55</v>
      </c>
      <c r="M296" s="276">
        <v>0.89368000000000003</v>
      </c>
    </row>
    <row r="297" spans="1:13">
      <c r="A297" s="267">
        <v>289</v>
      </c>
      <c r="B297" s="276" t="s">
        <v>454</v>
      </c>
      <c r="C297" s="277">
        <v>353.4</v>
      </c>
      <c r="D297" s="278">
        <v>353.51666666666665</v>
      </c>
      <c r="E297" s="278">
        <v>351.63333333333333</v>
      </c>
      <c r="F297" s="278">
        <v>349.86666666666667</v>
      </c>
      <c r="G297" s="278">
        <v>347.98333333333335</v>
      </c>
      <c r="H297" s="278">
        <v>355.2833333333333</v>
      </c>
      <c r="I297" s="278">
        <v>357.16666666666663</v>
      </c>
      <c r="J297" s="278">
        <v>358.93333333333328</v>
      </c>
      <c r="K297" s="276">
        <v>355.4</v>
      </c>
      <c r="L297" s="276">
        <v>351.75</v>
      </c>
      <c r="M297" s="276">
        <v>10.444509999999999</v>
      </c>
    </row>
    <row r="298" spans="1:13">
      <c r="A298" s="267">
        <v>290</v>
      </c>
      <c r="B298" s="276" t="s">
        <v>452</v>
      </c>
      <c r="C298" s="277">
        <v>4694.45</v>
      </c>
      <c r="D298" s="278">
        <v>4668.166666666667</v>
      </c>
      <c r="E298" s="278">
        <v>4616.3333333333339</v>
      </c>
      <c r="F298" s="278">
        <v>4538.2166666666672</v>
      </c>
      <c r="G298" s="278">
        <v>4486.3833333333341</v>
      </c>
      <c r="H298" s="278">
        <v>4746.2833333333338</v>
      </c>
      <c r="I298" s="278">
        <v>4798.1166666666677</v>
      </c>
      <c r="J298" s="278">
        <v>4876.2333333333336</v>
      </c>
      <c r="K298" s="276">
        <v>4720</v>
      </c>
      <c r="L298" s="276">
        <v>4590.05</v>
      </c>
      <c r="M298" s="276">
        <v>3.8210000000000001E-2</v>
      </c>
    </row>
    <row r="299" spans="1:13">
      <c r="A299" s="267">
        <v>291</v>
      </c>
      <c r="B299" s="276" t="s">
        <v>455</v>
      </c>
      <c r="C299" s="277">
        <v>41.75</v>
      </c>
      <c r="D299" s="278">
        <v>41.533333333333331</v>
      </c>
      <c r="E299" s="278">
        <v>40.36666666666666</v>
      </c>
      <c r="F299" s="278">
        <v>38.983333333333327</v>
      </c>
      <c r="G299" s="278">
        <v>37.816666666666656</v>
      </c>
      <c r="H299" s="278">
        <v>42.916666666666664</v>
      </c>
      <c r="I299" s="278">
        <v>44.083333333333336</v>
      </c>
      <c r="J299" s="278">
        <v>45.466666666666669</v>
      </c>
      <c r="K299" s="276">
        <v>42.7</v>
      </c>
      <c r="L299" s="276">
        <v>40.15</v>
      </c>
      <c r="M299" s="276">
        <v>30.963909999999998</v>
      </c>
    </row>
    <row r="300" spans="1:13">
      <c r="A300" s="267">
        <v>292</v>
      </c>
      <c r="B300" s="276" t="s">
        <v>135</v>
      </c>
      <c r="C300" s="277">
        <v>377.6</v>
      </c>
      <c r="D300" s="278">
        <v>373.06666666666666</v>
      </c>
      <c r="E300" s="278">
        <v>367.13333333333333</v>
      </c>
      <c r="F300" s="278">
        <v>356.66666666666669</v>
      </c>
      <c r="G300" s="278">
        <v>350.73333333333335</v>
      </c>
      <c r="H300" s="278">
        <v>383.5333333333333</v>
      </c>
      <c r="I300" s="278">
        <v>389.46666666666658</v>
      </c>
      <c r="J300" s="278">
        <v>399.93333333333328</v>
      </c>
      <c r="K300" s="276">
        <v>379</v>
      </c>
      <c r="L300" s="276">
        <v>362.6</v>
      </c>
      <c r="M300" s="276">
        <v>86.15352</v>
      </c>
    </row>
    <row r="301" spans="1:13">
      <c r="A301" s="267">
        <v>293</v>
      </c>
      <c r="B301" s="276" t="s">
        <v>456</v>
      </c>
      <c r="C301" s="277">
        <v>980.05</v>
      </c>
      <c r="D301" s="278">
        <v>977.11666666666667</v>
      </c>
      <c r="E301" s="278">
        <v>969.23333333333335</v>
      </c>
      <c r="F301" s="278">
        <v>958.41666666666663</v>
      </c>
      <c r="G301" s="278">
        <v>950.5333333333333</v>
      </c>
      <c r="H301" s="278">
        <v>987.93333333333339</v>
      </c>
      <c r="I301" s="278">
        <v>995.81666666666683</v>
      </c>
      <c r="J301" s="278">
        <v>1006.6333333333334</v>
      </c>
      <c r="K301" s="276">
        <v>985</v>
      </c>
      <c r="L301" s="276">
        <v>966.3</v>
      </c>
      <c r="M301" s="276">
        <v>0.38056000000000001</v>
      </c>
    </row>
    <row r="302" spans="1:13">
      <c r="A302" s="267">
        <v>294</v>
      </c>
      <c r="B302" s="276" t="s">
        <v>136</v>
      </c>
      <c r="C302" s="277">
        <v>1297</v>
      </c>
      <c r="D302" s="278">
        <v>1293.3166666666666</v>
      </c>
      <c r="E302" s="278">
        <v>1286.6833333333332</v>
      </c>
      <c r="F302" s="278">
        <v>1276.3666666666666</v>
      </c>
      <c r="G302" s="278">
        <v>1269.7333333333331</v>
      </c>
      <c r="H302" s="278">
        <v>1303.6333333333332</v>
      </c>
      <c r="I302" s="278">
        <v>1310.2666666666664</v>
      </c>
      <c r="J302" s="278">
        <v>1320.5833333333333</v>
      </c>
      <c r="K302" s="276">
        <v>1299.95</v>
      </c>
      <c r="L302" s="276">
        <v>1283</v>
      </c>
      <c r="M302" s="276">
        <v>20.58419</v>
      </c>
    </row>
    <row r="303" spans="1:13">
      <c r="A303" s="267">
        <v>295</v>
      </c>
      <c r="B303" s="276" t="s">
        <v>266</v>
      </c>
      <c r="C303" s="277">
        <v>3699.3</v>
      </c>
      <c r="D303" s="278">
        <v>3691.2166666666672</v>
      </c>
      <c r="E303" s="278">
        <v>3633.1333333333341</v>
      </c>
      <c r="F303" s="278">
        <v>3566.9666666666672</v>
      </c>
      <c r="G303" s="278">
        <v>3508.8833333333341</v>
      </c>
      <c r="H303" s="278">
        <v>3757.3833333333341</v>
      </c>
      <c r="I303" s="278">
        <v>3815.4666666666672</v>
      </c>
      <c r="J303" s="278">
        <v>3881.6333333333341</v>
      </c>
      <c r="K303" s="276">
        <v>3749.3</v>
      </c>
      <c r="L303" s="276">
        <v>3625.05</v>
      </c>
      <c r="M303" s="276">
        <v>2.8520699999999999</v>
      </c>
    </row>
    <row r="304" spans="1:13">
      <c r="A304" s="267">
        <v>296</v>
      </c>
      <c r="B304" s="276" t="s">
        <v>265</v>
      </c>
      <c r="C304" s="277">
        <v>2409.5</v>
      </c>
      <c r="D304" s="278">
        <v>2391.7000000000003</v>
      </c>
      <c r="E304" s="278">
        <v>2358.4000000000005</v>
      </c>
      <c r="F304" s="278">
        <v>2307.3000000000002</v>
      </c>
      <c r="G304" s="278">
        <v>2274.0000000000005</v>
      </c>
      <c r="H304" s="278">
        <v>2442.8000000000006</v>
      </c>
      <c r="I304" s="278">
        <v>2476.1000000000008</v>
      </c>
      <c r="J304" s="278">
        <v>2527.2000000000007</v>
      </c>
      <c r="K304" s="276">
        <v>2425</v>
      </c>
      <c r="L304" s="276">
        <v>2340.6</v>
      </c>
      <c r="M304" s="276">
        <v>1.32789</v>
      </c>
    </row>
    <row r="305" spans="1:13">
      <c r="A305" s="267">
        <v>297</v>
      </c>
      <c r="B305" s="276" t="s">
        <v>137</v>
      </c>
      <c r="C305" s="277">
        <v>1000.9</v>
      </c>
      <c r="D305" s="278">
        <v>995.31666666666661</v>
      </c>
      <c r="E305" s="278">
        <v>980.68333333333317</v>
      </c>
      <c r="F305" s="278">
        <v>960.46666666666658</v>
      </c>
      <c r="G305" s="278">
        <v>945.83333333333314</v>
      </c>
      <c r="H305" s="278">
        <v>1015.5333333333332</v>
      </c>
      <c r="I305" s="278">
        <v>1030.1666666666665</v>
      </c>
      <c r="J305" s="278">
        <v>1050.3833333333332</v>
      </c>
      <c r="K305" s="276">
        <v>1009.95</v>
      </c>
      <c r="L305" s="276">
        <v>975.1</v>
      </c>
      <c r="M305" s="276">
        <v>46.9786</v>
      </c>
    </row>
    <row r="306" spans="1:13">
      <c r="A306" s="267">
        <v>298</v>
      </c>
      <c r="B306" s="276" t="s">
        <v>457</v>
      </c>
      <c r="C306" s="277">
        <v>1665.5</v>
      </c>
      <c r="D306" s="278">
        <v>1660.8333333333333</v>
      </c>
      <c r="E306" s="278">
        <v>1644.6666666666665</v>
      </c>
      <c r="F306" s="278">
        <v>1623.8333333333333</v>
      </c>
      <c r="G306" s="278">
        <v>1607.6666666666665</v>
      </c>
      <c r="H306" s="278">
        <v>1681.6666666666665</v>
      </c>
      <c r="I306" s="278">
        <v>1697.833333333333</v>
      </c>
      <c r="J306" s="278">
        <v>1718.6666666666665</v>
      </c>
      <c r="K306" s="276">
        <v>1677</v>
      </c>
      <c r="L306" s="276">
        <v>1640</v>
      </c>
      <c r="M306" s="276">
        <v>0.41403000000000001</v>
      </c>
    </row>
    <row r="307" spans="1:13">
      <c r="A307" s="267">
        <v>299</v>
      </c>
      <c r="B307" s="276" t="s">
        <v>138</v>
      </c>
      <c r="C307" s="277">
        <v>732.45</v>
      </c>
      <c r="D307" s="278">
        <v>733.4</v>
      </c>
      <c r="E307" s="278">
        <v>722.05</v>
      </c>
      <c r="F307" s="278">
        <v>711.65</v>
      </c>
      <c r="G307" s="278">
        <v>700.3</v>
      </c>
      <c r="H307" s="278">
        <v>743.8</v>
      </c>
      <c r="I307" s="278">
        <v>755.15000000000009</v>
      </c>
      <c r="J307" s="278">
        <v>765.55</v>
      </c>
      <c r="K307" s="276">
        <v>744.75</v>
      </c>
      <c r="L307" s="276">
        <v>723</v>
      </c>
      <c r="M307" s="276">
        <v>95.431280000000001</v>
      </c>
    </row>
    <row r="308" spans="1:13">
      <c r="A308" s="267">
        <v>300</v>
      </c>
      <c r="B308" s="276" t="s">
        <v>139</v>
      </c>
      <c r="C308" s="277">
        <v>178.7</v>
      </c>
      <c r="D308" s="278">
        <v>177.61666666666665</v>
      </c>
      <c r="E308" s="278">
        <v>175.7833333333333</v>
      </c>
      <c r="F308" s="278">
        <v>172.86666666666665</v>
      </c>
      <c r="G308" s="278">
        <v>171.0333333333333</v>
      </c>
      <c r="H308" s="278">
        <v>180.5333333333333</v>
      </c>
      <c r="I308" s="278">
        <v>182.36666666666662</v>
      </c>
      <c r="J308" s="278">
        <v>185.2833333333333</v>
      </c>
      <c r="K308" s="276">
        <v>179.45</v>
      </c>
      <c r="L308" s="276">
        <v>174.7</v>
      </c>
      <c r="M308" s="276">
        <v>62.577759999999998</v>
      </c>
    </row>
    <row r="309" spans="1:13">
      <c r="A309" s="267">
        <v>301</v>
      </c>
      <c r="B309" s="276" t="s">
        <v>319</v>
      </c>
      <c r="C309" s="277">
        <v>13.65</v>
      </c>
      <c r="D309" s="278">
        <v>13.483333333333334</v>
      </c>
      <c r="E309" s="278">
        <v>13.216666666666669</v>
      </c>
      <c r="F309" s="278">
        <v>12.783333333333335</v>
      </c>
      <c r="G309" s="278">
        <v>12.516666666666669</v>
      </c>
      <c r="H309" s="278">
        <v>13.916666666666668</v>
      </c>
      <c r="I309" s="278">
        <v>14.183333333333334</v>
      </c>
      <c r="J309" s="278">
        <v>14.616666666666667</v>
      </c>
      <c r="K309" s="276">
        <v>13.75</v>
      </c>
      <c r="L309" s="276">
        <v>13.05</v>
      </c>
      <c r="M309" s="276">
        <v>48.023670000000003</v>
      </c>
    </row>
    <row r="310" spans="1:13">
      <c r="A310" s="267">
        <v>302</v>
      </c>
      <c r="B310" s="276" t="s">
        <v>464</v>
      </c>
      <c r="C310" s="277">
        <v>174.3</v>
      </c>
      <c r="D310" s="278">
        <v>173.23333333333335</v>
      </c>
      <c r="E310" s="278">
        <v>171.51666666666671</v>
      </c>
      <c r="F310" s="278">
        <v>168.73333333333335</v>
      </c>
      <c r="G310" s="278">
        <v>167.01666666666671</v>
      </c>
      <c r="H310" s="278">
        <v>176.01666666666671</v>
      </c>
      <c r="I310" s="278">
        <v>177.73333333333335</v>
      </c>
      <c r="J310" s="278">
        <v>180.51666666666671</v>
      </c>
      <c r="K310" s="276">
        <v>174.95</v>
      </c>
      <c r="L310" s="276">
        <v>170.45</v>
      </c>
      <c r="M310" s="276">
        <v>1.2180299999999999</v>
      </c>
    </row>
    <row r="311" spans="1:13">
      <c r="A311" s="267">
        <v>303</v>
      </c>
      <c r="B311" s="276" t="s">
        <v>466</v>
      </c>
      <c r="C311" s="277">
        <v>420.2</v>
      </c>
      <c r="D311" s="278">
        <v>418.25</v>
      </c>
      <c r="E311" s="278">
        <v>414.5</v>
      </c>
      <c r="F311" s="278">
        <v>408.8</v>
      </c>
      <c r="G311" s="278">
        <v>405.05</v>
      </c>
      <c r="H311" s="278">
        <v>423.95</v>
      </c>
      <c r="I311" s="278">
        <v>427.7</v>
      </c>
      <c r="J311" s="278">
        <v>433.4</v>
      </c>
      <c r="K311" s="276">
        <v>422</v>
      </c>
      <c r="L311" s="276">
        <v>412.55</v>
      </c>
      <c r="M311" s="276">
        <v>1.38351</v>
      </c>
    </row>
    <row r="312" spans="1:13">
      <c r="A312" s="267">
        <v>304</v>
      </c>
      <c r="B312" s="276" t="s">
        <v>462</v>
      </c>
      <c r="C312" s="277">
        <v>3806.05</v>
      </c>
      <c r="D312" s="278">
        <v>3797.2333333333336</v>
      </c>
      <c r="E312" s="278">
        <v>3757.416666666667</v>
      </c>
      <c r="F312" s="278">
        <v>3708.7833333333333</v>
      </c>
      <c r="G312" s="278">
        <v>3668.9666666666667</v>
      </c>
      <c r="H312" s="278">
        <v>3845.8666666666672</v>
      </c>
      <c r="I312" s="278">
        <v>3885.6833333333338</v>
      </c>
      <c r="J312" s="278">
        <v>3934.3166666666675</v>
      </c>
      <c r="K312" s="276">
        <v>3837.05</v>
      </c>
      <c r="L312" s="276">
        <v>3748.6</v>
      </c>
      <c r="M312" s="276">
        <v>6.6000000000000003E-2</v>
      </c>
    </row>
    <row r="313" spans="1:13">
      <c r="A313" s="267">
        <v>305</v>
      </c>
      <c r="B313" s="276" t="s">
        <v>463</v>
      </c>
      <c r="C313" s="277">
        <v>319.75</v>
      </c>
      <c r="D313" s="278">
        <v>321.65000000000003</v>
      </c>
      <c r="E313" s="278">
        <v>316.85000000000008</v>
      </c>
      <c r="F313" s="278">
        <v>313.95000000000005</v>
      </c>
      <c r="G313" s="278">
        <v>309.15000000000009</v>
      </c>
      <c r="H313" s="278">
        <v>324.55000000000007</v>
      </c>
      <c r="I313" s="278">
        <v>329.35</v>
      </c>
      <c r="J313" s="278">
        <v>332.25000000000006</v>
      </c>
      <c r="K313" s="276">
        <v>326.45</v>
      </c>
      <c r="L313" s="276">
        <v>318.75</v>
      </c>
      <c r="M313" s="276">
        <v>0.47383999999999998</v>
      </c>
    </row>
    <row r="314" spans="1:13">
      <c r="A314" s="267">
        <v>306</v>
      </c>
      <c r="B314" s="276" t="s">
        <v>140</v>
      </c>
      <c r="C314" s="277">
        <v>167.2</v>
      </c>
      <c r="D314" s="278">
        <v>167.15</v>
      </c>
      <c r="E314" s="278">
        <v>165.85000000000002</v>
      </c>
      <c r="F314" s="278">
        <v>164.50000000000003</v>
      </c>
      <c r="G314" s="278">
        <v>163.20000000000005</v>
      </c>
      <c r="H314" s="278">
        <v>168.5</v>
      </c>
      <c r="I314" s="278">
        <v>169.8</v>
      </c>
      <c r="J314" s="278">
        <v>171.14999999999998</v>
      </c>
      <c r="K314" s="276">
        <v>168.45</v>
      </c>
      <c r="L314" s="276">
        <v>165.8</v>
      </c>
      <c r="M314" s="276">
        <v>32.219050000000003</v>
      </c>
    </row>
    <row r="315" spans="1:13">
      <c r="A315" s="267">
        <v>307</v>
      </c>
      <c r="B315" s="276" t="s">
        <v>141</v>
      </c>
      <c r="C315" s="277">
        <v>406.1</v>
      </c>
      <c r="D315" s="278">
        <v>405.06666666666666</v>
      </c>
      <c r="E315" s="278">
        <v>402.83333333333331</v>
      </c>
      <c r="F315" s="278">
        <v>399.56666666666666</v>
      </c>
      <c r="G315" s="278">
        <v>397.33333333333331</v>
      </c>
      <c r="H315" s="278">
        <v>408.33333333333331</v>
      </c>
      <c r="I315" s="278">
        <v>410.56666666666666</v>
      </c>
      <c r="J315" s="278">
        <v>413.83333333333331</v>
      </c>
      <c r="K315" s="276">
        <v>407.3</v>
      </c>
      <c r="L315" s="276">
        <v>401.8</v>
      </c>
      <c r="M315" s="276">
        <v>10.81415</v>
      </c>
    </row>
    <row r="316" spans="1:13">
      <c r="A316" s="267">
        <v>308</v>
      </c>
      <c r="B316" s="276" t="s">
        <v>142</v>
      </c>
      <c r="C316" s="277">
        <v>7691.3</v>
      </c>
      <c r="D316" s="278">
        <v>7696.5999999999995</v>
      </c>
      <c r="E316" s="278">
        <v>7644.6999999999989</v>
      </c>
      <c r="F316" s="278">
        <v>7598.0999999999995</v>
      </c>
      <c r="G316" s="278">
        <v>7546.1999999999989</v>
      </c>
      <c r="H316" s="278">
        <v>7743.1999999999989</v>
      </c>
      <c r="I316" s="278">
        <v>7795.0999999999985</v>
      </c>
      <c r="J316" s="278">
        <v>7841.6999999999989</v>
      </c>
      <c r="K316" s="276">
        <v>7748.5</v>
      </c>
      <c r="L316" s="276">
        <v>7650</v>
      </c>
      <c r="M316" s="276">
        <v>7.6757400000000002</v>
      </c>
    </row>
    <row r="317" spans="1:13">
      <c r="A317" s="267">
        <v>309</v>
      </c>
      <c r="B317" s="276" t="s">
        <v>458</v>
      </c>
      <c r="C317" s="277">
        <v>927.3</v>
      </c>
      <c r="D317" s="278">
        <v>931.2833333333333</v>
      </c>
      <c r="E317" s="278">
        <v>913.56666666666661</v>
      </c>
      <c r="F317" s="278">
        <v>899.83333333333326</v>
      </c>
      <c r="G317" s="278">
        <v>882.11666666666656</v>
      </c>
      <c r="H317" s="278">
        <v>945.01666666666665</v>
      </c>
      <c r="I317" s="278">
        <v>962.73333333333335</v>
      </c>
      <c r="J317" s="278">
        <v>976.4666666666667</v>
      </c>
      <c r="K317" s="276">
        <v>949</v>
      </c>
      <c r="L317" s="276">
        <v>917.55</v>
      </c>
      <c r="M317" s="276">
        <v>0.22555</v>
      </c>
    </row>
    <row r="318" spans="1:13">
      <c r="A318" s="267">
        <v>310</v>
      </c>
      <c r="B318" s="276" t="s">
        <v>143</v>
      </c>
      <c r="C318" s="277">
        <v>581.5</v>
      </c>
      <c r="D318" s="278">
        <v>580.81666666666672</v>
      </c>
      <c r="E318" s="278">
        <v>577.68333333333339</v>
      </c>
      <c r="F318" s="278">
        <v>573.86666666666667</v>
      </c>
      <c r="G318" s="278">
        <v>570.73333333333335</v>
      </c>
      <c r="H318" s="278">
        <v>584.63333333333344</v>
      </c>
      <c r="I318" s="278">
        <v>587.76666666666688</v>
      </c>
      <c r="J318" s="278">
        <v>591.58333333333348</v>
      </c>
      <c r="K318" s="276">
        <v>583.95000000000005</v>
      </c>
      <c r="L318" s="276">
        <v>577</v>
      </c>
      <c r="M318" s="276">
        <v>8.7314299999999996</v>
      </c>
    </row>
    <row r="319" spans="1:13">
      <c r="A319" s="267">
        <v>311</v>
      </c>
      <c r="B319" s="276" t="s">
        <v>472</v>
      </c>
      <c r="C319" s="277">
        <v>1748.25</v>
      </c>
      <c r="D319" s="278">
        <v>1743.9333333333334</v>
      </c>
      <c r="E319" s="278">
        <v>1732.8666666666668</v>
      </c>
      <c r="F319" s="278">
        <v>1717.4833333333333</v>
      </c>
      <c r="G319" s="278">
        <v>1706.4166666666667</v>
      </c>
      <c r="H319" s="278">
        <v>1759.3166666666668</v>
      </c>
      <c r="I319" s="278">
        <v>1770.3833333333334</v>
      </c>
      <c r="J319" s="278">
        <v>1785.7666666666669</v>
      </c>
      <c r="K319" s="276">
        <v>1755</v>
      </c>
      <c r="L319" s="276">
        <v>1728.55</v>
      </c>
      <c r="M319" s="276">
        <v>0.76576999999999995</v>
      </c>
    </row>
    <row r="320" spans="1:13">
      <c r="A320" s="267">
        <v>312</v>
      </c>
      <c r="B320" s="276" t="s">
        <v>468</v>
      </c>
      <c r="C320" s="277">
        <v>2015</v>
      </c>
      <c r="D320" s="278">
        <v>2008.4833333333333</v>
      </c>
      <c r="E320" s="278">
        <v>1967.9666666666667</v>
      </c>
      <c r="F320" s="278">
        <v>1920.9333333333334</v>
      </c>
      <c r="G320" s="278">
        <v>1880.4166666666667</v>
      </c>
      <c r="H320" s="278">
        <v>2055.5166666666664</v>
      </c>
      <c r="I320" s="278">
        <v>2096.0333333333338</v>
      </c>
      <c r="J320" s="278">
        <v>2143.0666666666666</v>
      </c>
      <c r="K320" s="276">
        <v>2049</v>
      </c>
      <c r="L320" s="276">
        <v>1961.45</v>
      </c>
      <c r="M320" s="276">
        <v>0.98096000000000005</v>
      </c>
    </row>
    <row r="321" spans="1:13">
      <c r="A321" s="267">
        <v>313</v>
      </c>
      <c r="B321" s="276" t="s">
        <v>144</v>
      </c>
      <c r="C321" s="277">
        <v>690.95</v>
      </c>
      <c r="D321" s="278">
        <v>686.11666666666667</v>
      </c>
      <c r="E321" s="278">
        <v>679.83333333333337</v>
      </c>
      <c r="F321" s="278">
        <v>668.7166666666667</v>
      </c>
      <c r="G321" s="278">
        <v>662.43333333333339</v>
      </c>
      <c r="H321" s="278">
        <v>697.23333333333335</v>
      </c>
      <c r="I321" s="278">
        <v>703.51666666666665</v>
      </c>
      <c r="J321" s="278">
        <v>714.63333333333333</v>
      </c>
      <c r="K321" s="276">
        <v>692.4</v>
      </c>
      <c r="L321" s="276">
        <v>675</v>
      </c>
      <c r="M321" s="276">
        <v>8.8510600000000004</v>
      </c>
    </row>
    <row r="322" spans="1:13">
      <c r="A322" s="267">
        <v>314</v>
      </c>
      <c r="B322" s="276" t="s">
        <v>145</v>
      </c>
      <c r="C322" s="277">
        <v>1059.95</v>
      </c>
      <c r="D322" s="278">
        <v>1064</v>
      </c>
      <c r="E322" s="278">
        <v>1054</v>
      </c>
      <c r="F322" s="278">
        <v>1048.05</v>
      </c>
      <c r="G322" s="278">
        <v>1038.05</v>
      </c>
      <c r="H322" s="278">
        <v>1069.95</v>
      </c>
      <c r="I322" s="278">
        <v>1079.95</v>
      </c>
      <c r="J322" s="278">
        <v>1085.9000000000001</v>
      </c>
      <c r="K322" s="276">
        <v>1074</v>
      </c>
      <c r="L322" s="276">
        <v>1058.05</v>
      </c>
      <c r="M322" s="276">
        <v>4.0977399999999999</v>
      </c>
    </row>
    <row r="323" spans="1:13">
      <c r="A323" s="267">
        <v>315</v>
      </c>
      <c r="B323" s="276" t="s">
        <v>465</v>
      </c>
      <c r="C323" s="277">
        <v>213.35</v>
      </c>
      <c r="D323" s="278">
        <v>214.46666666666667</v>
      </c>
      <c r="E323" s="278">
        <v>210.98333333333335</v>
      </c>
      <c r="F323" s="278">
        <v>208.61666666666667</v>
      </c>
      <c r="G323" s="278">
        <v>205.13333333333335</v>
      </c>
      <c r="H323" s="278">
        <v>216.83333333333334</v>
      </c>
      <c r="I323" s="278">
        <v>220.31666666666663</v>
      </c>
      <c r="J323" s="278">
        <v>222.68333333333334</v>
      </c>
      <c r="K323" s="276">
        <v>217.95</v>
      </c>
      <c r="L323" s="276">
        <v>212.1</v>
      </c>
      <c r="M323" s="276">
        <v>0.99912999999999996</v>
      </c>
    </row>
    <row r="324" spans="1:13">
      <c r="A324" s="267">
        <v>316</v>
      </c>
      <c r="B324" s="276" t="s">
        <v>1975</v>
      </c>
      <c r="C324" s="277">
        <v>199.45</v>
      </c>
      <c r="D324" s="278">
        <v>200.4666666666667</v>
      </c>
      <c r="E324" s="278">
        <v>198.03333333333339</v>
      </c>
      <c r="F324" s="278">
        <v>196.6166666666667</v>
      </c>
      <c r="G324" s="278">
        <v>194.18333333333339</v>
      </c>
      <c r="H324" s="278">
        <v>201.88333333333338</v>
      </c>
      <c r="I324" s="278">
        <v>204.31666666666666</v>
      </c>
      <c r="J324" s="278">
        <v>205.73333333333338</v>
      </c>
      <c r="K324" s="276">
        <v>202.9</v>
      </c>
      <c r="L324" s="276">
        <v>199.05</v>
      </c>
      <c r="M324" s="276">
        <v>3.99044</v>
      </c>
    </row>
    <row r="325" spans="1:13">
      <c r="A325" s="267">
        <v>317</v>
      </c>
      <c r="B325" s="276" t="s">
        <v>469</v>
      </c>
      <c r="C325" s="277">
        <v>90.7</v>
      </c>
      <c r="D325" s="278">
        <v>90.483333333333334</v>
      </c>
      <c r="E325" s="278">
        <v>89.216666666666669</v>
      </c>
      <c r="F325" s="278">
        <v>87.733333333333334</v>
      </c>
      <c r="G325" s="278">
        <v>86.466666666666669</v>
      </c>
      <c r="H325" s="278">
        <v>91.966666666666669</v>
      </c>
      <c r="I325" s="278">
        <v>93.233333333333348</v>
      </c>
      <c r="J325" s="278">
        <v>94.716666666666669</v>
      </c>
      <c r="K325" s="276">
        <v>91.75</v>
      </c>
      <c r="L325" s="276">
        <v>89</v>
      </c>
      <c r="M325" s="276">
        <v>4.0949400000000002</v>
      </c>
    </row>
    <row r="326" spans="1:13">
      <c r="A326" s="267">
        <v>318</v>
      </c>
      <c r="B326" s="276" t="s">
        <v>470</v>
      </c>
      <c r="C326" s="277">
        <v>398.2</v>
      </c>
      <c r="D326" s="278">
        <v>400.43333333333339</v>
      </c>
      <c r="E326" s="278">
        <v>393.86666666666679</v>
      </c>
      <c r="F326" s="278">
        <v>389.53333333333342</v>
      </c>
      <c r="G326" s="278">
        <v>382.96666666666681</v>
      </c>
      <c r="H326" s="278">
        <v>404.76666666666677</v>
      </c>
      <c r="I326" s="278">
        <v>411.33333333333337</v>
      </c>
      <c r="J326" s="278">
        <v>415.66666666666674</v>
      </c>
      <c r="K326" s="276">
        <v>407</v>
      </c>
      <c r="L326" s="276">
        <v>396.1</v>
      </c>
      <c r="M326" s="276">
        <v>0.49925000000000003</v>
      </c>
    </row>
    <row r="327" spans="1:13">
      <c r="A327" s="267">
        <v>319</v>
      </c>
      <c r="B327" s="276" t="s">
        <v>146</v>
      </c>
      <c r="C327" s="277">
        <v>1659.25</v>
      </c>
      <c r="D327" s="278">
        <v>1664.6333333333332</v>
      </c>
      <c r="E327" s="278">
        <v>1646.4166666666665</v>
      </c>
      <c r="F327" s="278">
        <v>1633.5833333333333</v>
      </c>
      <c r="G327" s="278">
        <v>1615.3666666666666</v>
      </c>
      <c r="H327" s="278">
        <v>1677.4666666666665</v>
      </c>
      <c r="I327" s="278">
        <v>1695.6833333333332</v>
      </c>
      <c r="J327" s="278">
        <v>1708.5166666666664</v>
      </c>
      <c r="K327" s="276">
        <v>1682.85</v>
      </c>
      <c r="L327" s="276">
        <v>1651.8</v>
      </c>
      <c r="M327" s="276">
        <v>5.7929199999999996</v>
      </c>
    </row>
    <row r="328" spans="1:13">
      <c r="A328" s="267">
        <v>320</v>
      </c>
      <c r="B328" s="276" t="s">
        <v>459</v>
      </c>
      <c r="C328" s="277">
        <v>28</v>
      </c>
      <c r="D328" s="278">
        <v>27.566666666666666</v>
      </c>
      <c r="E328" s="278">
        <v>26.733333333333334</v>
      </c>
      <c r="F328" s="278">
        <v>25.466666666666669</v>
      </c>
      <c r="G328" s="278">
        <v>24.633333333333336</v>
      </c>
      <c r="H328" s="278">
        <v>28.833333333333332</v>
      </c>
      <c r="I328" s="278">
        <v>29.666666666666668</v>
      </c>
      <c r="J328" s="278">
        <v>30.93333333333333</v>
      </c>
      <c r="K328" s="276">
        <v>28.4</v>
      </c>
      <c r="L328" s="276">
        <v>26.3</v>
      </c>
      <c r="M328" s="276">
        <v>76.330780000000004</v>
      </c>
    </row>
    <row r="329" spans="1:13">
      <c r="A329" s="267">
        <v>321</v>
      </c>
      <c r="B329" s="276" t="s">
        <v>460</v>
      </c>
      <c r="C329" s="277">
        <v>145.85</v>
      </c>
      <c r="D329" s="278">
        <v>146.29999999999998</v>
      </c>
      <c r="E329" s="278">
        <v>144.54999999999995</v>
      </c>
      <c r="F329" s="278">
        <v>143.24999999999997</v>
      </c>
      <c r="G329" s="278">
        <v>141.49999999999994</v>
      </c>
      <c r="H329" s="278">
        <v>147.59999999999997</v>
      </c>
      <c r="I329" s="278">
        <v>149.35000000000002</v>
      </c>
      <c r="J329" s="278">
        <v>150.64999999999998</v>
      </c>
      <c r="K329" s="276">
        <v>148.05000000000001</v>
      </c>
      <c r="L329" s="276">
        <v>145</v>
      </c>
      <c r="M329" s="276">
        <v>10.269030000000001</v>
      </c>
    </row>
    <row r="330" spans="1:13">
      <c r="A330" s="267">
        <v>322</v>
      </c>
      <c r="B330" s="276" t="s">
        <v>147</v>
      </c>
      <c r="C330" s="277">
        <v>164.1</v>
      </c>
      <c r="D330" s="278">
        <v>164.83333333333334</v>
      </c>
      <c r="E330" s="278">
        <v>162.66666666666669</v>
      </c>
      <c r="F330" s="278">
        <v>161.23333333333335</v>
      </c>
      <c r="G330" s="278">
        <v>159.06666666666669</v>
      </c>
      <c r="H330" s="278">
        <v>166.26666666666668</v>
      </c>
      <c r="I330" s="278">
        <v>168.43333333333337</v>
      </c>
      <c r="J330" s="278">
        <v>169.86666666666667</v>
      </c>
      <c r="K330" s="276">
        <v>167</v>
      </c>
      <c r="L330" s="276">
        <v>163.4</v>
      </c>
      <c r="M330" s="276">
        <v>84.968350000000001</v>
      </c>
    </row>
    <row r="331" spans="1:13">
      <c r="A331" s="267">
        <v>323</v>
      </c>
      <c r="B331" s="276" t="s">
        <v>471</v>
      </c>
      <c r="C331" s="277">
        <v>620.54999999999995</v>
      </c>
      <c r="D331" s="278">
        <v>616.18333333333339</v>
      </c>
      <c r="E331" s="278">
        <v>607.51666666666677</v>
      </c>
      <c r="F331" s="278">
        <v>594.48333333333335</v>
      </c>
      <c r="G331" s="278">
        <v>585.81666666666672</v>
      </c>
      <c r="H331" s="278">
        <v>629.21666666666681</v>
      </c>
      <c r="I331" s="278">
        <v>637.88333333333333</v>
      </c>
      <c r="J331" s="278">
        <v>650.91666666666686</v>
      </c>
      <c r="K331" s="276">
        <v>624.85</v>
      </c>
      <c r="L331" s="276">
        <v>603.15</v>
      </c>
      <c r="M331" s="276">
        <v>1.0940099999999999</v>
      </c>
    </row>
    <row r="332" spans="1:13">
      <c r="A332" s="267">
        <v>324</v>
      </c>
      <c r="B332" s="276" t="s">
        <v>268</v>
      </c>
      <c r="C332" s="277">
        <v>1529.9</v>
      </c>
      <c r="D332" s="278">
        <v>1536.2833333333335</v>
      </c>
      <c r="E332" s="278">
        <v>1513.616666666667</v>
      </c>
      <c r="F332" s="278">
        <v>1497.3333333333335</v>
      </c>
      <c r="G332" s="278">
        <v>1474.666666666667</v>
      </c>
      <c r="H332" s="278">
        <v>1552.5666666666671</v>
      </c>
      <c r="I332" s="278">
        <v>1575.2333333333336</v>
      </c>
      <c r="J332" s="278">
        <v>1591.5166666666671</v>
      </c>
      <c r="K332" s="276">
        <v>1558.95</v>
      </c>
      <c r="L332" s="276">
        <v>1520</v>
      </c>
      <c r="M332" s="276">
        <v>1.5699399999999999</v>
      </c>
    </row>
    <row r="333" spans="1:13">
      <c r="A333" s="267">
        <v>325</v>
      </c>
      <c r="B333" s="276" t="s">
        <v>148</v>
      </c>
      <c r="C333" s="277">
        <v>76021.649999999994</v>
      </c>
      <c r="D333" s="278">
        <v>75968.666666666672</v>
      </c>
      <c r="E333" s="278">
        <v>75602.983333333337</v>
      </c>
      <c r="F333" s="278">
        <v>75184.316666666666</v>
      </c>
      <c r="G333" s="278">
        <v>74818.633333333331</v>
      </c>
      <c r="H333" s="278">
        <v>76387.333333333343</v>
      </c>
      <c r="I333" s="278">
        <v>76753.016666666663</v>
      </c>
      <c r="J333" s="278">
        <v>77171.683333333349</v>
      </c>
      <c r="K333" s="276">
        <v>76334.350000000006</v>
      </c>
      <c r="L333" s="276">
        <v>75550</v>
      </c>
      <c r="M333" s="276">
        <v>0.13253999999999999</v>
      </c>
    </row>
    <row r="334" spans="1:13">
      <c r="A334" s="267">
        <v>326</v>
      </c>
      <c r="B334" s="276" t="s">
        <v>267</v>
      </c>
      <c r="C334" s="277">
        <v>35.950000000000003</v>
      </c>
      <c r="D334" s="278">
        <v>35.866666666666667</v>
      </c>
      <c r="E334" s="278">
        <v>35.483333333333334</v>
      </c>
      <c r="F334" s="278">
        <v>35.016666666666666</v>
      </c>
      <c r="G334" s="278">
        <v>34.633333333333333</v>
      </c>
      <c r="H334" s="278">
        <v>36.333333333333336</v>
      </c>
      <c r="I334" s="278">
        <v>36.716666666666676</v>
      </c>
      <c r="J334" s="278">
        <v>37.183333333333337</v>
      </c>
      <c r="K334" s="276">
        <v>36.25</v>
      </c>
      <c r="L334" s="276">
        <v>35.4</v>
      </c>
      <c r="M334" s="276">
        <v>13.460470000000001</v>
      </c>
    </row>
    <row r="335" spans="1:13">
      <c r="A335" s="267">
        <v>327</v>
      </c>
      <c r="B335" s="276" t="s">
        <v>149</v>
      </c>
      <c r="C335" s="277">
        <v>1213.3499999999999</v>
      </c>
      <c r="D335" s="278">
        <v>1214.1833333333332</v>
      </c>
      <c r="E335" s="278">
        <v>1207.3166666666664</v>
      </c>
      <c r="F335" s="278">
        <v>1201.2833333333333</v>
      </c>
      <c r="G335" s="278">
        <v>1194.4166666666665</v>
      </c>
      <c r="H335" s="278">
        <v>1220.2166666666662</v>
      </c>
      <c r="I335" s="278">
        <v>1227.083333333333</v>
      </c>
      <c r="J335" s="278">
        <v>1233.1166666666661</v>
      </c>
      <c r="K335" s="276">
        <v>1221.05</v>
      </c>
      <c r="L335" s="276">
        <v>1208.1500000000001</v>
      </c>
      <c r="M335" s="276">
        <v>6.4913299999999996</v>
      </c>
    </row>
    <row r="336" spans="1:13">
      <c r="A336" s="267">
        <v>328</v>
      </c>
      <c r="B336" s="276" t="s">
        <v>3161</v>
      </c>
      <c r="C336" s="277">
        <v>302.85000000000002</v>
      </c>
      <c r="D336" s="278">
        <v>302.16666666666669</v>
      </c>
      <c r="E336" s="278">
        <v>298.63333333333338</v>
      </c>
      <c r="F336" s="278">
        <v>294.41666666666669</v>
      </c>
      <c r="G336" s="278">
        <v>290.88333333333338</v>
      </c>
      <c r="H336" s="278">
        <v>306.38333333333338</v>
      </c>
      <c r="I336" s="278">
        <v>309.91666666666669</v>
      </c>
      <c r="J336" s="278">
        <v>314.13333333333338</v>
      </c>
      <c r="K336" s="276">
        <v>305.7</v>
      </c>
      <c r="L336" s="276">
        <v>297.95</v>
      </c>
      <c r="M336" s="276">
        <v>8.3932099999999998</v>
      </c>
    </row>
    <row r="337" spans="1:13">
      <c r="A337" s="267">
        <v>329</v>
      </c>
      <c r="B337" s="276" t="s">
        <v>269</v>
      </c>
      <c r="C337" s="277">
        <v>967.3</v>
      </c>
      <c r="D337" s="278">
        <v>969.84999999999991</v>
      </c>
      <c r="E337" s="278">
        <v>958.79999999999984</v>
      </c>
      <c r="F337" s="278">
        <v>950.3</v>
      </c>
      <c r="G337" s="278">
        <v>939.24999999999989</v>
      </c>
      <c r="H337" s="278">
        <v>978.3499999999998</v>
      </c>
      <c r="I337" s="278">
        <v>989.4</v>
      </c>
      <c r="J337" s="278">
        <v>997.89999999999975</v>
      </c>
      <c r="K337" s="276">
        <v>980.9</v>
      </c>
      <c r="L337" s="276">
        <v>961.35</v>
      </c>
      <c r="M337" s="276">
        <v>2.4382899999999998</v>
      </c>
    </row>
    <row r="338" spans="1:13">
      <c r="A338" s="267">
        <v>330</v>
      </c>
      <c r="B338" s="276" t="s">
        <v>150</v>
      </c>
      <c r="C338" s="277">
        <v>44.35</v>
      </c>
      <c r="D338" s="278">
        <v>44.016666666666673</v>
      </c>
      <c r="E338" s="278">
        <v>43.233333333333348</v>
      </c>
      <c r="F338" s="278">
        <v>42.116666666666674</v>
      </c>
      <c r="G338" s="278">
        <v>41.33333333333335</v>
      </c>
      <c r="H338" s="278">
        <v>45.133333333333347</v>
      </c>
      <c r="I338" s="278">
        <v>45.916666666666664</v>
      </c>
      <c r="J338" s="278">
        <v>47.033333333333346</v>
      </c>
      <c r="K338" s="276">
        <v>44.8</v>
      </c>
      <c r="L338" s="276">
        <v>42.9</v>
      </c>
      <c r="M338" s="276">
        <v>217.94881000000001</v>
      </c>
    </row>
    <row r="339" spans="1:13">
      <c r="A339" s="267">
        <v>331</v>
      </c>
      <c r="B339" s="276" t="s">
        <v>261</v>
      </c>
      <c r="C339" s="277">
        <v>4754.7</v>
      </c>
      <c r="D339" s="278">
        <v>4765.5666666666666</v>
      </c>
      <c r="E339" s="278">
        <v>4731.1333333333332</v>
      </c>
      <c r="F339" s="278">
        <v>4707.5666666666666</v>
      </c>
      <c r="G339" s="278">
        <v>4673.1333333333332</v>
      </c>
      <c r="H339" s="278">
        <v>4789.1333333333332</v>
      </c>
      <c r="I339" s="278">
        <v>4823.5666666666657</v>
      </c>
      <c r="J339" s="278">
        <v>4847.1333333333332</v>
      </c>
      <c r="K339" s="276">
        <v>4800</v>
      </c>
      <c r="L339" s="276">
        <v>4742</v>
      </c>
      <c r="M339" s="276">
        <v>1.5255099999999999</v>
      </c>
    </row>
    <row r="340" spans="1:13">
      <c r="A340" s="267">
        <v>332</v>
      </c>
      <c r="B340" s="276" t="s">
        <v>478</v>
      </c>
      <c r="C340" s="277">
        <v>2637.7</v>
      </c>
      <c r="D340" s="278">
        <v>2637.1666666666665</v>
      </c>
      <c r="E340" s="278">
        <v>2609.8833333333332</v>
      </c>
      <c r="F340" s="278">
        <v>2582.0666666666666</v>
      </c>
      <c r="G340" s="278">
        <v>2554.7833333333333</v>
      </c>
      <c r="H340" s="278">
        <v>2664.9833333333331</v>
      </c>
      <c r="I340" s="278">
        <v>2692.2666666666669</v>
      </c>
      <c r="J340" s="278">
        <v>2720.083333333333</v>
      </c>
      <c r="K340" s="276">
        <v>2664.45</v>
      </c>
      <c r="L340" s="276">
        <v>2609.35</v>
      </c>
      <c r="M340" s="276">
        <v>0.54562999999999995</v>
      </c>
    </row>
    <row r="341" spans="1:13">
      <c r="A341" s="267">
        <v>333</v>
      </c>
      <c r="B341" s="276" t="s">
        <v>151</v>
      </c>
      <c r="C341" s="277">
        <v>30.25</v>
      </c>
      <c r="D341" s="278">
        <v>30</v>
      </c>
      <c r="E341" s="278">
        <v>29.3</v>
      </c>
      <c r="F341" s="278">
        <v>28.35</v>
      </c>
      <c r="G341" s="278">
        <v>27.650000000000002</v>
      </c>
      <c r="H341" s="278">
        <v>30.95</v>
      </c>
      <c r="I341" s="278">
        <v>31.650000000000002</v>
      </c>
      <c r="J341" s="278">
        <v>32.599999999999994</v>
      </c>
      <c r="K341" s="276">
        <v>30.7</v>
      </c>
      <c r="L341" s="276">
        <v>29.05</v>
      </c>
      <c r="M341" s="276">
        <v>196.92140000000001</v>
      </c>
    </row>
    <row r="342" spans="1:13">
      <c r="A342" s="267">
        <v>334</v>
      </c>
      <c r="B342" s="276" t="s">
        <v>477</v>
      </c>
      <c r="C342" s="277">
        <v>62.45</v>
      </c>
      <c r="D342" s="278">
        <v>62.916666666666664</v>
      </c>
      <c r="E342" s="278">
        <v>61.883333333333326</v>
      </c>
      <c r="F342" s="278">
        <v>61.316666666666663</v>
      </c>
      <c r="G342" s="278">
        <v>60.283333333333324</v>
      </c>
      <c r="H342" s="278">
        <v>63.483333333333327</v>
      </c>
      <c r="I342" s="278">
        <v>64.51666666666668</v>
      </c>
      <c r="J342" s="278">
        <v>65.083333333333329</v>
      </c>
      <c r="K342" s="276">
        <v>63.95</v>
      </c>
      <c r="L342" s="276">
        <v>62.35</v>
      </c>
      <c r="M342" s="276">
        <v>9.7405299999999997</v>
      </c>
    </row>
    <row r="343" spans="1:13">
      <c r="A343" s="267">
        <v>335</v>
      </c>
      <c r="B343" s="276" t="s">
        <v>152</v>
      </c>
      <c r="C343" s="277">
        <v>60.85</v>
      </c>
      <c r="D343" s="278">
        <v>60.1</v>
      </c>
      <c r="E343" s="278">
        <v>58.300000000000004</v>
      </c>
      <c r="F343" s="278">
        <v>55.75</v>
      </c>
      <c r="G343" s="278">
        <v>53.95</v>
      </c>
      <c r="H343" s="278">
        <v>62.650000000000006</v>
      </c>
      <c r="I343" s="278">
        <v>64.45</v>
      </c>
      <c r="J343" s="278">
        <v>67</v>
      </c>
      <c r="K343" s="276">
        <v>61.9</v>
      </c>
      <c r="L343" s="276">
        <v>57.55</v>
      </c>
      <c r="M343" s="276">
        <v>278.86277000000001</v>
      </c>
    </row>
    <row r="344" spans="1:13">
      <c r="A344" s="267">
        <v>336</v>
      </c>
      <c r="B344" s="276" t="s">
        <v>473</v>
      </c>
      <c r="C344" s="277">
        <v>551.35</v>
      </c>
      <c r="D344" s="278">
        <v>552.43333333333339</v>
      </c>
      <c r="E344" s="278">
        <v>546.41666666666674</v>
      </c>
      <c r="F344" s="278">
        <v>541.48333333333335</v>
      </c>
      <c r="G344" s="278">
        <v>535.4666666666667</v>
      </c>
      <c r="H344" s="278">
        <v>557.36666666666679</v>
      </c>
      <c r="I344" s="278">
        <v>563.38333333333344</v>
      </c>
      <c r="J344" s="278">
        <v>568.31666666666683</v>
      </c>
      <c r="K344" s="276">
        <v>558.45000000000005</v>
      </c>
      <c r="L344" s="276">
        <v>547.5</v>
      </c>
      <c r="M344" s="276">
        <v>0.57257000000000002</v>
      </c>
    </row>
    <row r="345" spans="1:13">
      <c r="A345" s="267">
        <v>337</v>
      </c>
      <c r="B345" s="276" t="s">
        <v>153</v>
      </c>
      <c r="C345" s="277">
        <v>18450.7</v>
      </c>
      <c r="D345" s="278">
        <v>18425.583333333332</v>
      </c>
      <c r="E345" s="278">
        <v>18331.166666666664</v>
      </c>
      <c r="F345" s="278">
        <v>18211.633333333331</v>
      </c>
      <c r="G345" s="278">
        <v>18117.216666666664</v>
      </c>
      <c r="H345" s="278">
        <v>18545.116666666665</v>
      </c>
      <c r="I345" s="278">
        <v>18639.533333333329</v>
      </c>
      <c r="J345" s="278">
        <v>18759.066666666666</v>
      </c>
      <c r="K345" s="276">
        <v>18520</v>
      </c>
      <c r="L345" s="276">
        <v>18306.05</v>
      </c>
      <c r="M345" s="276">
        <v>0.50285999999999997</v>
      </c>
    </row>
    <row r="346" spans="1:13">
      <c r="A346" s="267">
        <v>338</v>
      </c>
      <c r="B346" s="276" t="s">
        <v>476</v>
      </c>
      <c r="C346" s="277">
        <v>37.799999999999997</v>
      </c>
      <c r="D346" s="278">
        <v>37.85</v>
      </c>
      <c r="E346" s="278">
        <v>37.35</v>
      </c>
      <c r="F346" s="278">
        <v>36.9</v>
      </c>
      <c r="G346" s="278">
        <v>36.4</v>
      </c>
      <c r="H346" s="278">
        <v>38.300000000000004</v>
      </c>
      <c r="I346" s="278">
        <v>38.800000000000004</v>
      </c>
      <c r="J346" s="278">
        <v>39.250000000000007</v>
      </c>
      <c r="K346" s="276">
        <v>38.35</v>
      </c>
      <c r="L346" s="276">
        <v>37.4</v>
      </c>
      <c r="M346" s="276">
        <v>7.4434800000000001</v>
      </c>
    </row>
    <row r="347" spans="1:13">
      <c r="A347" s="267">
        <v>339</v>
      </c>
      <c r="B347" s="276" t="s">
        <v>475</v>
      </c>
      <c r="C347" s="277">
        <v>449.55</v>
      </c>
      <c r="D347" s="278">
        <v>448.93333333333334</v>
      </c>
      <c r="E347" s="278">
        <v>440.86666666666667</v>
      </c>
      <c r="F347" s="278">
        <v>432.18333333333334</v>
      </c>
      <c r="G347" s="278">
        <v>424.11666666666667</v>
      </c>
      <c r="H347" s="278">
        <v>457.61666666666667</v>
      </c>
      <c r="I347" s="278">
        <v>465.68333333333339</v>
      </c>
      <c r="J347" s="278">
        <v>474.36666666666667</v>
      </c>
      <c r="K347" s="276">
        <v>457</v>
      </c>
      <c r="L347" s="276">
        <v>440.25</v>
      </c>
      <c r="M347" s="276">
        <v>1.18292</v>
      </c>
    </row>
    <row r="348" spans="1:13">
      <c r="A348" s="267">
        <v>340</v>
      </c>
      <c r="B348" s="276" t="s">
        <v>270</v>
      </c>
      <c r="C348" s="277">
        <v>23.1</v>
      </c>
      <c r="D348" s="278">
        <v>23.033333333333331</v>
      </c>
      <c r="E348" s="278">
        <v>22.716666666666661</v>
      </c>
      <c r="F348" s="278">
        <v>22.333333333333329</v>
      </c>
      <c r="G348" s="278">
        <v>22.016666666666659</v>
      </c>
      <c r="H348" s="278">
        <v>23.416666666666664</v>
      </c>
      <c r="I348" s="278">
        <v>23.733333333333334</v>
      </c>
      <c r="J348" s="278">
        <v>24.116666666666667</v>
      </c>
      <c r="K348" s="276">
        <v>23.35</v>
      </c>
      <c r="L348" s="276">
        <v>22.65</v>
      </c>
      <c r="M348" s="276">
        <v>221.70815999999999</v>
      </c>
    </row>
    <row r="349" spans="1:13">
      <c r="A349" s="267">
        <v>341</v>
      </c>
      <c r="B349" s="276" t="s">
        <v>283</v>
      </c>
      <c r="C349" s="277">
        <v>129.25</v>
      </c>
      <c r="D349" s="278">
        <v>129.63333333333333</v>
      </c>
      <c r="E349" s="278">
        <v>128.26666666666665</v>
      </c>
      <c r="F349" s="278">
        <v>127.28333333333333</v>
      </c>
      <c r="G349" s="278">
        <v>125.91666666666666</v>
      </c>
      <c r="H349" s="278">
        <v>130.61666666666665</v>
      </c>
      <c r="I349" s="278">
        <v>131.98333333333332</v>
      </c>
      <c r="J349" s="278">
        <v>132.96666666666664</v>
      </c>
      <c r="K349" s="276">
        <v>131</v>
      </c>
      <c r="L349" s="276">
        <v>128.65</v>
      </c>
      <c r="M349" s="276">
        <v>2.8804500000000002</v>
      </c>
    </row>
    <row r="350" spans="1:13">
      <c r="A350" s="267">
        <v>342</v>
      </c>
      <c r="B350" s="276" t="s">
        <v>479</v>
      </c>
      <c r="C350" s="277">
        <v>1505.05</v>
      </c>
      <c r="D350" s="278">
        <v>1508.0166666666667</v>
      </c>
      <c r="E350" s="278">
        <v>1479.0333333333333</v>
      </c>
      <c r="F350" s="278">
        <v>1453.0166666666667</v>
      </c>
      <c r="G350" s="278">
        <v>1424.0333333333333</v>
      </c>
      <c r="H350" s="278">
        <v>1534.0333333333333</v>
      </c>
      <c r="I350" s="278">
        <v>1563.0166666666664</v>
      </c>
      <c r="J350" s="278">
        <v>1589.0333333333333</v>
      </c>
      <c r="K350" s="276">
        <v>1537</v>
      </c>
      <c r="L350" s="276">
        <v>1482</v>
      </c>
      <c r="M350" s="276">
        <v>0.24335999999999999</v>
      </c>
    </row>
    <row r="351" spans="1:13">
      <c r="A351" s="267">
        <v>343</v>
      </c>
      <c r="B351" s="276" t="s">
        <v>474</v>
      </c>
      <c r="C351" s="277">
        <v>55.7</v>
      </c>
      <c r="D351" s="278">
        <v>55.6</v>
      </c>
      <c r="E351" s="278">
        <v>55.25</v>
      </c>
      <c r="F351" s="278">
        <v>54.8</v>
      </c>
      <c r="G351" s="278">
        <v>54.449999999999996</v>
      </c>
      <c r="H351" s="278">
        <v>56.050000000000004</v>
      </c>
      <c r="I351" s="278">
        <v>56.400000000000013</v>
      </c>
      <c r="J351" s="278">
        <v>56.850000000000009</v>
      </c>
      <c r="K351" s="276">
        <v>55.95</v>
      </c>
      <c r="L351" s="276">
        <v>55.15</v>
      </c>
      <c r="M351" s="276">
        <v>4.9139600000000003</v>
      </c>
    </row>
    <row r="352" spans="1:13">
      <c r="A352" s="267">
        <v>344</v>
      </c>
      <c r="B352" s="276" t="s">
        <v>155</v>
      </c>
      <c r="C352" s="277">
        <v>116.35</v>
      </c>
      <c r="D352" s="278">
        <v>115.98333333333333</v>
      </c>
      <c r="E352" s="278">
        <v>114.96666666666667</v>
      </c>
      <c r="F352" s="278">
        <v>113.58333333333333</v>
      </c>
      <c r="G352" s="278">
        <v>112.56666666666666</v>
      </c>
      <c r="H352" s="278">
        <v>117.36666666666667</v>
      </c>
      <c r="I352" s="278">
        <v>118.38333333333335</v>
      </c>
      <c r="J352" s="278">
        <v>119.76666666666668</v>
      </c>
      <c r="K352" s="276">
        <v>117</v>
      </c>
      <c r="L352" s="276">
        <v>114.6</v>
      </c>
      <c r="M352" s="276">
        <v>63.560189999999999</v>
      </c>
    </row>
    <row r="353" spans="1:13">
      <c r="A353" s="267">
        <v>345</v>
      </c>
      <c r="B353" s="276" t="s">
        <v>156</v>
      </c>
      <c r="C353" s="277">
        <v>99.05</v>
      </c>
      <c r="D353" s="278">
        <v>99.350000000000009</v>
      </c>
      <c r="E353" s="278">
        <v>98.500000000000014</v>
      </c>
      <c r="F353" s="278">
        <v>97.95</v>
      </c>
      <c r="G353" s="278">
        <v>97.100000000000009</v>
      </c>
      <c r="H353" s="278">
        <v>99.90000000000002</v>
      </c>
      <c r="I353" s="278">
        <v>100.75000000000001</v>
      </c>
      <c r="J353" s="278">
        <v>101.30000000000003</v>
      </c>
      <c r="K353" s="276">
        <v>100.2</v>
      </c>
      <c r="L353" s="276">
        <v>98.8</v>
      </c>
      <c r="M353" s="276">
        <v>134.93038999999999</v>
      </c>
    </row>
    <row r="354" spans="1:13">
      <c r="A354" s="267">
        <v>346</v>
      </c>
      <c r="B354" s="276" t="s">
        <v>271</v>
      </c>
      <c r="C354" s="277">
        <v>590.1</v>
      </c>
      <c r="D354" s="278">
        <v>587.69999999999993</v>
      </c>
      <c r="E354" s="278">
        <v>578.04999999999984</v>
      </c>
      <c r="F354" s="278">
        <v>565.99999999999989</v>
      </c>
      <c r="G354" s="278">
        <v>556.3499999999998</v>
      </c>
      <c r="H354" s="278">
        <v>599.74999999999989</v>
      </c>
      <c r="I354" s="278">
        <v>609.4</v>
      </c>
      <c r="J354" s="278">
        <v>621.44999999999993</v>
      </c>
      <c r="K354" s="276">
        <v>597.35</v>
      </c>
      <c r="L354" s="276">
        <v>575.65</v>
      </c>
      <c r="M354" s="276">
        <v>2.40978</v>
      </c>
    </row>
    <row r="355" spans="1:13">
      <c r="A355" s="267">
        <v>347</v>
      </c>
      <c r="B355" s="276" t="s">
        <v>272</v>
      </c>
      <c r="C355" s="277">
        <v>3242.85</v>
      </c>
      <c r="D355" s="278">
        <v>3228.2833333333333</v>
      </c>
      <c r="E355" s="278">
        <v>3206.5666666666666</v>
      </c>
      <c r="F355" s="278">
        <v>3170.2833333333333</v>
      </c>
      <c r="G355" s="278">
        <v>3148.5666666666666</v>
      </c>
      <c r="H355" s="278">
        <v>3264.5666666666666</v>
      </c>
      <c r="I355" s="278">
        <v>3286.2833333333328</v>
      </c>
      <c r="J355" s="278">
        <v>3322.5666666666666</v>
      </c>
      <c r="K355" s="276">
        <v>3250</v>
      </c>
      <c r="L355" s="276">
        <v>3192</v>
      </c>
      <c r="M355" s="276">
        <v>0.32141999999999998</v>
      </c>
    </row>
    <row r="356" spans="1:13">
      <c r="A356" s="267">
        <v>348</v>
      </c>
      <c r="B356" s="276" t="s">
        <v>157</v>
      </c>
      <c r="C356" s="277">
        <v>108.7</v>
      </c>
      <c r="D356" s="278">
        <v>108.63333333333334</v>
      </c>
      <c r="E356" s="278">
        <v>107.86666666666667</v>
      </c>
      <c r="F356" s="278">
        <v>107.03333333333333</v>
      </c>
      <c r="G356" s="278">
        <v>106.26666666666667</v>
      </c>
      <c r="H356" s="278">
        <v>109.46666666666668</v>
      </c>
      <c r="I356" s="278">
        <v>110.23333333333336</v>
      </c>
      <c r="J356" s="278">
        <v>111.06666666666669</v>
      </c>
      <c r="K356" s="276">
        <v>109.4</v>
      </c>
      <c r="L356" s="276">
        <v>107.8</v>
      </c>
      <c r="M356" s="276">
        <v>8.8464600000000004</v>
      </c>
    </row>
    <row r="357" spans="1:13">
      <c r="A357" s="267">
        <v>349</v>
      </c>
      <c r="B357" s="276" t="s">
        <v>480</v>
      </c>
      <c r="C357" s="277">
        <v>82.65</v>
      </c>
      <c r="D357" s="278">
        <v>82.88333333333334</v>
      </c>
      <c r="E357" s="278">
        <v>81.816666666666677</v>
      </c>
      <c r="F357" s="278">
        <v>80.983333333333334</v>
      </c>
      <c r="G357" s="278">
        <v>79.916666666666671</v>
      </c>
      <c r="H357" s="278">
        <v>83.716666666666683</v>
      </c>
      <c r="I357" s="278">
        <v>84.783333333333346</v>
      </c>
      <c r="J357" s="278">
        <v>85.616666666666688</v>
      </c>
      <c r="K357" s="276">
        <v>83.95</v>
      </c>
      <c r="L357" s="276">
        <v>82.05</v>
      </c>
      <c r="M357" s="276">
        <v>0.30270000000000002</v>
      </c>
    </row>
    <row r="358" spans="1:13">
      <c r="A358" s="267">
        <v>350</v>
      </c>
      <c r="B358" s="276" t="s">
        <v>158</v>
      </c>
      <c r="C358" s="277">
        <v>93.2</v>
      </c>
      <c r="D358" s="278">
        <v>93.55</v>
      </c>
      <c r="E358" s="278">
        <v>92.649999999999991</v>
      </c>
      <c r="F358" s="278">
        <v>92.1</v>
      </c>
      <c r="G358" s="278">
        <v>91.199999999999989</v>
      </c>
      <c r="H358" s="278">
        <v>94.1</v>
      </c>
      <c r="I358" s="278">
        <v>95</v>
      </c>
      <c r="J358" s="278">
        <v>95.55</v>
      </c>
      <c r="K358" s="276">
        <v>94.45</v>
      </c>
      <c r="L358" s="276">
        <v>93</v>
      </c>
      <c r="M358" s="276">
        <v>151.30376999999999</v>
      </c>
    </row>
    <row r="359" spans="1:13">
      <c r="A359" s="267">
        <v>351</v>
      </c>
      <c r="B359" s="276" t="s">
        <v>481</v>
      </c>
      <c r="C359" s="277">
        <v>87.55</v>
      </c>
      <c r="D359" s="278">
        <v>87.55</v>
      </c>
      <c r="E359" s="278">
        <v>86.6</v>
      </c>
      <c r="F359" s="278">
        <v>85.649999999999991</v>
      </c>
      <c r="G359" s="278">
        <v>84.699999999999989</v>
      </c>
      <c r="H359" s="278">
        <v>88.5</v>
      </c>
      <c r="I359" s="278">
        <v>89.450000000000017</v>
      </c>
      <c r="J359" s="278">
        <v>90.4</v>
      </c>
      <c r="K359" s="276">
        <v>88.5</v>
      </c>
      <c r="L359" s="276">
        <v>86.6</v>
      </c>
      <c r="M359" s="276">
        <v>5.3939199999999996</v>
      </c>
    </row>
    <row r="360" spans="1:13">
      <c r="A360" s="267">
        <v>352</v>
      </c>
      <c r="B360" s="276" t="s">
        <v>482</v>
      </c>
      <c r="C360" s="277">
        <v>231.5</v>
      </c>
      <c r="D360" s="278">
        <v>229.25</v>
      </c>
      <c r="E360" s="278">
        <v>225.5</v>
      </c>
      <c r="F360" s="278">
        <v>219.5</v>
      </c>
      <c r="G360" s="278">
        <v>215.75</v>
      </c>
      <c r="H360" s="278">
        <v>235.25</v>
      </c>
      <c r="I360" s="278">
        <v>239</v>
      </c>
      <c r="J360" s="278">
        <v>245</v>
      </c>
      <c r="K360" s="276">
        <v>233</v>
      </c>
      <c r="L360" s="276">
        <v>223.25</v>
      </c>
      <c r="M360" s="276">
        <v>1.0588500000000001</v>
      </c>
    </row>
    <row r="361" spans="1:13">
      <c r="A361" s="267">
        <v>353</v>
      </c>
      <c r="B361" s="276" t="s">
        <v>483</v>
      </c>
      <c r="C361" s="277">
        <v>249</v>
      </c>
      <c r="D361" s="278">
        <v>250.28333333333333</v>
      </c>
      <c r="E361" s="278">
        <v>244.71666666666667</v>
      </c>
      <c r="F361" s="278">
        <v>240.43333333333334</v>
      </c>
      <c r="G361" s="278">
        <v>234.86666666666667</v>
      </c>
      <c r="H361" s="278">
        <v>254.56666666666666</v>
      </c>
      <c r="I361" s="278">
        <v>260.13333333333333</v>
      </c>
      <c r="J361" s="278">
        <v>264.41666666666663</v>
      </c>
      <c r="K361" s="276">
        <v>255.85</v>
      </c>
      <c r="L361" s="276">
        <v>246</v>
      </c>
      <c r="M361" s="276">
        <v>0.69367000000000001</v>
      </c>
    </row>
    <row r="362" spans="1:13">
      <c r="A362" s="267">
        <v>354</v>
      </c>
      <c r="B362" s="276" t="s">
        <v>159</v>
      </c>
      <c r="C362" s="277">
        <v>28155.55</v>
      </c>
      <c r="D362" s="278">
        <v>28017</v>
      </c>
      <c r="E362" s="278">
        <v>27773.55</v>
      </c>
      <c r="F362" s="278">
        <v>27391.55</v>
      </c>
      <c r="G362" s="278">
        <v>27148.1</v>
      </c>
      <c r="H362" s="278">
        <v>28399</v>
      </c>
      <c r="I362" s="278">
        <v>28642.449999999997</v>
      </c>
      <c r="J362" s="278">
        <v>29024.45</v>
      </c>
      <c r="K362" s="276">
        <v>28260.45</v>
      </c>
      <c r="L362" s="276">
        <v>27635</v>
      </c>
      <c r="M362" s="276">
        <v>0.43335000000000001</v>
      </c>
    </row>
    <row r="363" spans="1:13">
      <c r="A363" s="267">
        <v>355</v>
      </c>
      <c r="B363" s="276" t="s">
        <v>160</v>
      </c>
      <c r="C363" s="277">
        <v>1480.35</v>
      </c>
      <c r="D363" s="278">
        <v>1465.1000000000001</v>
      </c>
      <c r="E363" s="278">
        <v>1440.3000000000002</v>
      </c>
      <c r="F363" s="278">
        <v>1400.25</v>
      </c>
      <c r="G363" s="278">
        <v>1375.45</v>
      </c>
      <c r="H363" s="278">
        <v>1505.1500000000003</v>
      </c>
      <c r="I363" s="278">
        <v>1529.95</v>
      </c>
      <c r="J363" s="278">
        <v>1570.0000000000005</v>
      </c>
      <c r="K363" s="276">
        <v>1489.9</v>
      </c>
      <c r="L363" s="276">
        <v>1425.05</v>
      </c>
      <c r="M363" s="276">
        <v>16.774450000000002</v>
      </c>
    </row>
    <row r="364" spans="1:13">
      <c r="A364" s="267">
        <v>356</v>
      </c>
      <c r="B364" s="276" t="s">
        <v>488</v>
      </c>
      <c r="C364" s="277">
        <v>1497.55</v>
      </c>
      <c r="D364" s="278">
        <v>1503.1166666666668</v>
      </c>
      <c r="E364" s="278">
        <v>1472.2333333333336</v>
      </c>
      <c r="F364" s="278">
        <v>1446.9166666666667</v>
      </c>
      <c r="G364" s="278">
        <v>1416.0333333333335</v>
      </c>
      <c r="H364" s="278">
        <v>1528.4333333333336</v>
      </c>
      <c r="I364" s="278">
        <v>1559.3166666666668</v>
      </c>
      <c r="J364" s="278">
        <v>1584.6333333333337</v>
      </c>
      <c r="K364" s="276">
        <v>1534</v>
      </c>
      <c r="L364" s="276">
        <v>1477.8</v>
      </c>
      <c r="M364" s="276">
        <v>1.82691</v>
      </c>
    </row>
    <row r="365" spans="1:13">
      <c r="A365" s="267">
        <v>357</v>
      </c>
      <c r="B365" s="276" t="s">
        <v>161</v>
      </c>
      <c r="C365" s="277">
        <v>249.85</v>
      </c>
      <c r="D365" s="278">
        <v>249.70000000000002</v>
      </c>
      <c r="E365" s="278">
        <v>247.90000000000003</v>
      </c>
      <c r="F365" s="278">
        <v>245.95000000000002</v>
      </c>
      <c r="G365" s="278">
        <v>244.15000000000003</v>
      </c>
      <c r="H365" s="278">
        <v>251.65000000000003</v>
      </c>
      <c r="I365" s="278">
        <v>253.45000000000005</v>
      </c>
      <c r="J365" s="278">
        <v>255.40000000000003</v>
      </c>
      <c r="K365" s="276">
        <v>251.5</v>
      </c>
      <c r="L365" s="276">
        <v>247.75</v>
      </c>
      <c r="M365" s="276">
        <v>23.56709</v>
      </c>
    </row>
    <row r="366" spans="1:13">
      <c r="A366" s="267">
        <v>358</v>
      </c>
      <c r="B366" s="276" t="s">
        <v>162</v>
      </c>
      <c r="C366" s="277">
        <v>115.05</v>
      </c>
      <c r="D366" s="278">
        <v>115.05</v>
      </c>
      <c r="E366" s="278">
        <v>114.1</v>
      </c>
      <c r="F366" s="278">
        <v>113.14999999999999</v>
      </c>
      <c r="G366" s="278">
        <v>112.19999999999999</v>
      </c>
      <c r="H366" s="278">
        <v>116</v>
      </c>
      <c r="I366" s="278">
        <v>116.95000000000002</v>
      </c>
      <c r="J366" s="278">
        <v>117.9</v>
      </c>
      <c r="K366" s="276">
        <v>116</v>
      </c>
      <c r="L366" s="276">
        <v>114.1</v>
      </c>
      <c r="M366" s="276">
        <v>38.186999999999998</v>
      </c>
    </row>
    <row r="367" spans="1:13">
      <c r="A367" s="267">
        <v>359</v>
      </c>
      <c r="B367" s="276" t="s">
        <v>275</v>
      </c>
      <c r="C367" s="277">
        <v>5279.4</v>
      </c>
      <c r="D367" s="278">
        <v>5286.4666666666662</v>
      </c>
      <c r="E367" s="278">
        <v>5122.9333333333325</v>
      </c>
      <c r="F367" s="278">
        <v>4966.4666666666662</v>
      </c>
      <c r="G367" s="278">
        <v>4802.9333333333325</v>
      </c>
      <c r="H367" s="278">
        <v>5442.9333333333325</v>
      </c>
      <c r="I367" s="278">
        <v>5606.4666666666672</v>
      </c>
      <c r="J367" s="278">
        <v>5762.9333333333325</v>
      </c>
      <c r="K367" s="276">
        <v>5450</v>
      </c>
      <c r="L367" s="276">
        <v>5130</v>
      </c>
      <c r="M367" s="276">
        <v>5.9834199999999997</v>
      </c>
    </row>
    <row r="368" spans="1:13">
      <c r="A368" s="267">
        <v>360</v>
      </c>
      <c r="B368" s="276" t="s">
        <v>277</v>
      </c>
      <c r="C368" s="277">
        <v>11012.4</v>
      </c>
      <c r="D368" s="278">
        <v>11070.449999999999</v>
      </c>
      <c r="E368" s="278">
        <v>10891.949999999997</v>
      </c>
      <c r="F368" s="278">
        <v>10771.499999999998</v>
      </c>
      <c r="G368" s="278">
        <v>10592.999999999996</v>
      </c>
      <c r="H368" s="278">
        <v>11190.899999999998</v>
      </c>
      <c r="I368" s="278">
        <v>11369.400000000001</v>
      </c>
      <c r="J368" s="278">
        <v>11489.849999999999</v>
      </c>
      <c r="K368" s="276">
        <v>11248.95</v>
      </c>
      <c r="L368" s="276">
        <v>10950</v>
      </c>
      <c r="M368" s="276">
        <v>0.10688</v>
      </c>
    </row>
    <row r="369" spans="1:13">
      <c r="A369" s="267">
        <v>361</v>
      </c>
      <c r="B369" s="276" t="s">
        <v>494</v>
      </c>
      <c r="C369" s="277">
        <v>6980.8</v>
      </c>
      <c r="D369" s="278">
        <v>6921.2666666666664</v>
      </c>
      <c r="E369" s="278">
        <v>6834.5333333333328</v>
      </c>
      <c r="F369" s="278">
        <v>6688.2666666666664</v>
      </c>
      <c r="G369" s="278">
        <v>6601.5333333333328</v>
      </c>
      <c r="H369" s="278">
        <v>7067.5333333333328</v>
      </c>
      <c r="I369" s="278">
        <v>7154.2666666666664</v>
      </c>
      <c r="J369" s="278">
        <v>7300.5333333333328</v>
      </c>
      <c r="K369" s="276">
        <v>7008</v>
      </c>
      <c r="L369" s="276">
        <v>6775</v>
      </c>
      <c r="M369" s="276">
        <v>0.14637</v>
      </c>
    </row>
    <row r="370" spans="1:13">
      <c r="A370" s="267">
        <v>362</v>
      </c>
      <c r="B370" s="276" t="s">
        <v>489</v>
      </c>
      <c r="C370" s="277">
        <v>176.45</v>
      </c>
      <c r="D370" s="278">
        <v>175.95000000000002</v>
      </c>
      <c r="E370" s="278">
        <v>172.50000000000003</v>
      </c>
      <c r="F370" s="278">
        <v>168.55</v>
      </c>
      <c r="G370" s="278">
        <v>165.10000000000002</v>
      </c>
      <c r="H370" s="278">
        <v>179.90000000000003</v>
      </c>
      <c r="I370" s="278">
        <v>183.35000000000002</v>
      </c>
      <c r="J370" s="278">
        <v>187.30000000000004</v>
      </c>
      <c r="K370" s="276">
        <v>179.4</v>
      </c>
      <c r="L370" s="276">
        <v>172</v>
      </c>
      <c r="M370" s="276">
        <v>22.512619999999998</v>
      </c>
    </row>
    <row r="371" spans="1:13">
      <c r="A371" s="267">
        <v>363</v>
      </c>
      <c r="B371" s="276" t="s">
        <v>490</v>
      </c>
      <c r="C371" s="277">
        <v>785.45</v>
      </c>
      <c r="D371" s="278">
        <v>780.98333333333323</v>
      </c>
      <c r="E371" s="278">
        <v>771.96666666666647</v>
      </c>
      <c r="F371" s="278">
        <v>758.48333333333323</v>
      </c>
      <c r="G371" s="278">
        <v>749.46666666666647</v>
      </c>
      <c r="H371" s="278">
        <v>794.46666666666647</v>
      </c>
      <c r="I371" s="278">
        <v>803.48333333333312</v>
      </c>
      <c r="J371" s="278">
        <v>816.96666666666647</v>
      </c>
      <c r="K371" s="276">
        <v>790</v>
      </c>
      <c r="L371" s="276">
        <v>767.5</v>
      </c>
      <c r="M371" s="276">
        <v>0.80601999999999996</v>
      </c>
    </row>
    <row r="372" spans="1:13">
      <c r="A372" s="267">
        <v>364</v>
      </c>
      <c r="B372" s="276" t="s">
        <v>163</v>
      </c>
      <c r="C372" s="277">
        <v>1770.8</v>
      </c>
      <c r="D372" s="278">
        <v>1772.6166666666668</v>
      </c>
      <c r="E372" s="278">
        <v>1760.7333333333336</v>
      </c>
      <c r="F372" s="278">
        <v>1750.6666666666667</v>
      </c>
      <c r="G372" s="278">
        <v>1738.7833333333335</v>
      </c>
      <c r="H372" s="278">
        <v>1782.6833333333336</v>
      </c>
      <c r="I372" s="278">
        <v>1794.5666666666668</v>
      </c>
      <c r="J372" s="278">
        <v>1804.6333333333337</v>
      </c>
      <c r="K372" s="276">
        <v>1784.5</v>
      </c>
      <c r="L372" s="276">
        <v>1762.55</v>
      </c>
      <c r="M372" s="276">
        <v>5.3905799999999999</v>
      </c>
    </row>
    <row r="373" spans="1:13">
      <c r="A373" s="267">
        <v>365</v>
      </c>
      <c r="B373" s="276" t="s">
        <v>273</v>
      </c>
      <c r="C373" s="277">
        <v>2264.5</v>
      </c>
      <c r="D373" s="278">
        <v>2247.1666666666665</v>
      </c>
      <c r="E373" s="278">
        <v>2214.4333333333329</v>
      </c>
      <c r="F373" s="278">
        <v>2164.3666666666663</v>
      </c>
      <c r="G373" s="278">
        <v>2131.6333333333328</v>
      </c>
      <c r="H373" s="278">
        <v>2297.2333333333331</v>
      </c>
      <c r="I373" s="278">
        <v>2329.9666666666667</v>
      </c>
      <c r="J373" s="278">
        <v>2380.0333333333333</v>
      </c>
      <c r="K373" s="276">
        <v>2279.9</v>
      </c>
      <c r="L373" s="276">
        <v>2197.1</v>
      </c>
      <c r="M373" s="276">
        <v>2.1080299999999998</v>
      </c>
    </row>
    <row r="374" spans="1:13">
      <c r="A374" s="267">
        <v>366</v>
      </c>
      <c r="B374" s="276" t="s">
        <v>164</v>
      </c>
      <c r="C374" s="277">
        <v>34.799999999999997</v>
      </c>
      <c r="D374" s="278">
        <v>34.283333333333331</v>
      </c>
      <c r="E374" s="278">
        <v>33.61666666666666</v>
      </c>
      <c r="F374" s="278">
        <v>32.43333333333333</v>
      </c>
      <c r="G374" s="278">
        <v>31.766666666666659</v>
      </c>
      <c r="H374" s="278">
        <v>35.466666666666661</v>
      </c>
      <c r="I374" s="278">
        <v>36.133333333333333</v>
      </c>
      <c r="J374" s="278">
        <v>37.316666666666663</v>
      </c>
      <c r="K374" s="276">
        <v>34.950000000000003</v>
      </c>
      <c r="L374" s="276">
        <v>33.1</v>
      </c>
      <c r="M374" s="276">
        <v>2275.2849099999999</v>
      </c>
    </row>
    <row r="375" spans="1:13">
      <c r="A375" s="267">
        <v>367</v>
      </c>
      <c r="B375" s="276" t="s">
        <v>274</v>
      </c>
      <c r="C375" s="277">
        <v>367.55</v>
      </c>
      <c r="D375" s="278">
        <v>365.8</v>
      </c>
      <c r="E375" s="278">
        <v>361.75</v>
      </c>
      <c r="F375" s="278">
        <v>355.95</v>
      </c>
      <c r="G375" s="278">
        <v>351.9</v>
      </c>
      <c r="H375" s="278">
        <v>371.6</v>
      </c>
      <c r="I375" s="278">
        <v>375.65000000000009</v>
      </c>
      <c r="J375" s="278">
        <v>381.45000000000005</v>
      </c>
      <c r="K375" s="276">
        <v>369.85</v>
      </c>
      <c r="L375" s="276">
        <v>360</v>
      </c>
      <c r="M375" s="276">
        <v>1.34958</v>
      </c>
    </row>
    <row r="376" spans="1:13">
      <c r="A376" s="267">
        <v>368</v>
      </c>
      <c r="B376" s="276" t="s">
        <v>485</v>
      </c>
      <c r="C376" s="277">
        <v>176.1</v>
      </c>
      <c r="D376" s="278">
        <v>176.56666666666669</v>
      </c>
      <c r="E376" s="278">
        <v>174.28333333333339</v>
      </c>
      <c r="F376" s="278">
        <v>172.4666666666667</v>
      </c>
      <c r="G376" s="278">
        <v>170.18333333333339</v>
      </c>
      <c r="H376" s="278">
        <v>178.38333333333338</v>
      </c>
      <c r="I376" s="278">
        <v>180.66666666666669</v>
      </c>
      <c r="J376" s="278">
        <v>182.48333333333338</v>
      </c>
      <c r="K376" s="276">
        <v>178.85</v>
      </c>
      <c r="L376" s="276">
        <v>174.75</v>
      </c>
      <c r="M376" s="276">
        <v>1.9424300000000001</v>
      </c>
    </row>
    <row r="377" spans="1:13">
      <c r="A377" s="267">
        <v>369</v>
      </c>
      <c r="B377" s="276" t="s">
        <v>491</v>
      </c>
      <c r="C377" s="277">
        <v>1035.45</v>
      </c>
      <c r="D377" s="278">
        <v>1038.2166666666667</v>
      </c>
      <c r="E377" s="278">
        <v>1028.2333333333333</v>
      </c>
      <c r="F377" s="278">
        <v>1021.0166666666667</v>
      </c>
      <c r="G377" s="278">
        <v>1011.0333333333333</v>
      </c>
      <c r="H377" s="278">
        <v>1045.4333333333334</v>
      </c>
      <c r="I377" s="278">
        <v>1055.416666666667</v>
      </c>
      <c r="J377" s="278">
        <v>1062.6333333333334</v>
      </c>
      <c r="K377" s="276">
        <v>1048.2</v>
      </c>
      <c r="L377" s="276">
        <v>1031</v>
      </c>
      <c r="M377" s="276">
        <v>1.0893600000000001</v>
      </c>
    </row>
    <row r="378" spans="1:13">
      <c r="A378" s="267">
        <v>370</v>
      </c>
      <c r="B378" s="276" t="s">
        <v>2223</v>
      </c>
      <c r="C378" s="277">
        <v>509.35</v>
      </c>
      <c r="D378" s="278">
        <v>507.23333333333335</v>
      </c>
      <c r="E378" s="278">
        <v>500.61666666666667</v>
      </c>
      <c r="F378" s="278">
        <v>491.88333333333333</v>
      </c>
      <c r="G378" s="278">
        <v>485.26666666666665</v>
      </c>
      <c r="H378" s="278">
        <v>515.9666666666667</v>
      </c>
      <c r="I378" s="278">
        <v>522.58333333333337</v>
      </c>
      <c r="J378" s="278">
        <v>531.31666666666672</v>
      </c>
      <c r="K378" s="276">
        <v>513.85</v>
      </c>
      <c r="L378" s="276">
        <v>498.5</v>
      </c>
      <c r="M378" s="276">
        <v>0.70291000000000003</v>
      </c>
    </row>
    <row r="379" spans="1:13">
      <c r="A379" s="267">
        <v>371</v>
      </c>
      <c r="B379" s="276" t="s">
        <v>165</v>
      </c>
      <c r="C379" s="277">
        <v>189.5</v>
      </c>
      <c r="D379" s="278">
        <v>189.29999999999998</v>
      </c>
      <c r="E379" s="278">
        <v>188.69999999999996</v>
      </c>
      <c r="F379" s="278">
        <v>187.89999999999998</v>
      </c>
      <c r="G379" s="278">
        <v>187.29999999999995</v>
      </c>
      <c r="H379" s="278">
        <v>190.09999999999997</v>
      </c>
      <c r="I379" s="278">
        <v>190.7</v>
      </c>
      <c r="J379" s="278">
        <v>191.49999999999997</v>
      </c>
      <c r="K379" s="276">
        <v>189.9</v>
      </c>
      <c r="L379" s="276">
        <v>188.5</v>
      </c>
      <c r="M379" s="276">
        <v>17.294750000000001</v>
      </c>
    </row>
    <row r="380" spans="1:13">
      <c r="A380" s="267">
        <v>372</v>
      </c>
      <c r="B380" s="276" t="s">
        <v>492</v>
      </c>
      <c r="C380" s="277">
        <v>120.15</v>
      </c>
      <c r="D380" s="278">
        <v>119.26666666666667</v>
      </c>
      <c r="E380" s="278">
        <v>115.28333333333333</v>
      </c>
      <c r="F380" s="278">
        <v>110.41666666666667</v>
      </c>
      <c r="G380" s="278">
        <v>106.43333333333334</v>
      </c>
      <c r="H380" s="278">
        <v>124.13333333333333</v>
      </c>
      <c r="I380" s="278">
        <v>128.11666666666665</v>
      </c>
      <c r="J380" s="278">
        <v>132.98333333333332</v>
      </c>
      <c r="K380" s="276">
        <v>123.25</v>
      </c>
      <c r="L380" s="276">
        <v>114.4</v>
      </c>
      <c r="M380" s="276">
        <v>79.171869999999998</v>
      </c>
    </row>
    <row r="381" spans="1:13">
      <c r="A381" s="267">
        <v>373</v>
      </c>
      <c r="B381" s="276" t="s">
        <v>276</v>
      </c>
      <c r="C381" s="277">
        <v>266.8</v>
      </c>
      <c r="D381" s="278">
        <v>268.39999999999998</v>
      </c>
      <c r="E381" s="278">
        <v>264.04999999999995</v>
      </c>
      <c r="F381" s="278">
        <v>261.29999999999995</v>
      </c>
      <c r="G381" s="278">
        <v>256.94999999999993</v>
      </c>
      <c r="H381" s="278">
        <v>271.14999999999998</v>
      </c>
      <c r="I381" s="278">
        <v>275.5</v>
      </c>
      <c r="J381" s="278">
        <v>278.25</v>
      </c>
      <c r="K381" s="276">
        <v>272.75</v>
      </c>
      <c r="L381" s="276">
        <v>265.64999999999998</v>
      </c>
      <c r="M381" s="276">
        <v>5.9376100000000003</v>
      </c>
    </row>
    <row r="382" spans="1:13">
      <c r="A382" s="267">
        <v>374</v>
      </c>
      <c r="B382" s="276" t="s">
        <v>493</v>
      </c>
      <c r="C382" s="277">
        <v>88.75</v>
      </c>
      <c r="D382" s="278">
        <v>88.7</v>
      </c>
      <c r="E382" s="278">
        <v>87.4</v>
      </c>
      <c r="F382" s="278">
        <v>86.05</v>
      </c>
      <c r="G382" s="278">
        <v>84.75</v>
      </c>
      <c r="H382" s="278">
        <v>90.050000000000011</v>
      </c>
      <c r="I382" s="278">
        <v>91.35</v>
      </c>
      <c r="J382" s="278">
        <v>92.700000000000017</v>
      </c>
      <c r="K382" s="276">
        <v>90</v>
      </c>
      <c r="L382" s="276">
        <v>87.35</v>
      </c>
      <c r="M382" s="276">
        <v>1.4959499999999999</v>
      </c>
    </row>
    <row r="383" spans="1:13">
      <c r="A383" s="267">
        <v>375</v>
      </c>
      <c r="B383" s="276" t="s">
        <v>486</v>
      </c>
      <c r="C383" s="277">
        <v>59.35</v>
      </c>
      <c r="D383" s="278">
        <v>59.35</v>
      </c>
      <c r="E383" s="278">
        <v>59.050000000000004</v>
      </c>
      <c r="F383" s="278">
        <v>58.75</v>
      </c>
      <c r="G383" s="278">
        <v>58.45</v>
      </c>
      <c r="H383" s="278">
        <v>59.650000000000006</v>
      </c>
      <c r="I383" s="278">
        <v>59.95</v>
      </c>
      <c r="J383" s="278">
        <v>60.250000000000007</v>
      </c>
      <c r="K383" s="276">
        <v>59.65</v>
      </c>
      <c r="L383" s="276">
        <v>59.05</v>
      </c>
      <c r="M383" s="276">
        <v>5.6129899999999999</v>
      </c>
    </row>
    <row r="384" spans="1:13">
      <c r="A384" s="267">
        <v>376</v>
      </c>
      <c r="B384" s="276" t="s">
        <v>166</v>
      </c>
      <c r="C384" s="277">
        <v>1340.35</v>
      </c>
      <c r="D384" s="278">
        <v>1337.45</v>
      </c>
      <c r="E384" s="278">
        <v>1325.9</v>
      </c>
      <c r="F384" s="278">
        <v>1311.45</v>
      </c>
      <c r="G384" s="278">
        <v>1299.9000000000001</v>
      </c>
      <c r="H384" s="278">
        <v>1351.9</v>
      </c>
      <c r="I384" s="278">
        <v>1363.4499999999998</v>
      </c>
      <c r="J384" s="278">
        <v>1377.9</v>
      </c>
      <c r="K384" s="276">
        <v>1349</v>
      </c>
      <c r="L384" s="276">
        <v>1323</v>
      </c>
      <c r="M384" s="276">
        <v>14.400589999999999</v>
      </c>
    </row>
    <row r="385" spans="1:13">
      <c r="A385" s="267">
        <v>377</v>
      </c>
      <c r="B385" s="276" t="s">
        <v>278</v>
      </c>
      <c r="C385" s="277">
        <v>537.79999999999995</v>
      </c>
      <c r="D385" s="278">
        <v>540.23333333333323</v>
      </c>
      <c r="E385" s="278">
        <v>532.56666666666649</v>
      </c>
      <c r="F385" s="278">
        <v>527.33333333333326</v>
      </c>
      <c r="G385" s="278">
        <v>519.66666666666652</v>
      </c>
      <c r="H385" s="278">
        <v>545.46666666666647</v>
      </c>
      <c r="I385" s="278">
        <v>553.13333333333321</v>
      </c>
      <c r="J385" s="278">
        <v>558.36666666666645</v>
      </c>
      <c r="K385" s="276">
        <v>547.9</v>
      </c>
      <c r="L385" s="276">
        <v>535</v>
      </c>
      <c r="M385" s="276">
        <v>1.4644999999999999</v>
      </c>
    </row>
    <row r="386" spans="1:13">
      <c r="A386" s="267">
        <v>378</v>
      </c>
      <c r="B386" s="276" t="s">
        <v>496</v>
      </c>
      <c r="C386" s="277">
        <v>456.5</v>
      </c>
      <c r="D386" s="278">
        <v>456.2833333333333</v>
      </c>
      <c r="E386" s="278">
        <v>452.96666666666658</v>
      </c>
      <c r="F386" s="278">
        <v>449.43333333333328</v>
      </c>
      <c r="G386" s="278">
        <v>446.11666666666656</v>
      </c>
      <c r="H386" s="278">
        <v>459.81666666666661</v>
      </c>
      <c r="I386" s="278">
        <v>463.13333333333333</v>
      </c>
      <c r="J386" s="278">
        <v>466.66666666666663</v>
      </c>
      <c r="K386" s="276">
        <v>459.6</v>
      </c>
      <c r="L386" s="276">
        <v>452.75</v>
      </c>
      <c r="M386" s="276">
        <v>1.7364900000000001</v>
      </c>
    </row>
    <row r="387" spans="1:13">
      <c r="A387" s="267">
        <v>379</v>
      </c>
      <c r="B387" s="276" t="s">
        <v>498</v>
      </c>
      <c r="C387" s="277">
        <v>143.94999999999999</v>
      </c>
      <c r="D387" s="278">
        <v>141.01666666666665</v>
      </c>
      <c r="E387" s="278">
        <v>133.2833333333333</v>
      </c>
      <c r="F387" s="278">
        <v>122.61666666666665</v>
      </c>
      <c r="G387" s="278">
        <v>114.8833333333333</v>
      </c>
      <c r="H387" s="278">
        <v>151.68333333333331</v>
      </c>
      <c r="I387" s="278">
        <v>159.41666666666666</v>
      </c>
      <c r="J387" s="278">
        <v>170.08333333333331</v>
      </c>
      <c r="K387" s="276">
        <v>148.75</v>
      </c>
      <c r="L387" s="276">
        <v>130.35</v>
      </c>
      <c r="M387" s="276">
        <v>200.25335000000001</v>
      </c>
    </row>
    <row r="388" spans="1:13">
      <c r="A388" s="267">
        <v>380</v>
      </c>
      <c r="B388" s="276" t="s">
        <v>279</v>
      </c>
      <c r="C388" s="277">
        <v>485.05</v>
      </c>
      <c r="D388" s="278">
        <v>487.61666666666662</v>
      </c>
      <c r="E388" s="278">
        <v>478.23333333333323</v>
      </c>
      <c r="F388" s="278">
        <v>471.41666666666663</v>
      </c>
      <c r="G388" s="278">
        <v>462.03333333333325</v>
      </c>
      <c r="H388" s="278">
        <v>494.43333333333322</v>
      </c>
      <c r="I388" s="278">
        <v>503.81666666666655</v>
      </c>
      <c r="J388" s="278">
        <v>510.63333333333321</v>
      </c>
      <c r="K388" s="276">
        <v>497</v>
      </c>
      <c r="L388" s="276">
        <v>480.8</v>
      </c>
      <c r="M388" s="276">
        <v>2.11225</v>
      </c>
    </row>
    <row r="389" spans="1:13">
      <c r="A389" s="267">
        <v>381</v>
      </c>
      <c r="B389" s="276" t="s">
        <v>499</v>
      </c>
      <c r="C389" s="277">
        <v>281.89999999999998</v>
      </c>
      <c r="D389" s="278">
        <v>281.40000000000003</v>
      </c>
      <c r="E389" s="278">
        <v>280.00000000000006</v>
      </c>
      <c r="F389" s="278">
        <v>278.10000000000002</v>
      </c>
      <c r="G389" s="278">
        <v>276.70000000000005</v>
      </c>
      <c r="H389" s="278">
        <v>283.30000000000007</v>
      </c>
      <c r="I389" s="278">
        <v>284.70000000000005</v>
      </c>
      <c r="J389" s="278">
        <v>286.60000000000008</v>
      </c>
      <c r="K389" s="276">
        <v>282.8</v>
      </c>
      <c r="L389" s="276">
        <v>279.5</v>
      </c>
      <c r="M389" s="276">
        <v>1.53549</v>
      </c>
    </row>
    <row r="390" spans="1:13">
      <c r="A390" s="267">
        <v>382</v>
      </c>
      <c r="B390" s="276" t="s">
        <v>167</v>
      </c>
      <c r="C390" s="277">
        <v>795</v>
      </c>
      <c r="D390" s="278">
        <v>798.36666666666667</v>
      </c>
      <c r="E390" s="278">
        <v>789.73333333333335</v>
      </c>
      <c r="F390" s="278">
        <v>784.4666666666667</v>
      </c>
      <c r="G390" s="278">
        <v>775.83333333333337</v>
      </c>
      <c r="H390" s="278">
        <v>803.63333333333333</v>
      </c>
      <c r="I390" s="278">
        <v>812.26666666666677</v>
      </c>
      <c r="J390" s="278">
        <v>817.5333333333333</v>
      </c>
      <c r="K390" s="276">
        <v>807</v>
      </c>
      <c r="L390" s="276">
        <v>793.1</v>
      </c>
      <c r="M390" s="276">
        <v>4.7667900000000003</v>
      </c>
    </row>
    <row r="391" spans="1:13">
      <c r="A391" s="267">
        <v>383</v>
      </c>
      <c r="B391" s="276" t="s">
        <v>501</v>
      </c>
      <c r="C391" s="277">
        <v>1600.05</v>
      </c>
      <c r="D391" s="278">
        <v>1592.6833333333334</v>
      </c>
      <c r="E391" s="278">
        <v>1575.3666666666668</v>
      </c>
      <c r="F391" s="278">
        <v>1550.6833333333334</v>
      </c>
      <c r="G391" s="278">
        <v>1533.3666666666668</v>
      </c>
      <c r="H391" s="278">
        <v>1617.3666666666668</v>
      </c>
      <c r="I391" s="278">
        <v>1634.6833333333334</v>
      </c>
      <c r="J391" s="278">
        <v>1659.3666666666668</v>
      </c>
      <c r="K391" s="276">
        <v>1610</v>
      </c>
      <c r="L391" s="276">
        <v>1568</v>
      </c>
      <c r="M391" s="276">
        <v>0.15337000000000001</v>
      </c>
    </row>
    <row r="392" spans="1:13">
      <c r="A392" s="267">
        <v>384</v>
      </c>
      <c r="B392" s="276" t="s">
        <v>502</v>
      </c>
      <c r="C392" s="277">
        <v>342.95</v>
      </c>
      <c r="D392" s="278">
        <v>342.2166666666667</v>
      </c>
      <c r="E392" s="278">
        <v>337.73333333333341</v>
      </c>
      <c r="F392" s="278">
        <v>332.51666666666671</v>
      </c>
      <c r="G392" s="278">
        <v>328.03333333333342</v>
      </c>
      <c r="H392" s="278">
        <v>347.43333333333339</v>
      </c>
      <c r="I392" s="278">
        <v>351.91666666666674</v>
      </c>
      <c r="J392" s="278">
        <v>357.13333333333338</v>
      </c>
      <c r="K392" s="276">
        <v>346.7</v>
      </c>
      <c r="L392" s="276">
        <v>337</v>
      </c>
      <c r="M392" s="276">
        <v>9.8559300000000007</v>
      </c>
    </row>
    <row r="393" spans="1:13">
      <c r="A393" s="267">
        <v>385</v>
      </c>
      <c r="B393" s="276" t="s">
        <v>168</v>
      </c>
      <c r="C393" s="277">
        <v>231.05</v>
      </c>
      <c r="D393" s="278">
        <v>231.56666666666669</v>
      </c>
      <c r="E393" s="278">
        <v>229.98333333333338</v>
      </c>
      <c r="F393" s="278">
        <v>228.91666666666669</v>
      </c>
      <c r="G393" s="278">
        <v>227.33333333333337</v>
      </c>
      <c r="H393" s="278">
        <v>232.63333333333338</v>
      </c>
      <c r="I393" s="278">
        <v>234.2166666666667</v>
      </c>
      <c r="J393" s="278">
        <v>235.28333333333339</v>
      </c>
      <c r="K393" s="276">
        <v>233.15</v>
      </c>
      <c r="L393" s="276">
        <v>230.5</v>
      </c>
      <c r="M393" s="276">
        <v>50.418729999999996</v>
      </c>
    </row>
    <row r="394" spans="1:13">
      <c r="A394" s="267">
        <v>386</v>
      </c>
      <c r="B394" s="276" t="s">
        <v>500</v>
      </c>
      <c r="C394" s="277">
        <v>54.05</v>
      </c>
      <c r="D394" s="278">
        <v>53.916666666666664</v>
      </c>
      <c r="E394" s="278">
        <v>53.43333333333333</v>
      </c>
      <c r="F394" s="278">
        <v>52.816666666666663</v>
      </c>
      <c r="G394" s="278">
        <v>52.333333333333329</v>
      </c>
      <c r="H394" s="278">
        <v>54.533333333333331</v>
      </c>
      <c r="I394" s="278">
        <v>55.016666666666666</v>
      </c>
      <c r="J394" s="278">
        <v>55.633333333333333</v>
      </c>
      <c r="K394" s="276">
        <v>54.4</v>
      </c>
      <c r="L394" s="276">
        <v>53.3</v>
      </c>
      <c r="M394" s="276">
        <v>13.069839999999999</v>
      </c>
    </row>
    <row r="395" spans="1:13">
      <c r="A395" s="267">
        <v>387</v>
      </c>
      <c r="B395" s="276" t="s">
        <v>169</v>
      </c>
      <c r="C395" s="277">
        <v>134.69999999999999</v>
      </c>
      <c r="D395" s="278">
        <v>134.73333333333332</v>
      </c>
      <c r="E395" s="278">
        <v>133.96666666666664</v>
      </c>
      <c r="F395" s="278">
        <v>133.23333333333332</v>
      </c>
      <c r="G395" s="278">
        <v>132.46666666666664</v>
      </c>
      <c r="H395" s="278">
        <v>135.46666666666664</v>
      </c>
      <c r="I395" s="278">
        <v>136.23333333333335</v>
      </c>
      <c r="J395" s="278">
        <v>136.96666666666664</v>
      </c>
      <c r="K395" s="276">
        <v>135.5</v>
      </c>
      <c r="L395" s="276">
        <v>134</v>
      </c>
      <c r="M395" s="276">
        <v>21.725860000000001</v>
      </c>
    </row>
    <row r="396" spans="1:13">
      <c r="A396" s="267">
        <v>388</v>
      </c>
      <c r="B396" s="276" t="s">
        <v>503</v>
      </c>
      <c r="C396" s="277">
        <v>133.55000000000001</v>
      </c>
      <c r="D396" s="278">
        <v>133.25</v>
      </c>
      <c r="E396" s="278">
        <v>132.5</v>
      </c>
      <c r="F396" s="278">
        <v>131.44999999999999</v>
      </c>
      <c r="G396" s="278">
        <v>130.69999999999999</v>
      </c>
      <c r="H396" s="278">
        <v>134.30000000000001</v>
      </c>
      <c r="I396" s="278">
        <v>135.05000000000001</v>
      </c>
      <c r="J396" s="278">
        <v>136.10000000000002</v>
      </c>
      <c r="K396" s="276">
        <v>134</v>
      </c>
      <c r="L396" s="276">
        <v>132.19999999999999</v>
      </c>
      <c r="M396" s="276">
        <v>1.3278000000000001</v>
      </c>
    </row>
    <row r="397" spans="1:13">
      <c r="A397" s="267">
        <v>389</v>
      </c>
      <c r="B397" s="276" t="s">
        <v>504</v>
      </c>
      <c r="C397" s="277">
        <v>828.35</v>
      </c>
      <c r="D397" s="278">
        <v>823.83333333333337</v>
      </c>
      <c r="E397" s="278">
        <v>813.26666666666677</v>
      </c>
      <c r="F397" s="278">
        <v>798.18333333333339</v>
      </c>
      <c r="G397" s="278">
        <v>787.61666666666679</v>
      </c>
      <c r="H397" s="278">
        <v>838.91666666666674</v>
      </c>
      <c r="I397" s="278">
        <v>849.48333333333335</v>
      </c>
      <c r="J397" s="278">
        <v>864.56666666666672</v>
      </c>
      <c r="K397" s="276">
        <v>834.4</v>
      </c>
      <c r="L397" s="276">
        <v>808.75</v>
      </c>
      <c r="M397" s="276">
        <v>2.2931900000000001</v>
      </c>
    </row>
    <row r="398" spans="1:13">
      <c r="A398" s="267">
        <v>390</v>
      </c>
      <c r="B398" s="276" t="s">
        <v>170</v>
      </c>
      <c r="C398" s="277">
        <v>1987.5</v>
      </c>
      <c r="D398" s="278">
        <v>1988.8333333333333</v>
      </c>
      <c r="E398" s="278">
        <v>1980.6666666666665</v>
      </c>
      <c r="F398" s="278">
        <v>1973.8333333333333</v>
      </c>
      <c r="G398" s="278">
        <v>1965.6666666666665</v>
      </c>
      <c r="H398" s="278">
        <v>1995.6666666666665</v>
      </c>
      <c r="I398" s="278">
        <v>2003.833333333333</v>
      </c>
      <c r="J398" s="278">
        <v>2010.6666666666665</v>
      </c>
      <c r="K398" s="276">
        <v>1997</v>
      </c>
      <c r="L398" s="276">
        <v>1982</v>
      </c>
      <c r="M398" s="276">
        <v>46.220019999999998</v>
      </c>
    </row>
    <row r="399" spans="1:13">
      <c r="A399" s="267">
        <v>391</v>
      </c>
      <c r="B399" s="276" t="s">
        <v>519</v>
      </c>
      <c r="C399" s="277">
        <v>11.95</v>
      </c>
      <c r="D399" s="278">
        <v>12.033333333333333</v>
      </c>
      <c r="E399" s="278">
        <v>11.816666666666666</v>
      </c>
      <c r="F399" s="278">
        <v>11.683333333333334</v>
      </c>
      <c r="G399" s="278">
        <v>11.466666666666667</v>
      </c>
      <c r="H399" s="278">
        <v>12.166666666666666</v>
      </c>
      <c r="I399" s="278">
        <v>12.383333333333331</v>
      </c>
      <c r="J399" s="278">
        <v>12.516666666666666</v>
      </c>
      <c r="K399" s="276">
        <v>12.25</v>
      </c>
      <c r="L399" s="276">
        <v>11.9</v>
      </c>
      <c r="M399" s="276">
        <v>23.467120000000001</v>
      </c>
    </row>
    <row r="400" spans="1:13">
      <c r="A400" s="267">
        <v>392</v>
      </c>
      <c r="B400" s="276" t="s">
        <v>508</v>
      </c>
      <c r="C400" s="277">
        <v>241.2</v>
      </c>
      <c r="D400" s="278">
        <v>239.5</v>
      </c>
      <c r="E400" s="278">
        <v>235.55</v>
      </c>
      <c r="F400" s="278">
        <v>229.9</v>
      </c>
      <c r="G400" s="278">
        <v>225.95000000000002</v>
      </c>
      <c r="H400" s="278">
        <v>245.15</v>
      </c>
      <c r="I400" s="278">
        <v>249.1</v>
      </c>
      <c r="J400" s="278">
        <v>254.75</v>
      </c>
      <c r="K400" s="276">
        <v>243.45</v>
      </c>
      <c r="L400" s="276">
        <v>233.85</v>
      </c>
      <c r="M400" s="276">
        <v>5.79216</v>
      </c>
    </row>
    <row r="401" spans="1:13">
      <c r="A401" s="267">
        <v>393</v>
      </c>
      <c r="B401" s="276" t="s">
        <v>495</v>
      </c>
      <c r="C401" s="277">
        <v>272.45</v>
      </c>
      <c r="D401" s="278">
        <v>272.91666666666669</v>
      </c>
      <c r="E401" s="278">
        <v>271.53333333333336</v>
      </c>
      <c r="F401" s="278">
        <v>270.61666666666667</v>
      </c>
      <c r="G401" s="278">
        <v>269.23333333333335</v>
      </c>
      <c r="H401" s="278">
        <v>273.83333333333337</v>
      </c>
      <c r="I401" s="278">
        <v>275.2166666666667</v>
      </c>
      <c r="J401" s="278">
        <v>276.13333333333338</v>
      </c>
      <c r="K401" s="276">
        <v>274.3</v>
      </c>
      <c r="L401" s="276">
        <v>272</v>
      </c>
      <c r="M401" s="276">
        <v>2.6732399999999998</v>
      </c>
    </row>
    <row r="402" spans="1:13">
      <c r="A402" s="267">
        <v>394</v>
      </c>
      <c r="B402" s="276" t="s">
        <v>512</v>
      </c>
      <c r="C402" s="277">
        <v>63.3</v>
      </c>
      <c r="D402" s="278">
        <v>63.266666666666673</v>
      </c>
      <c r="E402" s="278">
        <v>62.533333333333346</v>
      </c>
      <c r="F402" s="278">
        <v>61.766666666666673</v>
      </c>
      <c r="G402" s="278">
        <v>61.033333333333346</v>
      </c>
      <c r="H402" s="278">
        <v>64.033333333333346</v>
      </c>
      <c r="I402" s="278">
        <v>64.76666666666668</v>
      </c>
      <c r="J402" s="278">
        <v>65.533333333333346</v>
      </c>
      <c r="K402" s="276">
        <v>64</v>
      </c>
      <c r="L402" s="276">
        <v>62.5</v>
      </c>
      <c r="M402" s="276">
        <v>3.1707800000000002</v>
      </c>
    </row>
    <row r="403" spans="1:13">
      <c r="A403" s="267">
        <v>395</v>
      </c>
      <c r="B403" s="276" t="s">
        <v>171</v>
      </c>
      <c r="C403" s="277">
        <v>74.5</v>
      </c>
      <c r="D403" s="278">
        <v>74.350000000000009</v>
      </c>
      <c r="E403" s="278">
        <v>72.950000000000017</v>
      </c>
      <c r="F403" s="278">
        <v>71.400000000000006</v>
      </c>
      <c r="G403" s="278">
        <v>70.000000000000014</v>
      </c>
      <c r="H403" s="278">
        <v>75.90000000000002</v>
      </c>
      <c r="I403" s="278">
        <v>77.300000000000026</v>
      </c>
      <c r="J403" s="278">
        <v>78.850000000000023</v>
      </c>
      <c r="K403" s="276">
        <v>75.75</v>
      </c>
      <c r="L403" s="276">
        <v>72.8</v>
      </c>
      <c r="M403" s="276">
        <v>698.92092000000002</v>
      </c>
    </row>
    <row r="404" spans="1:13">
      <c r="A404" s="267">
        <v>396</v>
      </c>
      <c r="B404" s="276" t="s">
        <v>513</v>
      </c>
      <c r="C404" s="277">
        <v>8271.2999999999993</v>
      </c>
      <c r="D404" s="278">
        <v>8274.2333333333336</v>
      </c>
      <c r="E404" s="278">
        <v>8218.6166666666668</v>
      </c>
      <c r="F404" s="278">
        <v>8165.9333333333325</v>
      </c>
      <c r="G404" s="278">
        <v>8110.3166666666657</v>
      </c>
      <c r="H404" s="278">
        <v>8326.9166666666679</v>
      </c>
      <c r="I404" s="278">
        <v>8382.5333333333365</v>
      </c>
      <c r="J404" s="278">
        <v>8435.216666666669</v>
      </c>
      <c r="K404" s="276">
        <v>8329.85</v>
      </c>
      <c r="L404" s="276">
        <v>8221.5499999999993</v>
      </c>
      <c r="M404" s="276">
        <v>8.9660000000000004E-2</v>
      </c>
    </row>
    <row r="405" spans="1:13">
      <c r="A405" s="267">
        <v>397</v>
      </c>
      <c r="B405" s="276" t="s">
        <v>3523</v>
      </c>
      <c r="C405" s="277">
        <v>852.85</v>
      </c>
      <c r="D405" s="278">
        <v>850.2833333333333</v>
      </c>
      <c r="E405" s="278">
        <v>845.56666666666661</v>
      </c>
      <c r="F405" s="278">
        <v>838.2833333333333</v>
      </c>
      <c r="G405" s="278">
        <v>833.56666666666661</v>
      </c>
      <c r="H405" s="278">
        <v>857.56666666666661</v>
      </c>
      <c r="I405" s="278">
        <v>862.2833333333333</v>
      </c>
      <c r="J405" s="278">
        <v>869.56666666666661</v>
      </c>
      <c r="K405" s="276">
        <v>855</v>
      </c>
      <c r="L405" s="276">
        <v>843</v>
      </c>
      <c r="M405" s="276">
        <v>4.7027099999999997</v>
      </c>
    </row>
    <row r="406" spans="1:13">
      <c r="A406" s="267">
        <v>398</v>
      </c>
      <c r="B406" s="276" t="s">
        <v>280</v>
      </c>
      <c r="C406" s="277">
        <v>895.4</v>
      </c>
      <c r="D406" s="278">
        <v>898.81666666666661</v>
      </c>
      <c r="E406" s="278">
        <v>890.58333333333326</v>
      </c>
      <c r="F406" s="278">
        <v>885.76666666666665</v>
      </c>
      <c r="G406" s="278">
        <v>877.5333333333333</v>
      </c>
      <c r="H406" s="278">
        <v>903.63333333333321</v>
      </c>
      <c r="I406" s="278">
        <v>911.86666666666656</v>
      </c>
      <c r="J406" s="278">
        <v>916.68333333333317</v>
      </c>
      <c r="K406" s="276">
        <v>907.05</v>
      </c>
      <c r="L406" s="276">
        <v>894</v>
      </c>
      <c r="M406" s="276">
        <v>7.9839900000000004</v>
      </c>
    </row>
    <row r="407" spans="1:13">
      <c r="A407" s="267">
        <v>399</v>
      </c>
      <c r="B407" s="276" t="s">
        <v>172</v>
      </c>
      <c r="C407" s="277">
        <v>279.39999999999998</v>
      </c>
      <c r="D407" s="278">
        <v>277.93333333333334</v>
      </c>
      <c r="E407" s="278">
        <v>275.86666666666667</v>
      </c>
      <c r="F407" s="278">
        <v>272.33333333333331</v>
      </c>
      <c r="G407" s="278">
        <v>270.26666666666665</v>
      </c>
      <c r="H407" s="278">
        <v>281.4666666666667</v>
      </c>
      <c r="I407" s="278">
        <v>283.53333333333342</v>
      </c>
      <c r="J407" s="278">
        <v>287.06666666666672</v>
      </c>
      <c r="K407" s="276">
        <v>280</v>
      </c>
      <c r="L407" s="276">
        <v>274.39999999999998</v>
      </c>
      <c r="M407" s="276">
        <v>245.31791000000001</v>
      </c>
    </row>
    <row r="408" spans="1:13">
      <c r="A408" s="267">
        <v>400</v>
      </c>
      <c r="B408" s="276" t="s">
        <v>514</v>
      </c>
      <c r="C408" s="277">
        <v>4602.8</v>
      </c>
      <c r="D408" s="278">
        <v>4610.8999999999996</v>
      </c>
      <c r="E408" s="278">
        <v>4521.7999999999993</v>
      </c>
      <c r="F408" s="278">
        <v>4440.7999999999993</v>
      </c>
      <c r="G408" s="278">
        <v>4351.6999999999989</v>
      </c>
      <c r="H408" s="278">
        <v>4691.8999999999996</v>
      </c>
      <c r="I408" s="278">
        <v>4781</v>
      </c>
      <c r="J408" s="278">
        <v>4862</v>
      </c>
      <c r="K408" s="276">
        <v>4700</v>
      </c>
      <c r="L408" s="276">
        <v>4529.8999999999996</v>
      </c>
      <c r="M408" s="276">
        <v>0.11849999999999999</v>
      </c>
    </row>
    <row r="409" spans="1:13">
      <c r="A409" s="267">
        <v>401</v>
      </c>
      <c r="B409" s="276" t="s">
        <v>2402</v>
      </c>
      <c r="C409" s="277">
        <v>85.7</v>
      </c>
      <c r="D409" s="278">
        <v>85.3</v>
      </c>
      <c r="E409" s="278">
        <v>84.5</v>
      </c>
      <c r="F409" s="278">
        <v>83.3</v>
      </c>
      <c r="G409" s="278">
        <v>82.5</v>
      </c>
      <c r="H409" s="278">
        <v>86.5</v>
      </c>
      <c r="I409" s="278">
        <v>87.299999999999983</v>
      </c>
      <c r="J409" s="278">
        <v>88.5</v>
      </c>
      <c r="K409" s="276">
        <v>86.1</v>
      </c>
      <c r="L409" s="276">
        <v>84.1</v>
      </c>
      <c r="M409" s="276">
        <v>1.91533</v>
      </c>
    </row>
    <row r="410" spans="1:13">
      <c r="A410" s="267">
        <v>402</v>
      </c>
      <c r="B410" s="276" t="s">
        <v>2404</v>
      </c>
      <c r="C410" s="277">
        <v>88.45</v>
      </c>
      <c r="D410" s="278">
        <v>88.483333333333334</v>
      </c>
      <c r="E410" s="278">
        <v>87.416666666666671</v>
      </c>
      <c r="F410" s="278">
        <v>86.38333333333334</v>
      </c>
      <c r="G410" s="278">
        <v>85.316666666666677</v>
      </c>
      <c r="H410" s="278">
        <v>89.516666666666666</v>
      </c>
      <c r="I410" s="278">
        <v>90.583333333333329</v>
      </c>
      <c r="J410" s="278">
        <v>91.61666666666666</v>
      </c>
      <c r="K410" s="276">
        <v>89.55</v>
      </c>
      <c r="L410" s="276">
        <v>87.45</v>
      </c>
      <c r="M410" s="276">
        <v>14.101509999999999</v>
      </c>
    </row>
    <row r="411" spans="1:13">
      <c r="A411" s="267">
        <v>403</v>
      </c>
      <c r="B411" s="276" t="s">
        <v>2412</v>
      </c>
      <c r="C411" s="277">
        <v>169.95</v>
      </c>
      <c r="D411" s="278">
        <v>170.15</v>
      </c>
      <c r="E411" s="278">
        <v>169</v>
      </c>
      <c r="F411" s="278">
        <v>168.04999999999998</v>
      </c>
      <c r="G411" s="278">
        <v>166.89999999999998</v>
      </c>
      <c r="H411" s="278">
        <v>171.10000000000002</v>
      </c>
      <c r="I411" s="278">
        <v>172.25000000000006</v>
      </c>
      <c r="J411" s="278">
        <v>173.20000000000005</v>
      </c>
      <c r="K411" s="276">
        <v>171.3</v>
      </c>
      <c r="L411" s="276">
        <v>169.2</v>
      </c>
      <c r="M411" s="276">
        <v>2.0081099999999998</v>
      </c>
    </row>
    <row r="412" spans="1:13">
      <c r="A412" s="267">
        <v>404</v>
      </c>
      <c r="B412" s="276" t="s">
        <v>516</v>
      </c>
      <c r="C412" s="277">
        <v>1796.65</v>
      </c>
      <c r="D412" s="278">
        <v>1793.8833333333332</v>
      </c>
      <c r="E412" s="278">
        <v>1762.7666666666664</v>
      </c>
      <c r="F412" s="278">
        <v>1728.8833333333332</v>
      </c>
      <c r="G412" s="278">
        <v>1697.7666666666664</v>
      </c>
      <c r="H412" s="278">
        <v>1827.7666666666664</v>
      </c>
      <c r="I412" s="278">
        <v>1858.8833333333332</v>
      </c>
      <c r="J412" s="278">
        <v>1892.7666666666664</v>
      </c>
      <c r="K412" s="276">
        <v>1825</v>
      </c>
      <c r="L412" s="276">
        <v>1760</v>
      </c>
      <c r="M412" s="276">
        <v>0.39065</v>
      </c>
    </row>
    <row r="413" spans="1:13">
      <c r="A413" s="267">
        <v>405</v>
      </c>
      <c r="B413" s="276" t="s">
        <v>518</v>
      </c>
      <c r="C413" s="277">
        <v>205.65</v>
      </c>
      <c r="D413" s="278">
        <v>204.48333333333335</v>
      </c>
      <c r="E413" s="278">
        <v>200.9666666666667</v>
      </c>
      <c r="F413" s="278">
        <v>196.28333333333336</v>
      </c>
      <c r="G413" s="278">
        <v>192.76666666666671</v>
      </c>
      <c r="H413" s="278">
        <v>209.16666666666669</v>
      </c>
      <c r="I413" s="278">
        <v>212.68333333333334</v>
      </c>
      <c r="J413" s="278">
        <v>217.36666666666667</v>
      </c>
      <c r="K413" s="276">
        <v>208</v>
      </c>
      <c r="L413" s="276">
        <v>199.8</v>
      </c>
      <c r="M413" s="276">
        <v>1.9456800000000001</v>
      </c>
    </row>
    <row r="414" spans="1:13">
      <c r="A414" s="267">
        <v>406</v>
      </c>
      <c r="B414" s="276" t="s">
        <v>173</v>
      </c>
      <c r="C414" s="277">
        <v>23950.3</v>
      </c>
      <c r="D414" s="278">
        <v>24030.600000000002</v>
      </c>
      <c r="E414" s="278">
        <v>23784.700000000004</v>
      </c>
      <c r="F414" s="278">
        <v>23619.100000000002</v>
      </c>
      <c r="G414" s="278">
        <v>23373.200000000004</v>
      </c>
      <c r="H414" s="278">
        <v>24196.200000000004</v>
      </c>
      <c r="I414" s="278">
        <v>24442.100000000006</v>
      </c>
      <c r="J414" s="278">
        <v>24607.700000000004</v>
      </c>
      <c r="K414" s="276">
        <v>24276.5</v>
      </c>
      <c r="L414" s="276">
        <v>23865</v>
      </c>
      <c r="M414" s="276">
        <v>0.50971999999999995</v>
      </c>
    </row>
    <row r="415" spans="1:13">
      <c r="A415" s="267">
        <v>407</v>
      </c>
      <c r="B415" s="276" t="s">
        <v>520</v>
      </c>
      <c r="C415" s="277">
        <v>1079.6500000000001</v>
      </c>
      <c r="D415" s="278">
        <v>1073.3</v>
      </c>
      <c r="E415" s="278">
        <v>1057.5999999999999</v>
      </c>
      <c r="F415" s="278">
        <v>1035.55</v>
      </c>
      <c r="G415" s="278">
        <v>1019.8499999999999</v>
      </c>
      <c r="H415" s="278">
        <v>1095.3499999999999</v>
      </c>
      <c r="I415" s="278">
        <v>1111.0500000000002</v>
      </c>
      <c r="J415" s="278">
        <v>1133.0999999999999</v>
      </c>
      <c r="K415" s="276">
        <v>1089</v>
      </c>
      <c r="L415" s="276">
        <v>1051.25</v>
      </c>
      <c r="M415" s="276">
        <v>0.19647999999999999</v>
      </c>
    </row>
    <row r="416" spans="1:13">
      <c r="A416" s="267">
        <v>408</v>
      </c>
      <c r="B416" s="276" t="s">
        <v>174</v>
      </c>
      <c r="C416" s="277">
        <v>1601.55</v>
      </c>
      <c r="D416" s="278">
        <v>1597.7166666666665</v>
      </c>
      <c r="E416" s="278">
        <v>1575.2333333333329</v>
      </c>
      <c r="F416" s="278">
        <v>1548.9166666666665</v>
      </c>
      <c r="G416" s="278">
        <v>1526.4333333333329</v>
      </c>
      <c r="H416" s="278">
        <v>1624.0333333333328</v>
      </c>
      <c r="I416" s="278">
        <v>1646.5166666666664</v>
      </c>
      <c r="J416" s="278">
        <v>1672.8333333333328</v>
      </c>
      <c r="K416" s="276">
        <v>1620.2</v>
      </c>
      <c r="L416" s="276">
        <v>1571.4</v>
      </c>
      <c r="M416" s="276">
        <v>7.3868099999999997</v>
      </c>
    </row>
    <row r="417" spans="1:13">
      <c r="A417" s="267">
        <v>409</v>
      </c>
      <c r="B417" s="276" t="s">
        <v>515</v>
      </c>
      <c r="C417" s="277">
        <v>429.1</v>
      </c>
      <c r="D417" s="278">
        <v>428.40000000000003</v>
      </c>
      <c r="E417" s="278">
        <v>423.05000000000007</v>
      </c>
      <c r="F417" s="278">
        <v>417.00000000000006</v>
      </c>
      <c r="G417" s="278">
        <v>411.65000000000009</v>
      </c>
      <c r="H417" s="278">
        <v>434.45000000000005</v>
      </c>
      <c r="I417" s="278">
        <v>439.80000000000007</v>
      </c>
      <c r="J417" s="278">
        <v>445.85</v>
      </c>
      <c r="K417" s="276">
        <v>433.75</v>
      </c>
      <c r="L417" s="276">
        <v>422.35</v>
      </c>
      <c r="M417" s="276">
        <v>1.5446200000000001</v>
      </c>
    </row>
    <row r="418" spans="1:13">
      <c r="A418" s="267">
        <v>410</v>
      </c>
      <c r="B418" s="276" t="s">
        <v>510</v>
      </c>
      <c r="C418" s="277">
        <v>25.1</v>
      </c>
      <c r="D418" s="278">
        <v>25.100000000000005</v>
      </c>
      <c r="E418" s="278">
        <v>24.900000000000009</v>
      </c>
      <c r="F418" s="278">
        <v>24.700000000000003</v>
      </c>
      <c r="G418" s="278">
        <v>24.500000000000007</v>
      </c>
      <c r="H418" s="278">
        <v>25.300000000000011</v>
      </c>
      <c r="I418" s="278">
        <v>25.500000000000007</v>
      </c>
      <c r="J418" s="278">
        <v>25.700000000000014</v>
      </c>
      <c r="K418" s="276">
        <v>25.3</v>
      </c>
      <c r="L418" s="276">
        <v>24.9</v>
      </c>
      <c r="M418" s="276">
        <v>11.159649999999999</v>
      </c>
    </row>
    <row r="419" spans="1:13">
      <c r="A419" s="267">
        <v>411</v>
      </c>
      <c r="B419" s="276" t="s">
        <v>511</v>
      </c>
      <c r="C419" s="277">
        <v>1731.65</v>
      </c>
      <c r="D419" s="278">
        <v>1727.05</v>
      </c>
      <c r="E419" s="278">
        <v>1706.6</v>
      </c>
      <c r="F419" s="278">
        <v>1681.55</v>
      </c>
      <c r="G419" s="278">
        <v>1661.1</v>
      </c>
      <c r="H419" s="278">
        <v>1752.1</v>
      </c>
      <c r="I419" s="278">
        <v>1772.5500000000002</v>
      </c>
      <c r="J419" s="278">
        <v>1797.6</v>
      </c>
      <c r="K419" s="276">
        <v>1747.5</v>
      </c>
      <c r="L419" s="276">
        <v>1702</v>
      </c>
      <c r="M419" s="276">
        <v>0.37021999999999999</v>
      </c>
    </row>
    <row r="420" spans="1:13">
      <c r="A420" s="267">
        <v>412</v>
      </c>
      <c r="B420" s="276" t="s">
        <v>521</v>
      </c>
      <c r="C420" s="277">
        <v>406.25</v>
      </c>
      <c r="D420" s="278">
        <v>407.40000000000003</v>
      </c>
      <c r="E420" s="278">
        <v>400.15000000000009</v>
      </c>
      <c r="F420" s="278">
        <v>394.05000000000007</v>
      </c>
      <c r="G420" s="278">
        <v>386.80000000000013</v>
      </c>
      <c r="H420" s="278">
        <v>413.50000000000006</v>
      </c>
      <c r="I420" s="278">
        <v>420.74999999999994</v>
      </c>
      <c r="J420" s="278">
        <v>426.85</v>
      </c>
      <c r="K420" s="276">
        <v>414.65</v>
      </c>
      <c r="L420" s="276">
        <v>401.3</v>
      </c>
      <c r="M420" s="276">
        <v>6.2767299999999997</v>
      </c>
    </row>
    <row r="421" spans="1:13">
      <c r="A421" s="267">
        <v>413</v>
      </c>
      <c r="B421" s="276" t="s">
        <v>522</v>
      </c>
      <c r="C421" s="277">
        <v>1093.0999999999999</v>
      </c>
      <c r="D421" s="278">
        <v>1091.7666666666667</v>
      </c>
      <c r="E421" s="278">
        <v>1086.0333333333333</v>
      </c>
      <c r="F421" s="278">
        <v>1078.9666666666667</v>
      </c>
      <c r="G421" s="278">
        <v>1073.2333333333333</v>
      </c>
      <c r="H421" s="278">
        <v>1098.8333333333333</v>
      </c>
      <c r="I421" s="278">
        <v>1104.5666666666664</v>
      </c>
      <c r="J421" s="278">
        <v>1111.6333333333332</v>
      </c>
      <c r="K421" s="276">
        <v>1097.5</v>
      </c>
      <c r="L421" s="276">
        <v>1084.7</v>
      </c>
      <c r="M421" s="276">
        <v>0.23815</v>
      </c>
    </row>
    <row r="422" spans="1:13">
      <c r="A422" s="267">
        <v>414</v>
      </c>
      <c r="B422" s="276" t="s">
        <v>523</v>
      </c>
      <c r="C422" s="277">
        <v>393.3</v>
      </c>
      <c r="D422" s="278">
        <v>394.43333333333334</v>
      </c>
      <c r="E422" s="278">
        <v>388.86666666666667</v>
      </c>
      <c r="F422" s="278">
        <v>384.43333333333334</v>
      </c>
      <c r="G422" s="278">
        <v>378.86666666666667</v>
      </c>
      <c r="H422" s="278">
        <v>398.86666666666667</v>
      </c>
      <c r="I422" s="278">
        <v>404.43333333333339</v>
      </c>
      <c r="J422" s="278">
        <v>408.86666666666667</v>
      </c>
      <c r="K422" s="276">
        <v>400</v>
      </c>
      <c r="L422" s="276">
        <v>390</v>
      </c>
      <c r="M422" s="276">
        <v>1.4635400000000001</v>
      </c>
    </row>
    <row r="423" spans="1:13">
      <c r="A423" s="267">
        <v>415</v>
      </c>
      <c r="B423" s="276" t="s">
        <v>524</v>
      </c>
      <c r="C423" s="277">
        <v>9.1</v>
      </c>
      <c r="D423" s="278">
        <v>9.1</v>
      </c>
      <c r="E423" s="278">
        <v>9.0499999999999989</v>
      </c>
      <c r="F423" s="278">
        <v>9</v>
      </c>
      <c r="G423" s="278">
        <v>8.9499999999999993</v>
      </c>
      <c r="H423" s="278">
        <v>9.1499999999999986</v>
      </c>
      <c r="I423" s="278">
        <v>9.1999999999999993</v>
      </c>
      <c r="J423" s="278">
        <v>9.2499999999999982</v>
      </c>
      <c r="K423" s="276">
        <v>9.15</v>
      </c>
      <c r="L423" s="276">
        <v>9.0500000000000007</v>
      </c>
      <c r="M423" s="276">
        <v>74.007419999999996</v>
      </c>
    </row>
    <row r="424" spans="1:13">
      <c r="A424" s="267">
        <v>416</v>
      </c>
      <c r="B424" s="276" t="s">
        <v>2516</v>
      </c>
      <c r="C424" s="285">
        <v>773.15</v>
      </c>
      <c r="D424" s="286">
        <v>774.81666666666661</v>
      </c>
      <c r="E424" s="286">
        <v>750.63333333333321</v>
      </c>
      <c r="F424" s="286">
        <v>728.11666666666656</v>
      </c>
      <c r="G424" s="286">
        <v>703.93333333333317</v>
      </c>
      <c r="H424" s="286">
        <v>797.33333333333326</v>
      </c>
      <c r="I424" s="286">
        <v>821.51666666666665</v>
      </c>
      <c r="J424" s="286">
        <v>844.0333333333333</v>
      </c>
      <c r="K424" s="287">
        <v>799</v>
      </c>
      <c r="L424" s="287">
        <v>752.3</v>
      </c>
      <c r="M424" s="287">
        <v>0.59023999999999999</v>
      </c>
    </row>
    <row r="425" spans="1:13">
      <c r="A425" s="267">
        <v>417</v>
      </c>
      <c r="B425" s="276" t="s">
        <v>527</v>
      </c>
      <c r="C425" s="276">
        <v>196.6</v>
      </c>
      <c r="D425" s="278">
        <v>195.81666666666669</v>
      </c>
      <c r="E425" s="278">
        <v>192.83333333333337</v>
      </c>
      <c r="F425" s="278">
        <v>189.06666666666669</v>
      </c>
      <c r="G425" s="278">
        <v>186.08333333333337</v>
      </c>
      <c r="H425" s="278">
        <v>199.58333333333337</v>
      </c>
      <c r="I425" s="278">
        <v>202.56666666666666</v>
      </c>
      <c r="J425" s="278">
        <v>206.33333333333337</v>
      </c>
      <c r="K425" s="276">
        <v>198.8</v>
      </c>
      <c r="L425" s="276">
        <v>192.05</v>
      </c>
      <c r="M425" s="276">
        <v>23.20496</v>
      </c>
    </row>
    <row r="426" spans="1:13">
      <c r="A426" s="267">
        <v>418</v>
      </c>
      <c r="B426" s="276" t="s">
        <v>2525</v>
      </c>
      <c r="C426" s="276">
        <v>94.6</v>
      </c>
      <c r="D426" s="278">
        <v>94.850000000000009</v>
      </c>
      <c r="E426" s="278">
        <v>94.000000000000014</v>
      </c>
      <c r="F426" s="278">
        <v>93.4</v>
      </c>
      <c r="G426" s="278">
        <v>92.550000000000011</v>
      </c>
      <c r="H426" s="278">
        <v>95.450000000000017</v>
      </c>
      <c r="I426" s="278">
        <v>96.300000000000011</v>
      </c>
      <c r="J426" s="278">
        <v>96.90000000000002</v>
      </c>
      <c r="K426" s="276">
        <v>95.7</v>
      </c>
      <c r="L426" s="276">
        <v>94.25</v>
      </c>
      <c r="M426" s="276">
        <v>29.384129999999999</v>
      </c>
    </row>
    <row r="427" spans="1:13">
      <c r="A427" s="267">
        <v>419</v>
      </c>
      <c r="B427" s="276" t="s">
        <v>175</v>
      </c>
      <c r="C427" s="276">
        <v>5681.2</v>
      </c>
      <c r="D427" s="278">
        <v>5653.4000000000005</v>
      </c>
      <c r="E427" s="278">
        <v>5576.8000000000011</v>
      </c>
      <c r="F427" s="278">
        <v>5472.4000000000005</v>
      </c>
      <c r="G427" s="278">
        <v>5395.8000000000011</v>
      </c>
      <c r="H427" s="278">
        <v>5757.8000000000011</v>
      </c>
      <c r="I427" s="278">
        <v>5834.4000000000015</v>
      </c>
      <c r="J427" s="278">
        <v>5938.8000000000011</v>
      </c>
      <c r="K427" s="276">
        <v>5730</v>
      </c>
      <c r="L427" s="276">
        <v>5549</v>
      </c>
      <c r="M427" s="276">
        <v>1.8389599999999999</v>
      </c>
    </row>
    <row r="428" spans="1:13">
      <c r="A428" s="267">
        <v>420</v>
      </c>
      <c r="B428" s="276" t="s">
        <v>176</v>
      </c>
      <c r="C428" s="276">
        <v>1070.8499999999999</v>
      </c>
      <c r="D428" s="278">
        <v>1064.75</v>
      </c>
      <c r="E428" s="278">
        <v>1052.5999999999999</v>
      </c>
      <c r="F428" s="278">
        <v>1034.3499999999999</v>
      </c>
      <c r="G428" s="278">
        <v>1022.1999999999998</v>
      </c>
      <c r="H428" s="278">
        <v>1083</v>
      </c>
      <c r="I428" s="278">
        <v>1095.1500000000001</v>
      </c>
      <c r="J428" s="278">
        <v>1113.4000000000001</v>
      </c>
      <c r="K428" s="276">
        <v>1076.9000000000001</v>
      </c>
      <c r="L428" s="276">
        <v>1046.5</v>
      </c>
      <c r="M428" s="276">
        <v>25.962869999999999</v>
      </c>
    </row>
    <row r="429" spans="1:13">
      <c r="A429" s="267">
        <v>421</v>
      </c>
      <c r="B429" s="276" t="s">
        <v>177</v>
      </c>
      <c r="C429" s="276">
        <v>881.4</v>
      </c>
      <c r="D429" s="278">
        <v>883.6</v>
      </c>
      <c r="E429" s="278">
        <v>874.05000000000007</v>
      </c>
      <c r="F429" s="278">
        <v>866.7</v>
      </c>
      <c r="G429" s="278">
        <v>857.15000000000009</v>
      </c>
      <c r="H429" s="278">
        <v>890.95</v>
      </c>
      <c r="I429" s="278">
        <v>900.5</v>
      </c>
      <c r="J429" s="278">
        <v>907.85</v>
      </c>
      <c r="K429" s="276">
        <v>893.15</v>
      </c>
      <c r="L429" s="276">
        <v>876.25</v>
      </c>
      <c r="M429" s="276">
        <v>2.6074700000000002</v>
      </c>
    </row>
    <row r="430" spans="1:13">
      <c r="A430" s="267">
        <v>422</v>
      </c>
      <c r="B430" s="276" t="s">
        <v>525</v>
      </c>
      <c r="C430" s="276">
        <v>102.9</v>
      </c>
      <c r="D430" s="278">
        <v>101.96666666666665</v>
      </c>
      <c r="E430" s="278">
        <v>98.933333333333309</v>
      </c>
      <c r="F430" s="278">
        <v>94.966666666666654</v>
      </c>
      <c r="G430" s="278">
        <v>91.933333333333309</v>
      </c>
      <c r="H430" s="278">
        <v>105.93333333333331</v>
      </c>
      <c r="I430" s="278">
        <v>108.96666666666664</v>
      </c>
      <c r="J430" s="278">
        <v>112.93333333333331</v>
      </c>
      <c r="K430" s="276">
        <v>105</v>
      </c>
      <c r="L430" s="276">
        <v>98</v>
      </c>
      <c r="M430" s="276">
        <v>20.502050000000001</v>
      </c>
    </row>
    <row r="431" spans="1:13">
      <c r="A431" s="267">
        <v>423</v>
      </c>
      <c r="B431" s="276" t="s">
        <v>526</v>
      </c>
      <c r="C431" s="276">
        <v>481.25</v>
      </c>
      <c r="D431" s="278">
        <v>481.16666666666669</v>
      </c>
      <c r="E431" s="278">
        <v>478.63333333333338</v>
      </c>
      <c r="F431" s="278">
        <v>476.01666666666671</v>
      </c>
      <c r="G431" s="278">
        <v>473.48333333333341</v>
      </c>
      <c r="H431" s="278">
        <v>483.78333333333336</v>
      </c>
      <c r="I431" s="278">
        <v>486.31666666666666</v>
      </c>
      <c r="J431" s="278">
        <v>488.93333333333334</v>
      </c>
      <c r="K431" s="276">
        <v>483.7</v>
      </c>
      <c r="L431" s="276">
        <v>478.55</v>
      </c>
      <c r="M431" s="276">
        <v>0.59870000000000001</v>
      </c>
    </row>
    <row r="432" spans="1:13">
      <c r="A432" s="267">
        <v>424</v>
      </c>
      <c r="B432" s="276" t="s">
        <v>3387</v>
      </c>
      <c r="C432" s="276">
        <v>307.7</v>
      </c>
      <c r="D432" s="278">
        <v>304.16666666666663</v>
      </c>
      <c r="E432" s="278">
        <v>296.43333333333328</v>
      </c>
      <c r="F432" s="278">
        <v>285.16666666666663</v>
      </c>
      <c r="G432" s="278">
        <v>277.43333333333328</v>
      </c>
      <c r="H432" s="278">
        <v>315.43333333333328</v>
      </c>
      <c r="I432" s="278">
        <v>323.16666666666663</v>
      </c>
      <c r="J432" s="278">
        <v>334.43333333333328</v>
      </c>
      <c r="K432" s="276">
        <v>311.89999999999998</v>
      </c>
      <c r="L432" s="276">
        <v>292.89999999999998</v>
      </c>
      <c r="M432" s="276">
        <v>21.429099999999998</v>
      </c>
    </row>
    <row r="433" spans="1:13">
      <c r="A433" s="267">
        <v>425</v>
      </c>
      <c r="B433" s="276" t="s">
        <v>529</v>
      </c>
      <c r="C433" s="276">
        <v>1839.95</v>
      </c>
      <c r="D433" s="278">
        <v>1821.8</v>
      </c>
      <c r="E433" s="278">
        <v>1795.1499999999999</v>
      </c>
      <c r="F433" s="278">
        <v>1750.35</v>
      </c>
      <c r="G433" s="278">
        <v>1723.6999999999998</v>
      </c>
      <c r="H433" s="278">
        <v>1866.6</v>
      </c>
      <c r="I433" s="278">
        <v>1893.25</v>
      </c>
      <c r="J433" s="278">
        <v>1938.05</v>
      </c>
      <c r="K433" s="276">
        <v>1848.45</v>
      </c>
      <c r="L433" s="276">
        <v>1777</v>
      </c>
      <c r="M433" s="276">
        <v>0.14882999999999999</v>
      </c>
    </row>
    <row r="434" spans="1:13">
      <c r="A434" s="267">
        <v>426</v>
      </c>
      <c r="B434" s="276" t="s">
        <v>530</v>
      </c>
      <c r="C434" s="276">
        <v>522.9</v>
      </c>
      <c r="D434" s="278">
        <v>522.26666666666665</v>
      </c>
      <c r="E434" s="278">
        <v>516.63333333333333</v>
      </c>
      <c r="F434" s="278">
        <v>510.36666666666667</v>
      </c>
      <c r="G434" s="278">
        <v>504.73333333333335</v>
      </c>
      <c r="H434" s="278">
        <v>528.5333333333333</v>
      </c>
      <c r="I434" s="278">
        <v>534.16666666666652</v>
      </c>
      <c r="J434" s="278">
        <v>540.43333333333328</v>
      </c>
      <c r="K434" s="276">
        <v>527.9</v>
      </c>
      <c r="L434" s="276">
        <v>516</v>
      </c>
      <c r="M434" s="276">
        <v>0.56162000000000001</v>
      </c>
    </row>
    <row r="435" spans="1:13">
      <c r="A435" s="267">
        <v>427</v>
      </c>
      <c r="B435" s="276" t="s">
        <v>178</v>
      </c>
      <c r="C435" s="276">
        <v>596.25</v>
      </c>
      <c r="D435" s="278">
        <v>593.94999999999993</v>
      </c>
      <c r="E435" s="278">
        <v>588.14999999999986</v>
      </c>
      <c r="F435" s="278">
        <v>580.04999999999995</v>
      </c>
      <c r="G435" s="278">
        <v>574.24999999999989</v>
      </c>
      <c r="H435" s="278">
        <v>602.04999999999984</v>
      </c>
      <c r="I435" s="278">
        <v>607.8499999999998</v>
      </c>
      <c r="J435" s="278">
        <v>615.94999999999982</v>
      </c>
      <c r="K435" s="276">
        <v>599.75</v>
      </c>
      <c r="L435" s="276">
        <v>585.85</v>
      </c>
      <c r="M435" s="276">
        <v>82.29768</v>
      </c>
    </row>
    <row r="436" spans="1:13">
      <c r="A436" s="267">
        <v>428</v>
      </c>
      <c r="B436" s="276" t="s">
        <v>531</v>
      </c>
      <c r="C436" s="276">
        <v>355.25</v>
      </c>
      <c r="D436" s="278">
        <v>353.09999999999997</v>
      </c>
      <c r="E436" s="278">
        <v>348.19999999999993</v>
      </c>
      <c r="F436" s="278">
        <v>341.15</v>
      </c>
      <c r="G436" s="278">
        <v>336.24999999999994</v>
      </c>
      <c r="H436" s="278">
        <v>360.14999999999992</v>
      </c>
      <c r="I436" s="278">
        <v>365.0499999999999</v>
      </c>
      <c r="J436" s="278">
        <v>372.09999999999991</v>
      </c>
      <c r="K436" s="276">
        <v>358</v>
      </c>
      <c r="L436" s="276">
        <v>346.05</v>
      </c>
      <c r="M436" s="276">
        <v>2.5143499999999999</v>
      </c>
    </row>
    <row r="437" spans="1:13">
      <c r="A437" s="267">
        <v>429</v>
      </c>
      <c r="B437" s="276" t="s">
        <v>179</v>
      </c>
      <c r="C437" s="276">
        <v>478.4</v>
      </c>
      <c r="D437" s="278">
        <v>480.5</v>
      </c>
      <c r="E437" s="278">
        <v>475</v>
      </c>
      <c r="F437" s="278">
        <v>471.6</v>
      </c>
      <c r="G437" s="278">
        <v>466.1</v>
      </c>
      <c r="H437" s="278">
        <v>483.9</v>
      </c>
      <c r="I437" s="278">
        <v>489.4</v>
      </c>
      <c r="J437" s="278">
        <v>492.79999999999995</v>
      </c>
      <c r="K437" s="276">
        <v>486</v>
      </c>
      <c r="L437" s="276">
        <v>477.1</v>
      </c>
      <c r="M437" s="276">
        <v>11.6075</v>
      </c>
    </row>
    <row r="438" spans="1:13">
      <c r="A438" s="267">
        <v>430</v>
      </c>
      <c r="B438" s="276" t="s">
        <v>532</v>
      </c>
      <c r="C438" s="276">
        <v>199.85</v>
      </c>
      <c r="D438" s="278">
        <v>199.76666666666665</v>
      </c>
      <c r="E438" s="278">
        <v>198.48333333333329</v>
      </c>
      <c r="F438" s="278">
        <v>197.11666666666665</v>
      </c>
      <c r="G438" s="278">
        <v>195.83333333333329</v>
      </c>
      <c r="H438" s="278">
        <v>201.1333333333333</v>
      </c>
      <c r="I438" s="278">
        <v>202.41666666666666</v>
      </c>
      <c r="J438" s="278">
        <v>203.7833333333333</v>
      </c>
      <c r="K438" s="276">
        <v>201.05</v>
      </c>
      <c r="L438" s="276">
        <v>198.4</v>
      </c>
      <c r="M438" s="276">
        <v>0.36374000000000001</v>
      </c>
    </row>
    <row r="439" spans="1:13">
      <c r="A439" s="267">
        <v>431</v>
      </c>
      <c r="B439" s="276" t="s">
        <v>533</v>
      </c>
      <c r="C439" s="276">
        <v>1687.2</v>
      </c>
      <c r="D439" s="278">
        <v>1677.3</v>
      </c>
      <c r="E439" s="278">
        <v>1619.8999999999999</v>
      </c>
      <c r="F439" s="278">
        <v>1552.6</v>
      </c>
      <c r="G439" s="278">
        <v>1495.1999999999998</v>
      </c>
      <c r="H439" s="278">
        <v>1744.6</v>
      </c>
      <c r="I439" s="278">
        <v>1802</v>
      </c>
      <c r="J439" s="278">
        <v>1869.3</v>
      </c>
      <c r="K439" s="276">
        <v>1734.7</v>
      </c>
      <c r="L439" s="276">
        <v>1610</v>
      </c>
      <c r="M439" s="276">
        <v>1.2181999999999999</v>
      </c>
    </row>
    <row r="440" spans="1:13">
      <c r="A440" s="267">
        <v>432</v>
      </c>
      <c r="B440" s="276" t="s">
        <v>534</v>
      </c>
      <c r="C440" s="276">
        <v>6.7</v>
      </c>
      <c r="D440" s="278">
        <v>6.7</v>
      </c>
      <c r="E440" s="278">
        <v>6.7</v>
      </c>
      <c r="F440" s="278">
        <v>6.7</v>
      </c>
      <c r="G440" s="278">
        <v>6.7</v>
      </c>
      <c r="H440" s="278">
        <v>6.7</v>
      </c>
      <c r="I440" s="278">
        <v>6.7</v>
      </c>
      <c r="J440" s="278">
        <v>6.7</v>
      </c>
      <c r="K440" s="276">
        <v>6.7</v>
      </c>
      <c r="L440" s="276">
        <v>6.7</v>
      </c>
      <c r="M440" s="276">
        <v>23.978149999999999</v>
      </c>
    </row>
    <row r="441" spans="1:13">
      <c r="A441" s="267">
        <v>433</v>
      </c>
      <c r="B441" s="276" t="s">
        <v>535</v>
      </c>
      <c r="C441" s="276">
        <v>135.6</v>
      </c>
      <c r="D441" s="278">
        <v>135.66666666666666</v>
      </c>
      <c r="E441" s="278">
        <v>132.43333333333331</v>
      </c>
      <c r="F441" s="278">
        <v>129.26666666666665</v>
      </c>
      <c r="G441" s="278">
        <v>126.0333333333333</v>
      </c>
      <c r="H441" s="278">
        <v>138.83333333333331</v>
      </c>
      <c r="I441" s="278">
        <v>142.06666666666666</v>
      </c>
      <c r="J441" s="278">
        <v>145.23333333333332</v>
      </c>
      <c r="K441" s="276">
        <v>138.9</v>
      </c>
      <c r="L441" s="276">
        <v>132.5</v>
      </c>
      <c r="M441" s="276">
        <v>1.9063300000000001</v>
      </c>
    </row>
    <row r="442" spans="1:13">
      <c r="A442" s="267">
        <v>434</v>
      </c>
      <c r="B442" s="276" t="s">
        <v>2593</v>
      </c>
      <c r="C442" s="276">
        <v>260.85000000000002</v>
      </c>
      <c r="D442" s="278">
        <v>263.45</v>
      </c>
      <c r="E442" s="278">
        <v>252.14999999999998</v>
      </c>
      <c r="F442" s="278">
        <v>243.45</v>
      </c>
      <c r="G442" s="278">
        <v>232.14999999999998</v>
      </c>
      <c r="H442" s="278">
        <v>272.14999999999998</v>
      </c>
      <c r="I442" s="278">
        <v>283.45000000000005</v>
      </c>
      <c r="J442" s="278">
        <v>292.14999999999998</v>
      </c>
      <c r="K442" s="276">
        <v>274.75</v>
      </c>
      <c r="L442" s="276">
        <v>254.75</v>
      </c>
      <c r="M442" s="276">
        <v>25.57009</v>
      </c>
    </row>
    <row r="443" spans="1:13">
      <c r="A443" s="267">
        <v>435</v>
      </c>
      <c r="B443" s="276" t="s">
        <v>536</v>
      </c>
      <c r="C443" s="276">
        <v>1022.2</v>
      </c>
      <c r="D443" s="278">
        <v>1026.0666666666666</v>
      </c>
      <c r="E443" s="278">
        <v>1014.1333333333332</v>
      </c>
      <c r="F443" s="278">
        <v>1006.0666666666666</v>
      </c>
      <c r="G443" s="278">
        <v>994.13333333333321</v>
      </c>
      <c r="H443" s="278">
        <v>1034.1333333333332</v>
      </c>
      <c r="I443" s="278">
        <v>1046.0666666666666</v>
      </c>
      <c r="J443" s="278">
        <v>1054.1333333333332</v>
      </c>
      <c r="K443" s="276">
        <v>1038</v>
      </c>
      <c r="L443" s="276">
        <v>1018</v>
      </c>
      <c r="M443" s="276">
        <v>0.53783000000000003</v>
      </c>
    </row>
    <row r="444" spans="1:13">
      <c r="A444" s="267">
        <v>436</v>
      </c>
      <c r="B444" s="276" t="s">
        <v>282</v>
      </c>
      <c r="C444" s="276">
        <v>632.35</v>
      </c>
      <c r="D444" s="278">
        <v>633.31666666666672</v>
      </c>
      <c r="E444" s="278">
        <v>627.08333333333348</v>
      </c>
      <c r="F444" s="278">
        <v>621.81666666666672</v>
      </c>
      <c r="G444" s="278">
        <v>615.58333333333348</v>
      </c>
      <c r="H444" s="278">
        <v>638.58333333333348</v>
      </c>
      <c r="I444" s="278">
        <v>644.81666666666683</v>
      </c>
      <c r="J444" s="278">
        <v>650.08333333333348</v>
      </c>
      <c r="K444" s="276">
        <v>639.54999999999995</v>
      </c>
      <c r="L444" s="276">
        <v>628.04999999999995</v>
      </c>
      <c r="M444" s="276">
        <v>5.0113000000000003</v>
      </c>
    </row>
    <row r="445" spans="1:13">
      <c r="A445" s="267">
        <v>437</v>
      </c>
      <c r="B445" s="276" t="s">
        <v>542</v>
      </c>
      <c r="C445" s="276">
        <v>57.4</v>
      </c>
      <c r="D445" s="278">
        <v>56.466666666666669</v>
      </c>
      <c r="E445" s="278">
        <v>54.033333333333339</v>
      </c>
      <c r="F445" s="278">
        <v>50.666666666666671</v>
      </c>
      <c r="G445" s="278">
        <v>48.233333333333341</v>
      </c>
      <c r="H445" s="278">
        <v>59.833333333333336</v>
      </c>
      <c r="I445" s="278">
        <v>62.266666666666673</v>
      </c>
      <c r="J445" s="278">
        <v>65.633333333333326</v>
      </c>
      <c r="K445" s="276">
        <v>58.9</v>
      </c>
      <c r="L445" s="276">
        <v>53.1</v>
      </c>
      <c r="M445" s="276">
        <v>114.54074</v>
      </c>
    </row>
    <row r="446" spans="1:13">
      <c r="A446" s="267">
        <v>438</v>
      </c>
      <c r="B446" s="276" t="s">
        <v>2608</v>
      </c>
      <c r="C446" s="276">
        <v>11966.85</v>
      </c>
      <c r="D446" s="278">
        <v>11984.5</v>
      </c>
      <c r="E446" s="278">
        <v>11888.35</v>
      </c>
      <c r="F446" s="278">
        <v>11809.85</v>
      </c>
      <c r="G446" s="278">
        <v>11713.7</v>
      </c>
      <c r="H446" s="278">
        <v>12063</v>
      </c>
      <c r="I446" s="278">
        <v>12159.150000000001</v>
      </c>
      <c r="J446" s="278">
        <v>12237.65</v>
      </c>
      <c r="K446" s="276">
        <v>12080.65</v>
      </c>
      <c r="L446" s="276">
        <v>11906</v>
      </c>
      <c r="M446" s="276">
        <v>1.064E-2</v>
      </c>
    </row>
    <row r="447" spans="1:13">
      <c r="A447" s="267">
        <v>439</v>
      </c>
      <c r="B447" s="276" t="s">
        <v>2613</v>
      </c>
      <c r="C447" s="276">
        <v>1094.5999999999999</v>
      </c>
      <c r="D447" s="278">
        <v>1093.2833333333333</v>
      </c>
      <c r="E447" s="278">
        <v>1083.2166666666667</v>
      </c>
      <c r="F447" s="278">
        <v>1071.8333333333335</v>
      </c>
      <c r="G447" s="278">
        <v>1061.7666666666669</v>
      </c>
      <c r="H447" s="278">
        <v>1104.6666666666665</v>
      </c>
      <c r="I447" s="278">
        <v>1114.7333333333331</v>
      </c>
      <c r="J447" s="278">
        <v>1126.1166666666663</v>
      </c>
      <c r="K447" s="276">
        <v>1103.3499999999999</v>
      </c>
      <c r="L447" s="276">
        <v>1081.9000000000001</v>
      </c>
      <c r="M447" s="276">
        <v>0.84657000000000004</v>
      </c>
    </row>
    <row r="448" spans="1:13">
      <c r="A448" s="267">
        <v>440</v>
      </c>
      <c r="B448" s="276" t="s">
        <v>3464</v>
      </c>
      <c r="C448" s="276">
        <v>601.5</v>
      </c>
      <c r="D448" s="278">
        <v>599.76666666666665</v>
      </c>
      <c r="E448" s="278">
        <v>592.73333333333335</v>
      </c>
      <c r="F448" s="278">
        <v>583.9666666666667</v>
      </c>
      <c r="G448" s="278">
        <v>576.93333333333339</v>
      </c>
      <c r="H448" s="278">
        <v>608.5333333333333</v>
      </c>
      <c r="I448" s="278">
        <v>615.56666666666661</v>
      </c>
      <c r="J448" s="278">
        <v>624.33333333333326</v>
      </c>
      <c r="K448" s="276">
        <v>606.79999999999995</v>
      </c>
      <c r="L448" s="276">
        <v>591</v>
      </c>
      <c r="M448" s="276">
        <v>36.067239999999998</v>
      </c>
    </row>
    <row r="449" spans="1:13">
      <c r="A449" s="267">
        <v>441</v>
      </c>
      <c r="B449" s="276" t="s">
        <v>182</v>
      </c>
      <c r="C449" s="276">
        <v>1867.95</v>
      </c>
      <c r="D449" s="278">
        <v>1859.9833333333333</v>
      </c>
      <c r="E449" s="278">
        <v>1844.9666666666667</v>
      </c>
      <c r="F449" s="278">
        <v>1821.9833333333333</v>
      </c>
      <c r="G449" s="278">
        <v>1806.9666666666667</v>
      </c>
      <c r="H449" s="278">
        <v>1882.9666666666667</v>
      </c>
      <c r="I449" s="278">
        <v>1897.9833333333336</v>
      </c>
      <c r="J449" s="278">
        <v>1920.9666666666667</v>
      </c>
      <c r="K449" s="276">
        <v>1875</v>
      </c>
      <c r="L449" s="276">
        <v>1837</v>
      </c>
      <c r="M449" s="276">
        <v>2.5467200000000001</v>
      </c>
    </row>
    <row r="450" spans="1:13">
      <c r="A450" s="267">
        <v>442</v>
      </c>
      <c r="B450" s="276" t="s">
        <v>543</v>
      </c>
      <c r="C450" s="276">
        <v>1003.4</v>
      </c>
      <c r="D450" s="278">
        <v>1006.6333333333333</v>
      </c>
      <c r="E450" s="278">
        <v>988.26666666666665</v>
      </c>
      <c r="F450" s="278">
        <v>973.13333333333333</v>
      </c>
      <c r="G450" s="278">
        <v>954.76666666666665</v>
      </c>
      <c r="H450" s="278">
        <v>1021.7666666666667</v>
      </c>
      <c r="I450" s="278">
        <v>1040.1333333333332</v>
      </c>
      <c r="J450" s="278">
        <v>1055.2666666666667</v>
      </c>
      <c r="K450" s="276">
        <v>1025</v>
      </c>
      <c r="L450" s="276">
        <v>991.5</v>
      </c>
      <c r="M450" s="276">
        <v>0.17171</v>
      </c>
    </row>
    <row r="451" spans="1:13">
      <c r="A451" s="267">
        <v>443</v>
      </c>
      <c r="B451" s="276" t="s">
        <v>183</v>
      </c>
      <c r="C451" s="276">
        <v>186.5</v>
      </c>
      <c r="D451" s="278">
        <v>186</v>
      </c>
      <c r="E451" s="278">
        <v>185</v>
      </c>
      <c r="F451" s="278">
        <v>183.5</v>
      </c>
      <c r="G451" s="278">
        <v>182.5</v>
      </c>
      <c r="H451" s="278">
        <v>187.5</v>
      </c>
      <c r="I451" s="278">
        <v>188.5</v>
      </c>
      <c r="J451" s="278">
        <v>190</v>
      </c>
      <c r="K451" s="276">
        <v>187</v>
      </c>
      <c r="L451" s="276">
        <v>184.5</v>
      </c>
      <c r="M451" s="276">
        <v>273.34420999999998</v>
      </c>
    </row>
    <row r="452" spans="1:13">
      <c r="A452" s="267">
        <v>444</v>
      </c>
      <c r="B452" s="276" t="s">
        <v>184</v>
      </c>
      <c r="C452" s="276">
        <v>76.45</v>
      </c>
      <c r="D452" s="278">
        <v>76.25</v>
      </c>
      <c r="E452" s="278">
        <v>75.400000000000006</v>
      </c>
      <c r="F452" s="278">
        <v>74.350000000000009</v>
      </c>
      <c r="G452" s="278">
        <v>73.500000000000014</v>
      </c>
      <c r="H452" s="278">
        <v>77.3</v>
      </c>
      <c r="I452" s="278">
        <v>78.149999999999991</v>
      </c>
      <c r="J452" s="278">
        <v>79.199999999999989</v>
      </c>
      <c r="K452" s="276">
        <v>77.099999999999994</v>
      </c>
      <c r="L452" s="276">
        <v>75.2</v>
      </c>
      <c r="M452" s="276">
        <v>30.574719999999999</v>
      </c>
    </row>
    <row r="453" spans="1:13">
      <c r="A453" s="267">
        <v>445</v>
      </c>
      <c r="B453" s="276" t="s">
        <v>185</v>
      </c>
      <c r="C453" s="276">
        <v>77.349999999999994</v>
      </c>
      <c r="D453" s="278">
        <v>76.966666666666654</v>
      </c>
      <c r="E453" s="278">
        <v>76.183333333333309</v>
      </c>
      <c r="F453" s="278">
        <v>75.016666666666652</v>
      </c>
      <c r="G453" s="278">
        <v>74.233333333333306</v>
      </c>
      <c r="H453" s="278">
        <v>78.133333333333312</v>
      </c>
      <c r="I453" s="278">
        <v>78.916666666666643</v>
      </c>
      <c r="J453" s="278">
        <v>80.083333333333314</v>
      </c>
      <c r="K453" s="276">
        <v>77.75</v>
      </c>
      <c r="L453" s="276">
        <v>75.8</v>
      </c>
      <c r="M453" s="276">
        <v>190.41567000000001</v>
      </c>
    </row>
    <row r="454" spans="1:13">
      <c r="A454" s="267">
        <v>446</v>
      </c>
      <c r="B454" s="276" t="s">
        <v>186</v>
      </c>
      <c r="C454" s="276">
        <v>643.1</v>
      </c>
      <c r="D454" s="278">
        <v>644.26666666666677</v>
      </c>
      <c r="E454" s="278">
        <v>638.83333333333348</v>
      </c>
      <c r="F454" s="278">
        <v>634.56666666666672</v>
      </c>
      <c r="G454" s="278">
        <v>629.13333333333344</v>
      </c>
      <c r="H454" s="278">
        <v>648.53333333333353</v>
      </c>
      <c r="I454" s="278">
        <v>653.9666666666667</v>
      </c>
      <c r="J454" s="278">
        <v>658.23333333333358</v>
      </c>
      <c r="K454" s="276">
        <v>649.70000000000005</v>
      </c>
      <c r="L454" s="276">
        <v>640</v>
      </c>
      <c r="M454" s="276">
        <v>84.113960000000006</v>
      </c>
    </row>
    <row r="455" spans="1:13">
      <c r="A455" s="267">
        <v>447</v>
      </c>
      <c r="B455" s="276" t="s">
        <v>2624</v>
      </c>
      <c r="C455" s="276">
        <v>39.85</v>
      </c>
      <c r="D455" s="278">
        <v>39.93333333333333</v>
      </c>
      <c r="E455" s="278">
        <v>39.61666666666666</v>
      </c>
      <c r="F455" s="278">
        <v>39.383333333333333</v>
      </c>
      <c r="G455" s="278">
        <v>39.066666666666663</v>
      </c>
      <c r="H455" s="278">
        <v>40.166666666666657</v>
      </c>
      <c r="I455" s="278">
        <v>40.483333333333334</v>
      </c>
      <c r="J455" s="278">
        <v>40.716666666666654</v>
      </c>
      <c r="K455" s="276">
        <v>40.25</v>
      </c>
      <c r="L455" s="276">
        <v>39.700000000000003</v>
      </c>
      <c r="M455" s="276">
        <v>25.591449999999998</v>
      </c>
    </row>
    <row r="456" spans="1:13">
      <c r="A456" s="267">
        <v>448</v>
      </c>
      <c r="B456" s="276" t="s">
        <v>537</v>
      </c>
      <c r="C456" s="276">
        <v>943.85</v>
      </c>
      <c r="D456" s="278">
        <v>943.08333333333337</v>
      </c>
      <c r="E456" s="278">
        <v>920.41666666666674</v>
      </c>
      <c r="F456" s="278">
        <v>896.98333333333335</v>
      </c>
      <c r="G456" s="278">
        <v>874.31666666666672</v>
      </c>
      <c r="H456" s="278">
        <v>966.51666666666677</v>
      </c>
      <c r="I456" s="278">
        <v>989.18333333333351</v>
      </c>
      <c r="J456" s="278">
        <v>1012.6166666666668</v>
      </c>
      <c r="K456" s="276">
        <v>965.75</v>
      </c>
      <c r="L456" s="276">
        <v>919.65</v>
      </c>
      <c r="M456" s="276">
        <v>0.26463999999999999</v>
      </c>
    </row>
    <row r="457" spans="1:13">
      <c r="A457" s="267">
        <v>449</v>
      </c>
      <c r="B457" s="276" t="s">
        <v>538</v>
      </c>
      <c r="C457" s="276">
        <v>447.65</v>
      </c>
      <c r="D457" s="278">
        <v>448.39999999999992</v>
      </c>
      <c r="E457" s="278">
        <v>439.39999999999986</v>
      </c>
      <c r="F457" s="278">
        <v>431.14999999999992</v>
      </c>
      <c r="G457" s="278">
        <v>422.14999999999986</v>
      </c>
      <c r="H457" s="278">
        <v>456.64999999999986</v>
      </c>
      <c r="I457" s="278">
        <v>465.65</v>
      </c>
      <c r="J457" s="278">
        <v>473.89999999999986</v>
      </c>
      <c r="K457" s="276">
        <v>457.4</v>
      </c>
      <c r="L457" s="276">
        <v>440.15</v>
      </c>
      <c r="M457" s="276">
        <v>0.58382000000000001</v>
      </c>
    </row>
    <row r="458" spans="1:13">
      <c r="A458" s="267">
        <v>450</v>
      </c>
      <c r="B458" s="276" t="s">
        <v>187</v>
      </c>
      <c r="C458" s="276">
        <v>2928.25</v>
      </c>
      <c r="D458" s="278">
        <v>2915.75</v>
      </c>
      <c r="E458" s="278">
        <v>2891.5</v>
      </c>
      <c r="F458" s="278">
        <v>2854.75</v>
      </c>
      <c r="G458" s="278">
        <v>2830.5</v>
      </c>
      <c r="H458" s="278">
        <v>2952.5</v>
      </c>
      <c r="I458" s="278">
        <v>2976.75</v>
      </c>
      <c r="J458" s="278">
        <v>3013.5</v>
      </c>
      <c r="K458" s="276">
        <v>2940</v>
      </c>
      <c r="L458" s="276">
        <v>2879</v>
      </c>
      <c r="M458" s="276">
        <v>26.814399999999999</v>
      </c>
    </row>
    <row r="459" spans="1:13">
      <c r="A459" s="267">
        <v>451</v>
      </c>
      <c r="B459" s="276" t="s">
        <v>544</v>
      </c>
      <c r="C459" s="276">
        <v>2666.65</v>
      </c>
      <c r="D459" s="278">
        <v>2639.5166666666664</v>
      </c>
      <c r="E459" s="278">
        <v>2581.0333333333328</v>
      </c>
      <c r="F459" s="278">
        <v>2495.4166666666665</v>
      </c>
      <c r="G459" s="278">
        <v>2436.9333333333329</v>
      </c>
      <c r="H459" s="278">
        <v>2725.1333333333328</v>
      </c>
      <c r="I459" s="278">
        <v>2783.6166666666663</v>
      </c>
      <c r="J459" s="278">
        <v>2869.2333333333327</v>
      </c>
      <c r="K459" s="276">
        <v>2698</v>
      </c>
      <c r="L459" s="276">
        <v>2553.9</v>
      </c>
      <c r="M459" s="276">
        <v>0.2354</v>
      </c>
    </row>
    <row r="460" spans="1:13">
      <c r="A460" s="267">
        <v>452</v>
      </c>
      <c r="B460" s="276" t="s">
        <v>188</v>
      </c>
      <c r="C460" s="276">
        <v>977.95</v>
      </c>
      <c r="D460" s="278">
        <v>976.78333333333342</v>
      </c>
      <c r="E460" s="278">
        <v>972.36666666666679</v>
      </c>
      <c r="F460" s="278">
        <v>966.78333333333342</v>
      </c>
      <c r="G460" s="278">
        <v>962.36666666666679</v>
      </c>
      <c r="H460" s="278">
        <v>982.36666666666679</v>
      </c>
      <c r="I460" s="278">
        <v>986.78333333333353</v>
      </c>
      <c r="J460" s="278">
        <v>992.36666666666679</v>
      </c>
      <c r="K460" s="276">
        <v>981.2</v>
      </c>
      <c r="L460" s="276">
        <v>971.2</v>
      </c>
      <c r="M460" s="276">
        <v>12.68291</v>
      </c>
    </row>
    <row r="461" spans="1:13">
      <c r="A461" s="267">
        <v>453</v>
      </c>
      <c r="B461" s="276" t="s">
        <v>546</v>
      </c>
      <c r="C461" s="276">
        <v>904.8</v>
      </c>
      <c r="D461" s="278">
        <v>908.93333333333339</v>
      </c>
      <c r="E461" s="278">
        <v>897.86666666666679</v>
      </c>
      <c r="F461" s="278">
        <v>890.93333333333339</v>
      </c>
      <c r="G461" s="278">
        <v>879.86666666666679</v>
      </c>
      <c r="H461" s="278">
        <v>915.86666666666679</v>
      </c>
      <c r="I461" s="278">
        <v>926.93333333333339</v>
      </c>
      <c r="J461" s="278">
        <v>933.86666666666679</v>
      </c>
      <c r="K461" s="276">
        <v>920</v>
      </c>
      <c r="L461" s="276">
        <v>902</v>
      </c>
      <c r="M461" s="276">
        <v>0.36325000000000002</v>
      </c>
    </row>
    <row r="462" spans="1:13">
      <c r="A462" s="267">
        <v>454</v>
      </c>
      <c r="B462" s="276" t="s">
        <v>547</v>
      </c>
      <c r="C462" s="276">
        <v>937.95</v>
      </c>
      <c r="D462" s="278">
        <v>932.9666666666667</v>
      </c>
      <c r="E462" s="278">
        <v>917.08333333333337</v>
      </c>
      <c r="F462" s="278">
        <v>896.2166666666667</v>
      </c>
      <c r="G462" s="278">
        <v>880.33333333333337</v>
      </c>
      <c r="H462" s="278">
        <v>953.83333333333337</v>
      </c>
      <c r="I462" s="278">
        <v>969.71666666666658</v>
      </c>
      <c r="J462" s="278">
        <v>990.58333333333337</v>
      </c>
      <c r="K462" s="276">
        <v>948.85</v>
      </c>
      <c r="L462" s="276">
        <v>912.1</v>
      </c>
      <c r="M462" s="276">
        <v>2.30457</v>
      </c>
    </row>
    <row r="463" spans="1:13">
      <c r="A463" s="267">
        <v>455</v>
      </c>
      <c r="B463" s="276" t="s">
        <v>552</v>
      </c>
      <c r="C463" s="276">
        <v>798.3</v>
      </c>
      <c r="D463" s="278">
        <v>799.56666666666661</v>
      </c>
      <c r="E463" s="278">
        <v>791.18333333333317</v>
      </c>
      <c r="F463" s="278">
        <v>784.06666666666661</v>
      </c>
      <c r="G463" s="278">
        <v>775.68333333333317</v>
      </c>
      <c r="H463" s="278">
        <v>806.68333333333317</v>
      </c>
      <c r="I463" s="278">
        <v>815.06666666666661</v>
      </c>
      <c r="J463" s="278">
        <v>822.18333333333317</v>
      </c>
      <c r="K463" s="276">
        <v>807.95</v>
      </c>
      <c r="L463" s="276">
        <v>792.45</v>
      </c>
      <c r="M463" s="276">
        <v>0.29002</v>
      </c>
    </row>
    <row r="464" spans="1:13">
      <c r="A464" s="267">
        <v>456</v>
      </c>
      <c r="B464" s="276" t="s">
        <v>548</v>
      </c>
      <c r="C464" s="276">
        <v>49.45</v>
      </c>
      <c r="D464" s="278">
        <v>49.650000000000006</v>
      </c>
      <c r="E464" s="278">
        <v>48.95000000000001</v>
      </c>
      <c r="F464" s="278">
        <v>48.45</v>
      </c>
      <c r="G464" s="278">
        <v>47.750000000000007</v>
      </c>
      <c r="H464" s="278">
        <v>50.150000000000013</v>
      </c>
      <c r="I464" s="278">
        <v>50.85</v>
      </c>
      <c r="J464" s="278">
        <v>51.350000000000016</v>
      </c>
      <c r="K464" s="276">
        <v>50.35</v>
      </c>
      <c r="L464" s="276">
        <v>49.15</v>
      </c>
      <c r="M464" s="276">
        <v>3.8043</v>
      </c>
    </row>
    <row r="465" spans="1:13">
      <c r="A465" s="267">
        <v>457</v>
      </c>
      <c r="B465" s="276" t="s">
        <v>549</v>
      </c>
      <c r="C465" s="276">
        <v>1335.65</v>
      </c>
      <c r="D465" s="278">
        <v>1327.6</v>
      </c>
      <c r="E465" s="278">
        <v>1315.6499999999999</v>
      </c>
      <c r="F465" s="278">
        <v>1295.6499999999999</v>
      </c>
      <c r="G465" s="278">
        <v>1283.6999999999998</v>
      </c>
      <c r="H465" s="278">
        <v>1347.6</v>
      </c>
      <c r="I465" s="278">
        <v>1359.5499999999997</v>
      </c>
      <c r="J465" s="278">
        <v>1379.55</v>
      </c>
      <c r="K465" s="276">
        <v>1339.55</v>
      </c>
      <c r="L465" s="276">
        <v>1307.5999999999999</v>
      </c>
      <c r="M465" s="276">
        <v>0.84665999999999997</v>
      </c>
    </row>
    <row r="466" spans="1:13">
      <c r="A466" s="267">
        <v>458</v>
      </c>
      <c r="B466" s="244" t="s">
        <v>189</v>
      </c>
      <c r="C466" s="276">
        <v>1558.6</v>
      </c>
      <c r="D466" s="278">
        <v>1562.5166666666667</v>
      </c>
      <c r="E466" s="278">
        <v>1552.0333333333333</v>
      </c>
      <c r="F466" s="278">
        <v>1545.4666666666667</v>
      </c>
      <c r="G466" s="278">
        <v>1534.9833333333333</v>
      </c>
      <c r="H466" s="278">
        <v>1569.0833333333333</v>
      </c>
      <c r="I466" s="278">
        <v>1579.5666666666664</v>
      </c>
      <c r="J466" s="278">
        <v>1586.1333333333332</v>
      </c>
      <c r="K466" s="276">
        <v>1573</v>
      </c>
      <c r="L466" s="276">
        <v>1555.95</v>
      </c>
      <c r="M466" s="276">
        <v>10.03018</v>
      </c>
    </row>
    <row r="467" spans="1:13">
      <c r="A467" s="267">
        <v>459</v>
      </c>
      <c r="B467" s="244" t="s">
        <v>190</v>
      </c>
      <c r="C467" s="276">
        <v>2795.05</v>
      </c>
      <c r="D467" s="278">
        <v>2799.9666666666667</v>
      </c>
      <c r="E467" s="278">
        <v>2780.0833333333335</v>
      </c>
      <c r="F467" s="278">
        <v>2765.1166666666668</v>
      </c>
      <c r="G467" s="278">
        <v>2745.2333333333336</v>
      </c>
      <c r="H467" s="278">
        <v>2814.9333333333334</v>
      </c>
      <c r="I467" s="278">
        <v>2834.8166666666666</v>
      </c>
      <c r="J467" s="278">
        <v>2849.7833333333333</v>
      </c>
      <c r="K467" s="276">
        <v>2819.85</v>
      </c>
      <c r="L467" s="276">
        <v>2785</v>
      </c>
      <c r="M467" s="276">
        <v>1.44665</v>
      </c>
    </row>
    <row r="468" spans="1:13">
      <c r="A468" s="267">
        <v>460</v>
      </c>
      <c r="B468" s="244" t="s">
        <v>191</v>
      </c>
      <c r="C468" s="276">
        <v>320.85000000000002</v>
      </c>
      <c r="D468" s="278">
        <v>319.7166666666667</v>
      </c>
      <c r="E468" s="278">
        <v>317.18333333333339</v>
      </c>
      <c r="F468" s="278">
        <v>313.51666666666671</v>
      </c>
      <c r="G468" s="278">
        <v>310.98333333333341</v>
      </c>
      <c r="H468" s="278">
        <v>323.38333333333338</v>
      </c>
      <c r="I468" s="278">
        <v>325.91666666666669</v>
      </c>
      <c r="J468" s="278">
        <v>329.58333333333337</v>
      </c>
      <c r="K468" s="276">
        <v>322.25</v>
      </c>
      <c r="L468" s="276">
        <v>316.05</v>
      </c>
      <c r="M468" s="276">
        <v>4.4052600000000002</v>
      </c>
    </row>
    <row r="469" spans="1:13">
      <c r="A469" s="267">
        <v>461</v>
      </c>
      <c r="B469" s="244" t="s">
        <v>550</v>
      </c>
      <c r="C469" s="276">
        <v>674.65</v>
      </c>
      <c r="D469" s="278">
        <v>679.5333333333333</v>
      </c>
      <c r="E469" s="278">
        <v>667.11666666666656</v>
      </c>
      <c r="F469" s="278">
        <v>659.58333333333326</v>
      </c>
      <c r="G469" s="278">
        <v>647.16666666666652</v>
      </c>
      <c r="H469" s="278">
        <v>687.06666666666661</v>
      </c>
      <c r="I469" s="278">
        <v>699.48333333333335</v>
      </c>
      <c r="J469" s="278">
        <v>707.01666666666665</v>
      </c>
      <c r="K469" s="276">
        <v>691.95</v>
      </c>
      <c r="L469" s="276">
        <v>672</v>
      </c>
      <c r="M469" s="276">
        <v>3.2882899999999999</v>
      </c>
    </row>
    <row r="470" spans="1:13">
      <c r="A470" s="267">
        <v>462</v>
      </c>
      <c r="B470" s="244" t="s">
        <v>551</v>
      </c>
      <c r="C470" s="276">
        <v>10.75</v>
      </c>
      <c r="D470" s="278">
        <v>10.566666666666666</v>
      </c>
      <c r="E470" s="278">
        <v>10.183333333333334</v>
      </c>
      <c r="F470" s="278">
        <v>9.6166666666666671</v>
      </c>
      <c r="G470" s="278">
        <v>9.2333333333333343</v>
      </c>
      <c r="H470" s="278">
        <v>11.133333333333333</v>
      </c>
      <c r="I470" s="278">
        <v>11.516666666666666</v>
      </c>
      <c r="J470" s="278">
        <v>12.083333333333332</v>
      </c>
      <c r="K470" s="276">
        <v>10.95</v>
      </c>
      <c r="L470" s="276">
        <v>10</v>
      </c>
      <c r="M470" s="276">
        <v>784.89563999999996</v>
      </c>
    </row>
    <row r="471" spans="1:13">
      <c r="A471" s="267">
        <v>463</v>
      </c>
      <c r="B471" s="244" t="s">
        <v>539</v>
      </c>
      <c r="C471" s="276">
        <v>6218.95</v>
      </c>
      <c r="D471" s="278">
        <v>6224.6500000000005</v>
      </c>
      <c r="E471" s="278">
        <v>6179.3000000000011</v>
      </c>
      <c r="F471" s="278">
        <v>6139.6500000000005</v>
      </c>
      <c r="G471" s="278">
        <v>6094.3000000000011</v>
      </c>
      <c r="H471" s="278">
        <v>6264.3000000000011</v>
      </c>
      <c r="I471" s="278">
        <v>6309.6500000000015</v>
      </c>
      <c r="J471" s="278">
        <v>6349.3000000000011</v>
      </c>
      <c r="K471" s="276">
        <v>6270</v>
      </c>
      <c r="L471" s="276">
        <v>6185</v>
      </c>
      <c r="M471" s="276">
        <v>3.243E-2</v>
      </c>
    </row>
    <row r="472" spans="1:13">
      <c r="A472" s="267">
        <v>464</v>
      </c>
      <c r="B472" s="244" t="s">
        <v>541</v>
      </c>
      <c r="C472" s="276">
        <v>31.1</v>
      </c>
      <c r="D472" s="278">
        <v>31.233333333333331</v>
      </c>
      <c r="E472" s="278">
        <v>30.766666666666662</v>
      </c>
      <c r="F472" s="276">
        <v>30.43333333333333</v>
      </c>
      <c r="G472" s="278">
        <v>29.966666666666661</v>
      </c>
      <c r="H472" s="278">
        <v>31.566666666666663</v>
      </c>
      <c r="I472" s="276">
        <v>32.033333333333331</v>
      </c>
      <c r="J472" s="278">
        <v>32.36666666666666</v>
      </c>
      <c r="K472" s="278">
        <v>31.7</v>
      </c>
      <c r="L472" s="276">
        <v>30.9</v>
      </c>
      <c r="M472" s="278">
        <v>32.071849999999998</v>
      </c>
    </row>
    <row r="473" spans="1:13">
      <c r="A473" s="267">
        <v>465</v>
      </c>
      <c r="B473" s="244" t="s">
        <v>192</v>
      </c>
      <c r="C473" s="276">
        <v>490.75</v>
      </c>
      <c r="D473" s="278">
        <v>489.58333333333331</v>
      </c>
      <c r="E473" s="278">
        <v>487.16666666666663</v>
      </c>
      <c r="F473" s="276">
        <v>483.58333333333331</v>
      </c>
      <c r="G473" s="278">
        <v>481.16666666666663</v>
      </c>
      <c r="H473" s="278">
        <v>493.16666666666663</v>
      </c>
      <c r="I473" s="276">
        <v>495.58333333333326</v>
      </c>
      <c r="J473" s="278">
        <v>499.16666666666663</v>
      </c>
      <c r="K473" s="278">
        <v>492</v>
      </c>
      <c r="L473" s="276">
        <v>486</v>
      </c>
      <c r="M473" s="278">
        <v>8.1631499999999999</v>
      </c>
    </row>
    <row r="474" spans="1:13">
      <c r="A474" s="267">
        <v>466</v>
      </c>
      <c r="B474" s="244" t="s">
        <v>540</v>
      </c>
      <c r="C474" s="244">
        <v>226.55</v>
      </c>
      <c r="D474" s="288">
        <v>226.56666666666669</v>
      </c>
      <c r="E474" s="288">
        <v>223.48333333333338</v>
      </c>
      <c r="F474" s="288">
        <v>220.41666666666669</v>
      </c>
      <c r="G474" s="288">
        <v>217.33333333333337</v>
      </c>
      <c r="H474" s="288">
        <v>229.63333333333338</v>
      </c>
      <c r="I474" s="288">
        <v>232.7166666666667</v>
      </c>
      <c r="J474" s="288">
        <v>235.78333333333339</v>
      </c>
      <c r="K474" s="288">
        <v>229.65</v>
      </c>
      <c r="L474" s="288">
        <v>223.5</v>
      </c>
      <c r="M474" s="288">
        <v>0.35632000000000003</v>
      </c>
    </row>
    <row r="475" spans="1:13">
      <c r="A475" s="267">
        <v>467</v>
      </c>
      <c r="B475" s="244" t="s">
        <v>193</v>
      </c>
      <c r="C475" s="244">
        <v>1183.1500000000001</v>
      </c>
      <c r="D475" s="288">
        <v>1188.1000000000001</v>
      </c>
      <c r="E475" s="288">
        <v>1174.8500000000004</v>
      </c>
      <c r="F475" s="288">
        <v>1166.5500000000002</v>
      </c>
      <c r="G475" s="288">
        <v>1153.3000000000004</v>
      </c>
      <c r="H475" s="288">
        <v>1196.4000000000003</v>
      </c>
      <c r="I475" s="288">
        <v>1209.6499999999999</v>
      </c>
      <c r="J475" s="288">
        <v>1217.9500000000003</v>
      </c>
      <c r="K475" s="288">
        <v>1201.3499999999999</v>
      </c>
      <c r="L475" s="288">
        <v>1179.8</v>
      </c>
      <c r="M475" s="288">
        <v>5.3576300000000003</v>
      </c>
    </row>
    <row r="476" spans="1:13">
      <c r="A476" s="267">
        <v>468</v>
      </c>
      <c r="B476" s="244" t="s">
        <v>553</v>
      </c>
      <c r="C476" s="288">
        <v>13.2</v>
      </c>
      <c r="D476" s="288">
        <v>13.083333333333334</v>
      </c>
      <c r="E476" s="288">
        <v>12.866666666666667</v>
      </c>
      <c r="F476" s="288">
        <v>12.533333333333333</v>
      </c>
      <c r="G476" s="288">
        <v>12.316666666666666</v>
      </c>
      <c r="H476" s="288">
        <v>13.416666666666668</v>
      </c>
      <c r="I476" s="288">
        <v>13.633333333333333</v>
      </c>
      <c r="J476" s="288">
        <v>13.966666666666669</v>
      </c>
      <c r="K476" s="288">
        <v>13.3</v>
      </c>
      <c r="L476" s="288">
        <v>12.75</v>
      </c>
      <c r="M476" s="288">
        <v>43.620190000000001</v>
      </c>
    </row>
    <row r="477" spans="1:13">
      <c r="A477" s="267">
        <v>469</v>
      </c>
      <c r="B477" s="244" t="s">
        <v>554</v>
      </c>
      <c r="C477" s="288">
        <v>377.5</v>
      </c>
      <c r="D477" s="288">
        <v>376.88333333333338</v>
      </c>
      <c r="E477" s="288">
        <v>375.76666666666677</v>
      </c>
      <c r="F477" s="288">
        <v>374.03333333333336</v>
      </c>
      <c r="G477" s="288">
        <v>372.91666666666674</v>
      </c>
      <c r="H477" s="288">
        <v>378.61666666666679</v>
      </c>
      <c r="I477" s="288">
        <v>379.73333333333346</v>
      </c>
      <c r="J477" s="288">
        <v>381.46666666666681</v>
      </c>
      <c r="K477" s="288">
        <v>378</v>
      </c>
      <c r="L477" s="288">
        <v>375.15</v>
      </c>
      <c r="M477" s="288">
        <v>0.37502000000000002</v>
      </c>
    </row>
    <row r="478" spans="1:13">
      <c r="A478" s="267">
        <v>470</v>
      </c>
      <c r="B478" s="244" t="s">
        <v>194</v>
      </c>
      <c r="C478" s="288">
        <v>280.75</v>
      </c>
      <c r="D478" s="288">
        <v>280.26666666666665</v>
      </c>
      <c r="E478" s="288">
        <v>276.63333333333333</v>
      </c>
      <c r="F478" s="288">
        <v>272.51666666666665</v>
      </c>
      <c r="G478" s="288">
        <v>268.88333333333333</v>
      </c>
      <c r="H478" s="288">
        <v>284.38333333333333</v>
      </c>
      <c r="I478" s="288">
        <v>288.01666666666665</v>
      </c>
      <c r="J478" s="288">
        <v>292.13333333333333</v>
      </c>
      <c r="K478" s="288">
        <v>283.89999999999998</v>
      </c>
      <c r="L478" s="288">
        <v>276.14999999999998</v>
      </c>
      <c r="M478" s="288">
        <v>3.3320799999999999</v>
      </c>
    </row>
    <row r="479" spans="1:13">
      <c r="A479" s="267">
        <v>471</v>
      </c>
      <c r="B479" s="244" t="s">
        <v>3098</v>
      </c>
      <c r="C479" s="288">
        <v>39.6</v>
      </c>
      <c r="D479" s="288">
        <v>39.699999999999996</v>
      </c>
      <c r="E479" s="288">
        <v>39.399999999999991</v>
      </c>
      <c r="F479" s="288">
        <v>39.199999999999996</v>
      </c>
      <c r="G479" s="288">
        <v>38.899999999999991</v>
      </c>
      <c r="H479" s="288">
        <v>39.899999999999991</v>
      </c>
      <c r="I479" s="288">
        <v>40.199999999999989</v>
      </c>
      <c r="J479" s="288">
        <v>40.399999999999991</v>
      </c>
      <c r="K479" s="288">
        <v>40</v>
      </c>
      <c r="L479" s="288">
        <v>39.5</v>
      </c>
      <c r="M479" s="288">
        <v>9.4904100000000007</v>
      </c>
    </row>
    <row r="480" spans="1:13">
      <c r="A480" s="267">
        <v>472</v>
      </c>
      <c r="B480" s="244" t="s">
        <v>195</v>
      </c>
      <c r="C480" s="288">
        <v>5290.8</v>
      </c>
      <c r="D480" s="288">
        <v>5306.3666666666659</v>
      </c>
      <c r="E480" s="288">
        <v>5263.7333333333318</v>
      </c>
      <c r="F480" s="288">
        <v>5236.6666666666661</v>
      </c>
      <c r="G480" s="288">
        <v>5194.0333333333319</v>
      </c>
      <c r="H480" s="288">
        <v>5333.4333333333316</v>
      </c>
      <c r="I480" s="288">
        <v>5376.0666666666648</v>
      </c>
      <c r="J480" s="288">
        <v>5403.1333333333314</v>
      </c>
      <c r="K480" s="288">
        <v>5349</v>
      </c>
      <c r="L480" s="288">
        <v>5279.3</v>
      </c>
      <c r="M480" s="288">
        <v>3.5562299999999998</v>
      </c>
    </row>
    <row r="481" spans="1:13">
      <c r="A481" s="267">
        <v>473</v>
      </c>
      <c r="B481" s="244" t="s">
        <v>196</v>
      </c>
      <c r="C481" s="288">
        <v>32.1</v>
      </c>
      <c r="D481" s="288">
        <v>31.966666666666669</v>
      </c>
      <c r="E481" s="288">
        <v>31.733333333333334</v>
      </c>
      <c r="F481" s="288">
        <v>31.366666666666667</v>
      </c>
      <c r="G481" s="288">
        <v>31.133333333333333</v>
      </c>
      <c r="H481" s="288">
        <v>32.333333333333336</v>
      </c>
      <c r="I481" s="288">
        <v>32.56666666666667</v>
      </c>
      <c r="J481" s="288">
        <v>32.933333333333337</v>
      </c>
      <c r="K481" s="288">
        <v>32.200000000000003</v>
      </c>
      <c r="L481" s="288">
        <v>31.6</v>
      </c>
      <c r="M481" s="288">
        <v>78.883139999999997</v>
      </c>
    </row>
    <row r="482" spans="1:13">
      <c r="A482" s="267">
        <v>474</v>
      </c>
      <c r="B482" s="244" t="s">
        <v>197</v>
      </c>
      <c r="C482" s="288">
        <v>469.3</v>
      </c>
      <c r="D482" s="288">
        <v>470.91666666666669</v>
      </c>
      <c r="E482" s="288">
        <v>465.23333333333335</v>
      </c>
      <c r="F482" s="288">
        <v>461.16666666666669</v>
      </c>
      <c r="G482" s="288">
        <v>455.48333333333335</v>
      </c>
      <c r="H482" s="288">
        <v>474.98333333333335</v>
      </c>
      <c r="I482" s="288">
        <v>480.66666666666663</v>
      </c>
      <c r="J482" s="288">
        <v>484.73333333333335</v>
      </c>
      <c r="K482" s="288">
        <v>476.6</v>
      </c>
      <c r="L482" s="288">
        <v>466.85</v>
      </c>
      <c r="M482" s="288">
        <v>70.904510000000002</v>
      </c>
    </row>
    <row r="483" spans="1:13">
      <c r="A483" s="267">
        <v>475</v>
      </c>
      <c r="B483" s="244" t="s">
        <v>560</v>
      </c>
      <c r="C483" s="288">
        <v>2552.1</v>
      </c>
      <c r="D483" s="288">
        <v>2522.3666666666668</v>
      </c>
      <c r="E483" s="288">
        <v>2469.7333333333336</v>
      </c>
      <c r="F483" s="288">
        <v>2387.3666666666668</v>
      </c>
      <c r="G483" s="288">
        <v>2334.7333333333336</v>
      </c>
      <c r="H483" s="288">
        <v>2604.7333333333336</v>
      </c>
      <c r="I483" s="288">
        <v>2657.3666666666668</v>
      </c>
      <c r="J483" s="288">
        <v>2739.7333333333336</v>
      </c>
      <c r="K483" s="288">
        <v>2575</v>
      </c>
      <c r="L483" s="288">
        <v>2440</v>
      </c>
      <c r="M483" s="288">
        <v>0.31963999999999998</v>
      </c>
    </row>
    <row r="484" spans="1:13">
      <c r="A484" s="267">
        <v>476</v>
      </c>
      <c r="B484" s="244" t="s">
        <v>561</v>
      </c>
      <c r="C484" s="288">
        <v>65.7</v>
      </c>
      <c r="D484" s="288">
        <v>66.5</v>
      </c>
      <c r="E484" s="288">
        <v>64.900000000000006</v>
      </c>
      <c r="F484" s="288">
        <v>64.100000000000009</v>
      </c>
      <c r="G484" s="288">
        <v>62.500000000000014</v>
      </c>
      <c r="H484" s="288">
        <v>67.3</v>
      </c>
      <c r="I484" s="288">
        <v>68.899999999999991</v>
      </c>
      <c r="J484" s="288">
        <v>69.699999999999989</v>
      </c>
      <c r="K484" s="288">
        <v>68.099999999999994</v>
      </c>
      <c r="L484" s="288">
        <v>65.7</v>
      </c>
      <c r="M484" s="288">
        <v>16.975629999999999</v>
      </c>
    </row>
    <row r="485" spans="1:13">
      <c r="A485" s="267">
        <v>477</v>
      </c>
      <c r="B485" s="244" t="s">
        <v>285</v>
      </c>
      <c r="C485" s="288">
        <v>400.4</v>
      </c>
      <c r="D485" s="288">
        <v>399.9666666666667</v>
      </c>
      <c r="E485" s="288">
        <v>395.53333333333342</v>
      </c>
      <c r="F485" s="288">
        <v>390.66666666666674</v>
      </c>
      <c r="G485" s="288">
        <v>386.23333333333346</v>
      </c>
      <c r="H485" s="288">
        <v>404.83333333333337</v>
      </c>
      <c r="I485" s="288">
        <v>409.26666666666665</v>
      </c>
      <c r="J485" s="288">
        <v>414.13333333333333</v>
      </c>
      <c r="K485" s="288">
        <v>404.4</v>
      </c>
      <c r="L485" s="288">
        <v>395.1</v>
      </c>
      <c r="M485" s="288">
        <v>0.92388999999999999</v>
      </c>
    </row>
    <row r="486" spans="1:13">
      <c r="A486" s="267">
        <v>478</v>
      </c>
      <c r="B486" s="244" t="s">
        <v>563</v>
      </c>
      <c r="C486" s="288">
        <v>907.95</v>
      </c>
      <c r="D486" s="288">
        <v>910.93333333333339</v>
      </c>
      <c r="E486" s="288">
        <v>900.01666666666677</v>
      </c>
      <c r="F486" s="288">
        <v>892.08333333333337</v>
      </c>
      <c r="G486" s="288">
        <v>881.16666666666674</v>
      </c>
      <c r="H486" s="288">
        <v>918.86666666666679</v>
      </c>
      <c r="I486" s="288">
        <v>929.7833333333333</v>
      </c>
      <c r="J486" s="288">
        <v>937.71666666666681</v>
      </c>
      <c r="K486" s="288">
        <v>921.85</v>
      </c>
      <c r="L486" s="288">
        <v>903</v>
      </c>
      <c r="M486" s="288">
        <v>1.9251100000000001</v>
      </c>
    </row>
    <row r="487" spans="1:13">
      <c r="A487" s="267">
        <v>479</v>
      </c>
      <c r="B487" s="244" t="s">
        <v>564</v>
      </c>
      <c r="C487" s="288">
        <v>1760.6</v>
      </c>
      <c r="D487" s="288">
        <v>1763.8999999999999</v>
      </c>
      <c r="E487" s="288">
        <v>1734.7999999999997</v>
      </c>
      <c r="F487" s="288">
        <v>1708.9999999999998</v>
      </c>
      <c r="G487" s="288">
        <v>1679.8999999999996</v>
      </c>
      <c r="H487" s="288">
        <v>1789.6999999999998</v>
      </c>
      <c r="I487" s="288">
        <v>1818.7999999999997</v>
      </c>
      <c r="J487" s="288">
        <v>1844.6</v>
      </c>
      <c r="K487" s="288">
        <v>1793</v>
      </c>
      <c r="L487" s="288">
        <v>1738.1</v>
      </c>
      <c r="M487" s="288">
        <v>2.0283699999999998</v>
      </c>
    </row>
    <row r="488" spans="1:13">
      <c r="A488" s="267">
        <v>480</v>
      </c>
      <c r="B488" s="244" t="s">
        <v>2780</v>
      </c>
      <c r="C488" s="288">
        <v>1085.55</v>
      </c>
      <c r="D488" s="288">
        <v>1090.5333333333333</v>
      </c>
      <c r="E488" s="288">
        <v>1070.1166666666666</v>
      </c>
      <c r="F488" s="288">
        <v>1054.6833333333332</v>
      </c>
      <c r="G488" s="288">
        <v>1034.2666666666664</v>
      </c>
      <c r="H488" s="288">
        <v>1105.9666666666667</v>
      </c>
      <c r="I488" s="288">
        <v>1126.3833333333337</v>
      </c>
      <c r="J488" s="288">
        <v>1141.8166666666668</v>
      </c>
      <c r="K488" s="288">
        <v>1110.95</v>
      </c>
      <c r="L488" s="288">
        <v>1075.0999999999999</v>
      </c>
      <c r="M488" s="288">
        <v>6.5579999999999999E-2</v>
      </c>
    </row>
    <row r="489" spans="1:13">
      <c r="A489" s="267">
        <v>481</v>
      </c>
      <c r="B489" s="244" t="s">
        <v>284</v>
      </c>
      <c r="C489" s="288">
        <v>187.25</v>
      </c>
      <c r="D489" s="288">
        <v>187.25</v>
      </c>
      <c r="E489" s="288">
        <v>186.25</v>
      </c>
      <c r="F489" s="288">
        <v>185.25</v>
      </c>
      <c r="G489" s="288">
        <v>184.25</v>
      </c>
      <c r="H489" s="288">
        <v>188.25</v>
      </c>
      <c r="I489" s="288">
        <v>189.25</v>
      </c>
      <c r="J489" s="288">
        <v>190.25</v>
      </c>
      <c r="K489" s="288">
        <v>188.25</v>
      </c>
      <c r="L489" s="288">
        <v>186.25</v>
      </c>
      <c r="M489" s="288">
        <v>1.92276</v>
      </c>
    </row>
    <row r="490" spans="1:13">
      <c r="A490" s="267">
        <v>482</v>
      </c>
      <c r="B490" s="244" t="s">
        <v>565</v>
      </c>
      <c r="C490" s="288">
        <v>1217.5999999999999</v>
      </c>
      <c r="D490" s="288">
        <v>1223.6333333333332</v>
      </c>
      <c r="E490" s="288">
        <v>1202.2666666666664</v>
      </c>
      <c r="F490" s="288">
        <v>1186.9333333333332</v>
      </c>
      <c r="G490" s="288">
        <v>1165.5666666666664</v>
      </c>
      <c r="H490" s="288">
        <v>1238.9666666666665</v>
      </c>
      <c r="I490" s="288">
        <v>1260.3333333333333</v>
      </c>
      <c r="J490" s="288">
        <v>1275.6666666666665</v>
      </c>
      <c r="K490" s="288">
        <v>1245</v>
      </c>
      <c r="L490" s="288">
        <v>1208.3</v>
      </c>
      <c r="M490" s="288">
        <v>1.21919</v>
      </c>
    </row>
    <row r="491" spans="1:13">
      <c r="A491" s="267">
        <v>483</v>
      </c>
      <c r="B491" s="244" t="s">
        <v>556</v>
      </c>
      <c r="C491" s="288">
        <v>365.8</v>
      </c>
      <c r="D491" s="288">
        <v>364.60000000000008</v>
      </c>
      <c r="E491" s="288">
        <v>359.30000000000018</v>
      </c>
      <c r="F491" s="288">
        <v>352.80000000000013</v>
      </c>
      <c r="G491" s="288">
        <v>347.50000000000023</v>
      </c>
      <c r="H491" s="288">
        <v>371.10000000000014</v>
      </c>
      <c r="I491" s="288">
        <v>376.4</v>
      </c>
      <c r="J491" s="288">
        <v>382.90000000000009</v>
      </c>
      <c r="K491" s="288">
        <v>369.9</v>
      </c>
      <c r="L491" s="288">
        <v>358.1</v>
      </c>
      <c r="M491" s="288">
        <v>5.8065499999999997</v>
      </c>
    </row>
    <row r="492" spans="1:13">
      <c r="A492" s="267">
        <v>484</v>
      </c>
      <c r="B492" s="244" t="s">
        <v>555</v>
      </c>
      <c r="C492" s="288">
        <v>2522.0500000000002</v>
      </c>
      <c r="D492" s="288">
        <v>2536.35</v>
      </c>
      <c r="E492" s="288">
        <v>2486.6999999999998</v>
      </c>
      <c r="F492" s="288">
        <v>2451.35</v>
      </c>
      <c r="G492" s="288">
        <v>2401.6999999999998</v>
      </c>
      <c r="H492" s="288">
        <v>2571.6999999999998</v>
      </c>
      <c r="I492" s="288">
        <v>2621.3500000000004</v>
      </c>
      <c r="J492" s="288">
        <v>2656.7</v>
      </c>
      <c r="K492" s="288">
        <v>2586</v>
      </c>
      <c r="L492" s="288">
        <v>2501</v>
      </c>
      <c r="M492" s="288">
        <v>0.19134000000000001</v>
      </c>
    </row>
    <row r="493" spans="1:13">
      <c r="A493" s="267">
        <v>485</v>
      </c>
      <c r="B493" s="244" t="s">
        <v>199</v>
      </c>
      <c r="C493" s="288">
        <v>831.45</v>
      </c>
      <c r="D493" s="288">
        <v>828.5</v>
      </c>
      <c r="E493" s="288">
        <v>823</v>
      </c>
      <c r="F493" s="288">
        <v>814.55</v>
      </c>
      <c r="G493" s="288">
        <v>809.05</v>
      </c>
      <c r="H493" s="288">
        <v>836.95</v>
      </c>
      <c r="I493" s="288">
        <v>842.45</v>
      </c>
      <c r="J493" s="288">
        <v>850.90000000000009</v>
      </c>
      <c r="K493" s="288">
        <v>834</v>
      </c>
      <c r="L493" s="288">
        <v>820.05</v>
      </c>
      <c r="M493" s="288">
        <v>8.0869400000000002</v>
      </c>
    </row>
    <row r="494" spans="1:13">
      <c r="A494" s="267">
        <v>486</v>
      </c>
      <c r="B494" s="244" t="s">
        <v>557</v>
      </c>
      <c r="C494" s="288">
        <v>206.1</v>
      </c>
      <c r="D494" s="288">
        <v>205.26666666666665</v>
      </c>
      <c r="E494" s="288">
        <v>203.0333333333333</v>
      </c>
      <c r="F494" s="288">
        <v>199.96666666666664</v>
      </c>
      <c r="G494" s="288">
        <v>197.73333333333329</v>
      </c>
      <c r="H494" s="288">
        <v>208.33333333333331</v>
      </c>
      <c r="I494" s="288">
        <v>210.56666666666666</v>
      </c>
      <c r="J494" s="288">
        <v>213.63333333333333</v>
      </c>
      <c r="K494" s="288">
        <v>207.5</v>
      </c>
      <c r="L494" s="288">
        <v>202.2</v>
      </c>
      <c r="M494" s="288">
        <v>2.5530200000000001</v>
      </c>
    </row>
    <row r="495" spans="1:13">
      <c r="A495" s="267">
        <v>487</v>
      </c>
      <c r="B495" s="244" t="s">
        <v>558</v>
      </c>
      <c r="C495" s="288">
        <v>3774.5</v>
      </c>
      <c r="D495" s="288">
        <v>3762.7999999999997</v>
      </c>
      <c r="E495" s="288">
        <v>3725.5999999999995</v>
      </c>
      <c r="F495" s="288">
        <v>3676.7</v>
      </c>
      <c r="G495" s="288">
        <v>3639.4999999999995</v>
      </c>
      <c r="H495" s="288">
        <v>3811.6999999999994</v>
      </c>
      <c r="I495" s="288">
        <v>3848.8999999999992</v>
      </c>
      <c r="J495" s="288">
        <v>3897.7999999999993</v>
      </c>
      <c r="K495" s="288">
        <v>3800</v>
      </c>
      <c r="L495" s="288">
        <v>3713.9</v>
      </c>
      <c r="M495" s="288">
        <v>4.9880000000000001E-2</v>
      </c>
    </row>
    <row r="496" spans="1:13">
      <c r="A496" s="267">
        <v>488</v>
      </c>
      <c r="B496" s="244" t="s">
        <v>562</v>
      </c>
      <c r="C496" s="288">
        <v>1074.0999999999999</v>
      </c>
      <c r="D496" s="288">
        <v>1081.0666666666666</v>
      </c>
      <c r="E496" s="288">
        <v>1063.1333333333332</v>
      </c>
      <c r="F496" s="288">
        <v>1052.1666666666665</v>
      </c>
      <c r="G496" s="288">
        <v>1034.2333333333331</v>
      </c>
      <c r="H496" s="288">
        <v>1092.0333333333333</v>
      </c>
      <c r="I496" s="288">
        <v>1109.9666666666667</v>
      </c>
      <c r="J496" s="288">
        <v>1120.9333333333334</v>
      </c>
      <c r="K496" s="288">
        <v>1099</v>
      </c>
      <c r="L496" s="288">
        <v>1070.0999999999999</v>
      </c>
      <c r="M496" s="288">
        <v>0.24598</v>
      </c>
    </row>
    <row r="497" spans="1:13">
      <c r="A497" s="267">
        <v>489</v>
      </c>
      <c r="B497" s="244" t="s">
        <v>566</v>
      </c>
      <c r="C497" s="288">
        <v>5615.35</v>
      </c>
      <c r="D497" s="288">
        <v>5622.8666666666659</v>
      </c>
      <c r="E497" s="288">
        <v>5527.4833333333318</v>
      </c>
      <c r="F497" s="288">
        <v>5439.6166666666659</v>
      </c>
      <c r="G497" s="288">
        <v>5344.2333333333318</v>
      </c>
      <c r="H497" s="288">
        <v>5710.7333333333318</v>
      </c>
      <c r="I497" s="288">
        <v>5806.116666666665</v>
      </c>
      <c r="J497" s="288">
        <v>5893.9833333333318</v>
      </c>
      <c r="K497" s="288">
        <v>5718.25</v>
      </c>
      <c r="L497" s="288">
        <v>5535</v>
      </c>
      <c r="M497" s="288">
        <v>3.7609999999999998E-2</v>
      </c>
    </row>
    <row r="498" spans="1:13">
      <c r="A498" s="267">
        <v>490</v>
      </c>
      <c r="B498" s="244" t="s">
        <v>567</v>
      </c>
      <c r="C498" s="288">
        <v>131.5</v>
      </c>
      <c r="D498" s="288">
        <v>132.15</v>
      </c>
      <c r="E498" s="288">
        <v>130.4</v>
      </c>
      <c r="F498" s="288">
        <v>129.30000000000001</v>
      </c>
      <c r="G498" s="288">
        <v>127.55000000000001</v>
      </c>
      <c r="H498" s="288">
        <v>133.25</v>
      </c>
      <c r="I498" s="288">
        <v>135</v>
      </c>
      <c r="J498" s="288">
        <v>136.1</v>
      </c>
      <c r="K498" s="288">
        <v>133.9</v>
      </c>
      <c r="L498" s="288">
        <v>131.05000000000001</v>
      </c>
      <c r="M498" s="288">
        <v>5.90916</v>
      </c>
    </row>
    <row r="499" spans="1:13">
      <c r="A499" s="267">
        <v>491</v>
      </c>
      <c r="B499" s="244" t="s">
        <v>568</v>
      </c>
      <c r="C499" s="288">
        <v>68.45</v>
      </c>
      <c r="D499" s="288">
        <v>68.766666666666666</v>
      </c>
      <c r="E499" s="288">
        <v>67.883333333333326</v>
      </c>
      <c r="F499" s="288">
        <v>67.316666666666663</v>
      </c>
      <c r="G499" s="288">
        <v>66.433333333333323</v>
      </c>
      <c r="H499" s="288">
        <v>69.333333333333329</v>
      </c>
      <c r="I499" s="288">
        <v>70.216666666666683</v>
      </c>
      <c r="J499" s="288">
        <v>70.783333333333331</v>
      </c>
      <c r="K499" s="288">
        <v>69.650000000000006</v>
      </c>
      <c r="L499" s="288">
        <v>68.2</v>
      </c>
      <c r="M499" s="288">
        <v>5.2022300000000001</v>
      </c>
    </row>
    <row r="500" spans="1:13">
      <c r="A500" s="267">
        <v>492</v>
      </c>
      <c r="B500" s="244" t="s">
        <v>2851</v>
      </c>
      <c r="C500" s="288">
        <v>448.15</v>
      </c>
      <c r="D500" s="288">
        <v>450.18333333333334</v>
      </c>
      <c r="E500" s="288">
        <v>442.4666666666667</v>
      </c>
      <c r="F500" s="288">
        <v>436.78333333333336</v>
      </c>
      <c r="G500" s="288">
        <v>429.06666666666672</v>
      </c>
      <c r="H500" s="288">
        <v>455.86666666666667</v>
      </c>
      <c r="I500" s="288">
        <v>463.58333333333326</v>
      </c>
      <c r="J500" s="288">
        <v>469.26666666666665</v>
      </c>
      <c r="K500" s="288">
        <v>457.9</v>
      </c>
      <c r="L500" s="288">
        <v>444.5</v>
      </c>
      <c r="M500" s="288">
        <v>1.0559499999999999</v>
      </c>
    </row>
    <row r="501" spans="1:13">
      <c r="A501" s="267">
        <v>493</v>
      </c>
      <c r="B501" s="244" t="s">
        <v>569</v>
      </c>
      <c r="C501" s="288">
        <v>2614.5500000000002</v>
      </c>
      <c r="D501" s="288">
        <v>2615.4</v>
      </c>
      <c r="E501" s="288">
        <v>2594.8500000000004</v>
      </c>
      <c r="F501" s="288">
        <v>2575.15</v>
      </c>
      <c r="G501" s="288">
        <v>2554.6000000000004</v>
      </c>
      <c r="H501" s="288">
        <v>2635.1000000000004</v>
      </c>
      <c r="I501" s="288">
        <v>2655.6500000000005</v>
      </c>
      <c r="J501" s="288">
        <v>2675.3500000000004</v>
      </c>
      <c r="K501" s="288">
        <v>2635.95</v>
      </c>
      <c r="L501" s="288">
        <v>2595.6999999999998</v>
      </c>
      <c r="M501" s="288">
        <v>0.54788000000000003</v>
      </c>
    </row>
    <row r="502" spans="1:13">
      <c r="A502" s="267">
        <v>494</v>
      </c>
      <c r="B502" s="244" t="s">
        <v>200</v>
      </c>
      <c r="C502" s="288">
        <v>388.1</v>
      </c>
      <c r="D502" s="288">
        <v>387.9666666666667</v>
      </c>
      <c r="E502" s="288">
        <v>385.18333333333339</v>
      </c>
      <c r="F502" s="288">
        <v>382.26666666666671</v>
      </c>
      <c r="G502" s="288">
        <v>379.48333333333341</v>
      </c>
      <c r="H502" s="288">
        <v>390.88333333333338</v>
      </c>
      <c r="I502" s="288">
        <v>393.66666666666669</v>
      </c>
      <c r="J502" s="288">
        <v>396.58333333333337</v>
      </c>
      <c r="K502" s="288">
        <v>390.75</v>
      </c>
      <c r="L502" s="288">
        <v>385.05</v>
      </c>
      <c r="M502" s="288">
        <v>50.423360000000002</v>
      </c>
    </row>
    <row r="503" spans="1:13">
      <c r="A503" s="267">
        <v>495</v>
      </c>
      <c r="B503" s="244" t="s">
        <v>570</v>
      </c>
      <c r="C503" s="288">
        <v>544.04999999999995</v>
      </c>
      <c r="D503" s="288">
        <v>545.4666666666667</v>
      </c>
      <c r="E503" s="288">
        <v>536.58333333333337</v>
      </c>
      <c r="F503" s="288">
        <v>529.11666666666667</v>
      </c>
      <c r="G503" s="288">
        <v>520.23333333333335</v>
      </c>
      <c r="H503" s="288">
        <v>552.93333333333339</v>
      </c>
      <c r="I503" s="288">
        <v>561.81666666666661</v>
      </c>
      <c r="J503" s="288">
        <v>569.28333333333342</v>
      </c>
      <c r="K503" s="288">
        <v>554.35</v>
      </c>
      <c r="L503" s="288">
        <v>538</v>
      </c>
      <c r="M503" s="288">
        <v>10.654859999999999</v>
      </c>
    </row>
    <row r="504" spans="1:13">
      <c r="A504" s="267">
        <v>496</v>
      </c>
      <c r="B504" s="244" t="s">
        <v>202</v>
      </c>
      <c r="C504" s="288">
        <v>224.95</v>
      </c>
      <c r="D504" s="288">
        <v>224.73333333333335</v>
      </c>
      <c r="E504" s="288">
        <v>223.2166666666667</v>
      </c>
      <c r="F504" s="288">
        <v>221.48333333333335</v>
      </c>
      <c r="G504" s="288">
        <v>219.9666666666667</v>
      </c>
      <c r="H504" s="288">
        <v>226.4666666666667</v>
      </c>
      <c r="I504" s="288">
        <v>227.98333333333335</v>
      </c>
      <c r="J504" s="288">
        <v>229.7166666666667</v>
      </c>
      <c r="K504" s="288">
        <v>226.25</v>
      </c>
      <c r="L504" s="288">
        <v>223</v>
      </c>
      <c r="M504" s="288">
        <v>69.858019999999996</v>
      </c>
    </row>
    <row r="505" spans="1:13">
      <c r="A505" s="267">
        <v>497</v>
      </c>
      <c r="B505" s="244" t="s">
        <v>571</v>
      </c>
      <c r="C505" s="288">
        <v>242.95</v>
      </c>
      <c r="D505" s="288">
        <v>242.81666666666669</v>
      </c>
      <c r="E505" s="288">
        <v>240.13333333333338</v>
      </c>
      <c r="F505" s="288">
        <v>237.31666666666669</v>
      </c>
      <c r="G505" s="288">
        <v>234.63333333333338</v>
      </c>
      <c r="H505" s="288">
        <v>245.63333333333338</v>
      </c>
      <c r="I505" s="288">
        <v>248.31666666666672</v>
      </c>
      <c r="J505" s="288">
        <v>251.13333333333338</v>
      </c>
      <c r="K505" s="288">
        <v>245.5</v>
      </c>
      <c r="L505" s="288">
        <v>240</v>
      </c>
      <c r="M505" s="288">
        <v>1.7697700000000001</v>
      </c>
    </row>
    <row r="506" spans="1:13">
      <c r="A506" s="267">
        <v>500</v>
      </c>
      <c r="B506" s="244" t="s">
        <v>572</v>
      </c>
      <c r="C506" s="288">
        <v>2062.5</v>
      </c>
      <c r="D506" s="288">
        <v>2047.9666666666665</v>
      </c>
      <c r="E506" s="288">
        <v>1991.5333333333328</v>
      </c>
      <c r="F506" s="288">
        <v>1920.5666666666664</v>
      </c>
      <c r="G506" s="288">
        <v>1864.1333333333328</v>
      </c>
      <c r="H506" s="288">
        <v>2118.9333333333329</v>
      </c>
      <c r="I506" s="288">
        <v>2175.3666666666668</v>
      </c>
      <c r="J506" s="288">
        <v>2246.333333333333</v>
      </c>
      <c r="K506" s="288">
        <v>2104.4</v>
      </c>
      <c r="L506" s="288">
        <v>1977</v>
      </c>
      <c r="M506" s="288">
        <v>1.3562700000000001</v>
      </c>
    </row>
    <row r="507" spans="1:13">
      <c r="A507" s="291"/>
    </row>
    <row r="508" spans="1:13">
      <c r="A508" s="5"/>
    </row>
    <row r="509" spans="1:13">
      <c r="A509" s="5"/>
    </row>
    <row r="510" spans="1:13">
      <c r="A510" s="5"/>
    </row>
    <row r="511" spans="1:13">
      <c r="A511" s="5"/>
    </row>
    <row r="513" spans="1:1">
      <c r="A513" s="293"/>
    </row>
    <row r="514" spans="1:1">
      <c r="A514" s="270"/>
    </row>
    <row r="515" spans="1:1">
      <c r="A515" s="293"/>
    </row>
    <row r="516" spans="1:1">
      <c r="A516" s="293"/>
    </row>
    <row r="517" spans="1:1">
      <c r="A517" s="294" t="s">
        <v>288</v>
      </c>
    </row>
    <row r="518" spans="1:1">
      <c r="A518" s="295" t="s">
        <v>203</v>
      </c>
    </row>
    <row r="519" spans="1:1">
      <c r="A519" s="295" t="s">
        <v>204</v>
      </c>
    </row>
    <row r="520" spans="1:1">
      <c r="A520" s="295" t="s">
        <v>205</v>
      </c>
    </row>
    <row r="521" spans="1:1">
      <c r="A521" s="295" t="s">
        <v>206</v>
      </c>
    </row>
    <row r="522" spans="1:1">
      <c r="A522" s="295" t="s">
        <v>207</v>
      </c>
    </row>
    <row r="523" spans="1:1">
      <c r="A523" s="296"/>
    </row>
    <row r="524" spans="1:1">
      <c r="A524" s="16"/>
    </row>
    <row r="525" spans="1:1">
      <c r="A525" s="16"/>
    </row>
    <row r="526" spans="1:1">
      <c r="A526" s="16"/>
    </row>
    <row r="527" spans="1:1">
      <c r="A527" s="16"/>
    </row>
    <row r="528" spans="1:1">
      <c r="A528" s="270" t="s">
        <v>208</v>
      </c>
    </row>
    <row r="529" spans="1:1">
      <c r="A529" s="293" t="s">
        <v>209</v>
      </c>
    </row>
    <row r="530" spans="1:1">
      <c r="A530" s="293" t="s">
        <v>210</v>
      </c>
    </row>
    <row r="531" spans="1:1">
      <c r="A531" s="293" t="s">
        <v>211</v>
      </c>
    </row>
    <row r="532" spans="1:1">
      <c r="A532" s="297" t="s">
        <v>212</v>
      </c>
    </row>
    <row r="533" spans="1:1">
      <c r="A533" s="297" t="s">
        <v>213</v>
      </c>
    </row>
    <row r="534" spans="1:1">
      <c r="A534" s="297" t="s">
        <v>214</v>
      </c>
    </row>
    <row r="535" spans="1:1">
      <c r="A535" s="297" t="s">
        <v>215</v>
      </c>
    </row>
    <row r="536" spans="1:1">
      <c r="A536" s="297" t="s">
        <v>216</v>
      </c>
    </row>
    <row r="537" spans="1:1">
      <c r="A537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F1" sqref="F1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3.1406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39"/>
      <c r="B5" s="539"/>
      <c r="C5" s="540"/>
      <c r="D5" s="540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41" t="s">
        <v>574</v>
      </c>
      <c r="C7" s="541"/>
      <c r="D7" s="261">
        <f>Main!B10</f>
        <v>44200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44197</v>
      </c>
      <c r="B10" s="266">
        <v>530109</v>
      </c>
      <c r="C10" s="267" t="s">
        <v>3705</v>
      </c>
      <c r="D10" s="267" t="s">
        <v>3706</v>
      </c>
      <c r="E10" s="267" t="s">
        <v>584</v>
      </c>
      <c r="F10" s="380">
        <v>100000</v>
      </c>
      <c r="G10" s="266">
        <v>9.01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44197</v>
      </c>
      <c r="B11" s="266">
        <v>530109</v>
      </c>
      <c r="C11" s="267" t="s">
        <v>3705</v>
      </c>
      <c r="D11" s="267" t="s">
        <v>3707</v>
      </c>
      <c r="E11" s="267" t="s">
        <v>583</v>
      </c>
      <c r="F11" s="380">
        <v>59930</v>
      </c>
      <c r="G11" s="266">
        <v>9.5500000000000007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44197</v>
      </c>
      <c r="B12" s="266">
        <v>506194</v>
      </c>
      <c r="C12" s="267" t="s">
        <v>3708</v>
      </c>
      <c r="D12" s="267" t="s">
        <v>3709</v>
      </c>
      <c r="E12" s="267" t="s">
        <v>584</v>
      </c>
      <c r="F12" s="380">
        <v>280832</v>
      </c>
      <c r="G12" s="266">
        <v>29.12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44197</v>
      </c>
      <c r="B13" s="266">
        <v>543254</v>
      </c>
      <c r="C13" s="267" t="s">
        <v>3710</v>
      </c>
      <c r="D13" s="267" t="s">
        <v>3711</v>
      </c>
      <c r="E13" s="267" t="s">
        <v>583</v>
      </c>
      <c r="F13" s="380">
        <v>146476</v>
      </c>
      <c r="G13" s="266">
        <v>442.8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44197</v>
      </c>
      <c r="B14" s="266">
        <v>543254</v>
      </c>
      <c r="C14" s="267" t="s">
        <v>3710</v>
      </c>
      <c r="D14" s="267" t="s">
        <v>3711</v>
      </c>
      <c r="E14" s="267" t="s">
        <v>584</v>
      </c>
      <c r="F14" s="380">
        <v>146476</v>
      </c>
      <c r="G14" s="266">
        <v>443.13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44197</v>
      </c>
      <c r="B15" s="266">
        <v>543254</v>
      </c>
      <c r="C15" s="267" t="s">
        <v>3710</v>
      </c>
      <c r="D15" s="267" t="s">
        <v>3712</v>
      </c>
      <c r="E15" s="267" t="s">
        <v>583</v>
      </c>
      <c r="F15" s="380">
        <v>213983</v>
      </c>
      <c r="G15" s="266">
        <v>449.19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44197</v>
      </c>
      <c r="B16" s="266">
        <v>543254</v>
      </c>
      <c r="C16" s="267" t="s">
        <v>3710</v>
      </c>
      <c r="D16" s="267" t="s">
        <v>3712</v>
      </c>
      <c r="E16" s="267" t="s">
        <v>584</v>
      </c>
      <c r="F16" s="380">
        <v>148218</v>
      </c>
      <c r="G16" s="266">
        <v>449.83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44197</v>
      </c>
      <c r="B17" s="266">
        <v>543254</v>
      </c>
      <c r="C17" s="267" t="s">
        <v>3710</v>
      </c>
      <c r="D17" s="267" t="s">
        <v>3713</v>
      </c>
      <c r="E17" s="267" t="s">
        <v>583</v>
      </c>
      <c r="F17" s="380">
        <v>252728</v>
      </c>
      <c r="G17" s="266">
        <v>450.19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44197</v>
      </c>
      <c r="B18" s="266">
        <v>543254</v>
      </c>
      <c r="C18" s="267" t="s">
        <v>3710</v>
      </c>
      <c r="D18" s="267" t="s">
        <v>3713</v>
      </c>
      <c r="E18" s="267" t="s">
        <v>584</v>
      </c>
      <c r="F18" s="380">
        <v>292272</v>
      </c>
      <c r="G18" s="266">
        <v>456.49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44197</v>
      </c>
      <c r="B19" s="266">
        <v>543254</v>
      </c>
      <c r="C19" s="267" t="s">
        <v>3710</v>
      </c>
      <c r="D19" s="267" t="s">
        <v>3714</v>
      </c>
      <c r="E19" s="267" t="s">
        <v>583</v>
      </c>
      <c r="F19" s="380">
        <v>269602</v>
      </c>
      <c r="G19" s="266">
        <v>433.5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44197</v>
      </c>
      <c r="B20" s="266">
        <v>543254</v>
      </c>
      <c r="C20" s="267" t="s">
        <v>3710</v>
      </c>
      <c r="D20" s="267" t="s">
        <v>3714</v>
      </c>
      <c r="E20" s="267" t="s">
        <v>584</v>
      </c>
      <c r="F20" s="380">
        <v>237406</v>
      </c>
      <c r="G20" s="266">
        <v>450.95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44197</v>
      </c>
      <c r="B21" s="266">
        <v>526227</v>
      </c>
      <c r="C21" s="267" t="s">
        <v>1324</v>
      </c>
      <c r="D21" s="267" t="s">
        <v>3715</v>
      </c>
      <c r="E21" s="267" t="s">
        <v>584</v>
      </c>
      <c r="F21" s="380">
        <v>3050000</v>
      </c>
      <c r="G21" s="266">
        <v>46.03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44197</v>
      </c>
      <c r="B22" s="266">
        <v>539032</v>
      </c>
      <c r="C22" s="267" t="s">
        <v>3716</v>
      </c>
      <c r="D22" s="267" t="s">
        <v>3717</v>
      </c>
      <c r="E22" s="267" t="s">
        <v>583</v>
      </c>
      <c r="F22" s="380">
        <v>42189</v>
      </c>
      <c r="G22" s="266">
        <v>5.34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44197</v>
      </c>
      <c r="B23" s="266">
        <v>541627</v>
      </c>
      <c r="C23" s="267" t="s">
        <v>3675</v>
      </c>
      <c r="D23" s="267" t="s">
        <v>3718</v>
      </c>
      <c r="E23" s="267" t="s">
        <v>583</v>
      </c>
      <c r="F23" s="380">
        <v>40000</v>
      </c>
      <c r="G23" s="266">
        <v>16.29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44197</v>
      </c>
      <c r="B24" s="266">
        <v>505523</v>
      </c>
      <c r="C24" s="267" t="s">
        <v>3719</v>
      </c>
      <c r="D24" s="267" t="s">
        <v>3720</v>
      </c>
      <c r="E24" s="267" t="s">
        <v>584</v>
      </c>
      <c r="F24" s="380">
        <v>1275000</v>
      </c>
      <c r="G24" s="266">
        <v>0.67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44197</v>
      </c>
      <c r="B25" s="266">
        <v>542771</v>
      </c>
      <c r="C25" s="267" t="s">
        <v>3721</v>
      </c>
      <c r="D25" s="267" t="s">
        <v>3722</v>
      </c>
      <c r="E25" s="267" t="s">
        <v>583</v>
      </c>
      <c r="F25" s="380">
        <v>66000</v>
      </c>
      <c r="G25" s="266">
        <v>5.19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44197</v>
      </c>
      <c r="B26" s="266">
        <v>539291</v>
      </c>
      <c r="C26" s="267" t="s">
        <v>3649</v>
      </c>
      <c r="D26" s="267" t="s">
        <v>3673</v>
      </c>
      <c r="E26" s="267" t="s">
        <v>583</v>
      </c>
      <c r="F26" s="380">
        <v>26694</v>
      </c>
      <c r="G26" s="266">
        <v>81.03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44197</v>
      </c>
      <c r="B27" s="266">
        <v>539291</v>
      </c>
      <c r="C27" s="267" t="s">
        <v>3649</v>
      </c>
      <c r="D27" s="267" t="s">
        <v>3673</v>
      </c>
      <c r="E27" s="267" t="s">
        <v>584</v>
      </c>
      <c r="F27" s="380">
        <v>24179</v>
      </c>
      <c r="G27" s="266">
        <v>80.95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44197</v>
      </c>
      <c r="B28" s="266">
        <v>504335</v>
      </c>
      <c r="C28" s="267" t="s">
        <v>3676</v>
      </c>
      <c r="D28" s="267" t="s">
        <v>3677</v>
      </c>
      <c r="E28" s="267" t="s">
        <v>584</v>
      </c>
      <c r="F28" s="380">
        <v>1141090</v>
      </c>
      <c r="G28" s="266">
        <v>0.21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44197</v>
      </c>
      <c r="B29" s="266">
        <v>534060</v>
      </c>
      <c r="C29" s="267" t="s">
        <v>3723</v>
      </c>
      <c r="D29" s="267" t="s">
        <v>3724</v>
      </c>
      <c r="E29" s="267" t="s">
        <v>584</v>
      </c>
      <c r="F29" s="380">
        <v>2749999</v>
      </c>
      <c r="G29" s="266">
        <v>0.45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44197</v>
      </c>
      <c r="B30" s="266">
        <v>533093</v>
      </c>
      <c r="C30" s="267" t="s">
        <v>3725</v>
      </c>
      <c r="D30" s="267" t="s">
        <v>3659</v>
      </c>
      <c r="E30" s="267" t="s">
        <v>583</v>
      </c>
      <c r="F30" s="380">
        <v>24393</v>
      </c>
      <c r="G30" s="266">
        <v>59.19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44197</v>
      </c>
      <c r="B31" s="266">
        <v>533093</v>
      </c>
      <c r="C31" s="267" t="s">
        <v>3725</v>
      </c>
      <c r="D31" s="267" t="s">
        <v>3659</v>
      </c>
      <c r="E31" s="267" t="s">
        <v>584</v>
      </c>
      <c r="F31" s="380">
        <v>49324</v>
      </c>
      <c r="G31" s="266">
        <v>62.68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44197</v>
      </c>
      <c r="B32" s="266">
        <v>533093</v>
      </c>
      <c r="C32" s="267" t="s">
        <v>3725</v>
      </c>
      <c r="D32" s="267" t="s">
        <v>3726</v>
      </c>
      <c r="E32" s="267" t="s">
        <v>584</v>
      </c>
      <c r="F32" s="380">
        <v>21900</v>
      </c>
      <c r="G32" s="266">
        <v>62.7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44197</v>
      </c>
      <c r="B33" s="266">
        <v>533093</v>
      </c>
      <c r="C33" s="267" t="s">
        <v>3725</v>
      </c>
      <c r="D33" s="267" t="s">
        <v>3727</v>
      </c>
      <c r="E33" s="267" t="s">
        <v>584</v>
      </c>
      <c r="F33" s="380">
        <v>45679</v>
      </c>
      <c r="G33" s="266">
        <v>62.7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44197</v>
      </c>
      <c r="B34" s="266">
        <v>532918</v>
      </c>
      <c r="C34" s="267" t="s">
        <v>3728</v>
      </c>
      <c r="D34" s="267" t="s">
        <v>3729</v>
      </c>
      <c r="E34" s="267" t="s">
        <v>583</v>
      </c>
      <c r="F34" s="380">
        <v>100000</v>
      </c>
      <c r="G34" s="266">
        <v>17.18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44197</v>
      </c>
      <c r="B35" s="266">
        <v>532918</v>
      </c>
      <c r="C35" s="267" t="s">
        <v>3728</v>
      </c>
      <c r="D35" s="267" t="s">
        <v>3729</v>
      </c>
      <c r="E35" s="267" t="s">
        <v>584</v>
      </c>
      <c r="F35" s="380">
        <v>75441</v>
      </c>
      <c r="G35" s="266">
        <v>17.34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44197</v>
      </c>
      <c r="B36" s="266">
        <v>538540</v>
      </c>
      <c r="C36" s="267" t="s">
        <v>3730</v>
      </c>
      <c r="D36" s="267" t="s">
        <v>3731</v>
      </c>
      <c r="E36" s="267" t="s">
        <v>584</v>
      </c>
      <c r="F36" s="380">
        <v>819434</v>
      </c>
      <c r="G36" s="266">
        <v>0.44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44197</v>
      </c>
      <c r="B37" s="266">
        <v>539526</v>
      </c>
      <c r="C37" s="267" t="s">
        <v>3686</v>
      </c>
      <c r="D37" s="267" t="s">
        <v>3687</v>
      </c>
      <c r="E37" s="267" t="s">
        <v>584</v>
      </c>
      <c r="F37" s="380">
        <v>4200000</v>
      </c>
      <c r="G37" s="266">
        <v>0.81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44197</v>
      </c>
      <c r="B38" s="266">
        <v>539526</v>
      </c>
      <c r="C38" s="267" t="s">
        <v>3686</v>
      </c>
      <c r="D38" s="267" t="s">
        <v>3732</v>
      </c>
      <c r="E38" s="267" t="s">
        <v>583</v>
      </c>
      <c r="F38" s="380">
        <v>845000</v>
      </c>
      <c r="G38" s="266">
        <v>0.82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44197</v>
      </c>
      <c r="B39" s="266">
        <v>540693</v>
      </c>
      <c r="C39" s="267" t="s">
        <v>3733</v>
      </c>
      <c r="D39" s="267" t="s">
        <v>3734</v>
      </c>
      <c r="E39" s="267" t="s">
        <v>583</v>
      </c>
      <c r="F39" s="380">
        <v>79200</v>
      </c>
      <c r="G39" s="266">
        <v>41.16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44197</v>
      </c>
      <c r="B40" s="266">
        <v>542765</v>
      </c>
      <c r="C40" s="267" t="s">
        <v>3735</v>
      </c>
      <c r="D40" s="267" t="s">
        <v>3736</v>
      </c>
      <c r="E40" s="267" t="s">
        <v>583</v>
      </c>
      <c r="F40" s="380">
        <v>7000</v>
      </c>
      <c r="G40" s="266">
        <v>129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44197</v>
      </c>
      <c r="B41" s="266">
        <v>542765</v>
      </c>
      <c r="C41" s="267" t="s">
        <v>3735</v>
      </c>
      <c r="D41" s="267" t="s">
        <v>3736</v>
      </c>
      <c r="E41" s="267" t="s">
        <v>584</v>
      </c>
      <c r="F41" s="380">
        <v>5000</v>
      </c>
      <c r="G41" s="266">
        <v>129.66999999999999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44197</v>
      </c>
      <c r="B42" s="266">
        <v>542765</v>
      </c>
      <c r="C42" s="267" t="s">
        <v>3735</v>
      </c>
      <c r="D42" s="267" t="s">
        <v>3737</v>
      </c>
      <c r="E42" s="267" t="s">
        <v>583</v>
      </c>
      <c r="F42" s="380">
        <v>5000</v>
      </c>
      <c r="G42" s="266">
        <v>129.66999999999999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44197</v>
      </c>
      <c r="B43" s="266">
        <v>539222</v>
      </c>
      <c r="C43" s="267" t="s">
        <v>3738</v>
      </c>
      <c r="D43" s="267" t="s">
        <v>3739</v>
      </c>
      <c r="E43" s="267" t="s">
        <v>584</v>
      </c>
      <c r="F43" s="380">
        <v>35000</v>
      </c>
      <c r="G43" s="266">
        <v>33.99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44197</v>
      </c>
      <c r="B44" s="266" t="s">
        <v>3710</v>
      </c>
      <c r="C44" s="267" t="s">
        <v>3740</v>
      </c>
      <c r="D44" s="267" t="s">
        <v>3711</v>
      </c>
      <c r="E44" s="267" t="s">
        <v>583</v>
      </c>
      <c r="F44" s="380">
        <v>848617</v>
      </c>
      <c r="G44" s="266">
        <v>449.09</v>
      </c>
      <c r="H44" s="344" t="s">
        <v>2952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44197</v>
      </c>
      <c r="B45" s="266" t="s">
        <v>3710</v>
      </c>
      <c r="C45" s="267" t="s">
        <v>3740</v>
      </c>
      <c r="D45" s="267" t="s">
        <v>3741</v>
      </c>
      <c r="E45" s="267" t="s">
        <v>583</v>
      </c>
      <c r="F45" s="380">
        <v>250928</v>
      </c>
      <c r="G45" s="266">
        <v>430.72</v>
      </c>
      <c r="H45" s="344" t="s">
        <v>2952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44197</v>
      </c>
      <c r="B46" s="266" t="s">
        <v>3710</v>
      </c>
      <c r="C46" s="267" t="s">
        <v>3740</v>
      </c>
      <c r="D46" s="267" t="s">
        <v>3742</v>
      </c>
      <c r="E46" s="267" t="s">
        <v>583</v>
      </c>
      <c r="F46" s="380">
        <v>275429</v>
      </c>
      <c r="G46" s="266">
        <v>447.54</v>
      </c>
      <c r="H46" s="344" t="s">
        <v>2952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44197</v>
      </c>
      <c r="B47" s="266" t="s">
        <v>3710</v>
      </c>
      <c r="C47" s="267" t="s">
        <v>3740</v>
      </c>
      <c r="D47" s="267" t="s">
        <v>3712</v>
      </c>
      <c r="E47" s="267" t="s">
        <v>583</v>
      </c>
      <c r="F47" s="380">
        <v>181005</v>
      </c>
      <c r="G47" s="266">
        <v>447.03</v>
      </c>
      <c r="H47" s="344" t="s">
        <v>2952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44197</v>
      </c>
      <c r="B48" s="266" t="s">
        <v>3710</v>
      </c>
      <c r="C48" s="267" t="s">
        <v>3740</v>
      </c>
      <c r="D48" s="267" t="s">
        <v>3743</v>
      </c>
      <c r="E48" s="267" t="s">
        <v>583</v>
      </c>
      <c r="F48" s="380">
        <v>390884</v>
      </c>
      <c r="G48" s="266">
        <v>434.96</v>
      </c>
      <c r="H48" s="344" t="s">
        <v>2952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44197</v>
      </c>
      <c r="B49" s="266" t="s">
        <v>3710</v>
      </c>
      <c r="C49" s="267" t="s">
        <v>3740</v>
      </c>
      <c r="D49" s="267" t="s">
        <v>3744</v>
      </c>
      <c r="E49" s="267" t="s">
        <v>583</v>
      </c>
      <c r="F49" s="380">
        <v>174283</v>
      </c>
      <c r="G49" s="266">
        <v>446.68</v>
      </c>
      <c r="H49" s="344" t="s">
        <v>2952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44197</v>
      </c>
      <c r="B50" s="266" t="s">
        <v>3710</v>
      </c>
      <c r="C50" s="267" t="s">
        <v>3740</v>
      </c>
      <c r="D50" s="267" t="s">
        <v>3688</v>
      </c>
      <c r="E50" s="267" t="s">
        <v>583</v>
      </c>
      <c r="F50" s="380">
        <v>456652</v>
      </c>
      <c r="G50" s="266">
        <v>435.11</v>
      </c>
      <c r="H50" s="344" t="s">
        <v>2952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44197</v>
      </c>
      <c r="B51" s="266" t="s">
        <v>3710</v>
      </c>
      <c r="C51" s="267" t="s">
        <v>3740</v>
      </c>
      <c r="D51" s="267" t="s">
        <v>3745</v>
      </c>
      <c r="E51" s="267" t="s">
        <v>583</v>
      </c>
      <c r="F51" s="380">
        <v>205795</v>
      </c>
      <c r="G51" s="266">
        <v>440.96</v>
      </c>
      <c r="H51" s="344" t="s">
        <v>2952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44197</v>
      </c>
      <c r="B52" s="266" t="s">
        <v>3710</v>
      </c>
      <c r="C52" s="267" t="s">
        <v>3740</v>
      </c>
      <c r="D52" s="267" t="s">
        <v>3746</v>
      </c>
      <c r="E52" s="267" t="s">
        <v>583</v>
      </c>
      <c r="F52" s="380">
        <v>174007</v>
      </c>
      <c r="G52" s="266">
        <v>456.42</v>
      </c>
      <c r="H52" s="344" t="s">
        <v>2952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44197</v>
      </c>
      <c r="B53" s="266" t="s">
        <v>3710</v>
      </c>
      <c r="C53" s="267" t="s">
        <v>3740</v>
      </c>
      <c r="D53" s="267" t="s">
        <v>3747</v>
      </c>
      <c r="E53" s="267" t="s">
        <v>583</v>
      </c>
      <c r="F53" s="380">
        <v>164541</v>
      </c>
      <c r="G53" s="266">
        <v>416</v>
      </c>
      <c r="H53" s="344" t="s">
        <v>2952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44197</v>
      </c>
      <c r="B54" s="266" t="s">
        <v>3710</v>
      </c>
      <c r="C54" s="267" t="s">
        <v>3740</v>
      </c>
      <c r="D54" s="267" t="s">
        <v>3713</v>
      </c>
      <c r="E54" s="267" t="s">
        <v>583</v>
      </c>
      <c r="F54" s="380">
        <v>212069</v>
      </c>
      <c r="G54" s="266">
        <v>460.55</v>
      </c>
      <c r="H54" s="344" t="s">
        <v>2952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44197</v>
      </c>
      <c r="B55" s="266" t="s">
        <v>3710</v>
      </c>
      <c r="C55" s="267" t="s">
        <v>3740</v>
      </c>
      <c r="D55" s="267" t="s">
        <v>3689</v>
      </c>
      <c r="E55" s="267" t="s">
        <v>583</v>
      </c>
      <c r="F55" s="380">
        <v>765535</v>
      </c>
      <c r="G55" s="266">
        <v>438.44</v>
      </c>
      <c r="H55" s="344" t="s">
        <v>2952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44197</v>
      </c>
      <c r="B56" s="266" t="s">
        <v>3710</v>
      </c>
      <c r="C56" s="267" t="s">
        <v>3740</v>
      </c>
      <c r="D56" s="267" t="s">
        <v>3748</v>
      </c>
      <c r="E56" s="267" t="s">
        <v>583</v>
      </c>
      <c r="F56" s="380">
        <v>374612</v>
      </c>
      <c r="G56" s="266">
        <v>458.52</v>
      </c>
      <c r="H56" s="344" t="s">
        <v>2952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44197</v>
      </c>
      <c r="B57" s="266" t="s">
        <v>3710</v>
      </c>
      <c r="C57" s="267" t="s">
        <v>3740</v>
      </c>
      <c r="D57" s="267" t="s">
        <v>3749</v>
      </c>
      <c r="E57" s="267" t="s">
        <v>583</v>
      </c>
      <c r="F57" s="380">
        <v>236308</v>
      </c>
      <c r="G57" s="266">
        <v>446.1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44197</v>
      </c>
      <c r="B58" s="266" t="s">
        <v>3710</v>
      </c>
      <c r="C58" s="267" t="s">
        <v>3740</v>
      </c>
      <c r="D58" s="267" t="s">
        <v>3734</v>
      </c>
      <c r="E58" s="267" t="s">
        <v>583</v>
      </c>
      <c r="F58" s="380">
        <v>162940</v>
      </c>
      <c r="G58" s="266">
        <v>433.42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44197</v>
      </c>
      <c r="B59" s="266" t="s">
        <v>3710</v>
      </c>
      <c r="C59" s="267" t="s">
        <v>3740</v>
      </c>
      <c r="D59" s="267" t="s">
        <v>3750</v>
      </c>
      <c r="E59" s="267" t="s">
        <v>583</v>
      </c>
      <c r="F59" s="380">
        <v>358794</v>
      </c>
      <c r="G59" s="266">
        <v>448.47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44197</v>
      </c>
      <c r="B60" s="266" t="s">
        <v>3710</v>
      </c>
      <c r="C60" s="267" t="s">
        <v>3740</v>
      </c>
      <c r="D60" s="267" t="s">
        <v>3751</v>
      </c>
      <c r="E60" s="267" t="s">
        <v>583</v>
      </c>
      <c r="F60" s="380">
        <v>290462</v>
      </c>
      <c r="G60" s="266">
        <v>446.71</v>
      </c>
      <c r="H60" s="344" t="s">
        <v>2952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44197</v>
      </c>
      <c r="B61" s="266" t="s">
        <v>3710</v>
      </c>
      <c r="C61" s="267" t="s">
        <v>3740</v>
      </c>
      <c r="D61" s="267" t="s">
        <v>3693</v>
      </c>
      <c r="E61" s="267" t="s">
        <v>583</v>
      </c>
      <c r="F61" s="380">
        <v>643239</v>
      </c>
      <c r="G61" s="266">
        <v>460.81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44197</v>
      </c>
      <c r="B62" s="266" t="s">
        <v>3710</v>
      </c>
      <c r="C62" s="267" t="s">
        <v>3740</v>
      </c>
      <c r="D62" s="267" t="s">
        <v>3714</v>
      </c>
      <c r="E62" s="267" t="s">
        <v>583</v>
      </c>
      <c r="F62" s="380">
        <v>237305</v>
      </c>
      <c r="G62" s="266">
        <v>450.76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44197</v>
      </c>
      <c r="B63" s="266" t="s">
        <v>3231</v>
      </c>
      <c r="C63" s="267" t="s">
        <v>3752</v>
      </c>
      <c r="D63" s="267" t="s">
        <v>3659</v>
      </c>
      <c r="E63" s="267" t="s">
        <v>583</v>
      </c>
      <c r="F63" s="380">
        <v>205500</v>
      </c>
      <c r="G63" s="266">
        <v>165.71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44197</v>
      </c>
      <c r="B64" s="266" t="s">
        <v>3678</v>
      </c>
      <c r="C64" s="267" t="s">
        <v>3679</v>
      </c>
      <c r="D64" s="267" t="s">
        <v>3711</v>
      </c>
      <c r="E64" s="267" t="s">
        <v>583</v>
      </c>
      <c r="F64" s="380">
        <v>210193</v>
      </c>
      <c r="G64" s="266">
        <v>515.74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44197</v>
      </c>
      <c r="B65" s="266" t="s">
        <v>3678</v>
      </c>
      <c r="C65" s="267" t="s">
        <v>3679</v>
      </c>
      <c r="D65" s="267" t="s">
        <v>3674</v>
      </c>
      <c r="E65" s="267" t="s">
        <v>583</v>
      </c>
      <c r="F65" s="380">
        <v>546599</v>
      </c>
      <c r="G65" s="266">
        <v>516.94000000000005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44197</v>
      </c>
      <c r="B66" s="266" t="s">
        <v>1154</v>
      </c>
      <c r="C66" s="267" t="s">
        <v>3753</v>
      </c>
      <c r="D66" s="267" t="s">
        <v>3667</v>
      </c>
      <c r="E66" s="267" t="s">
        <v>583</v>
      </c>
      <c r="F66" s="380">
        <v>359144</v>
      </c>
      <c r="G66" s="266">
        <v>16.88</v>
      </c>
      <c r="H66" s="344" t="s">
        <v>2952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44197</v>
      </c>
      <c r="B67" s="266" t="s">
        <v>3754</v>
      </c>
      <c r="C67" s="267" t="s">
        <v>3755</v>
      </c>
      <c r="D67" s="267" t="s">
        <v>3694</v>
      </c>
      <c r="E67" s="267" t="s">
        <v>583</v>
      </c>
      <c r="F67" s="380">
        <v>59526</v>
      </c>
      <c r="G67" s="266">
        <v>65.61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44197</v>
      </c>
      <c r="B68" s="266" t="s">
        <v>3754</v>
      </c>
      <c r="C68" s="267" t="s">
        <v>3755</v>
      </c>
      <c r="D68" s="267" t="s">
        <v>3756</v>
      </c>
      <c r="E68" s="267" t="s">
        <v>583</v>
      </c>
      <c r="F68" s="380">
        <v>65000</v>
      </c>
      <c r="G68" s="266">
        <v>66.2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44197</v>
      </c>
      <c r="B69" s="266" t="s">
        <v>1681</v>
      </c>
      <c r="C69" s="267" t="s">
        <v>3757</v>
      </c>
      <c r="D69" s="267" t="s">
        <v>3692</v>
      </c>
      <c r="E69" s="267" t="s">
        <v>583</v>
      </c>
      <c r="F69" s="380">
        <v>206755</v>
      </c>
      <c r="G69" s="266">
        <v>76.099999999999994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44197</v>
      </c>
      <c r="B70" s="266" t="s">
        <v>3758</v>
      </c>
      <c r="C70" s="267" t="s">
        <v>3759</v>
      </c>
      <c r="D70" s="267" t="s">
        <v>3760</v>
      </c>
      <c r="E70" s="267" t="s">
        <v>583</v>
      </c>
      <c r="F70" s="380">
        <v>49353</v>
      </c>
      <c r="G70" s="266">
        <v>177.45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44197</v>
      </c>
      <c r="B71" s="266" t="s">
        <v>3656</v>
      </c>
      <c r="C71" s="267" t="s">
        <v>3657</v>
      </c>
      <c r="D71" s="267" t="s">
        <v>3658</v>
      </c>
      <c r="E71" s="267" t="s">
        <v>583</v>
      </c>
      <c r="F71" s="380">
        <v>204000</v>
      </c>
      <c r="G71" s="266">
        <v>22.54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44197</v>
      </c>
      <c r="B72" s="266" t="s">
        <v>3761</v>
      </c>
      <c r="C72" s="267" t="s">
        <v>3762</v>
      </c>
      <c r="D72" s="267" t="s">
        <v>3763</v>
      </c>
      <c r="E72" s="267" t="s">
        <v>583</v>
      </c>
      <c r="F72" s="380">
        <v>366000</v>
      </c>
      <c r="G72" s="266">
        <v>11.9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44197</v>
      </c>
      <c r="B73" s="266" t="s">
        <v>2921</v>
      </c>
      <c r="C73" s="267" t="s">
        <v>3764</v>
      </c>
      <c r="D73" s="267" t="s">
        <v>3659</v>
      </c>
      <c r="E73" s="267" t="s">
        <v>583</v>
      </c>
      <c r="F73" s="380">
        <v>106204</v>
      </c>
      <c r="G73" s="266">
        <v>77.02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44197</v>
      </c>
      <c r="B74" s="266" t="s">
        <v>2921</v>
      </c>
      <c r="C74" s="267" t="s">
        <v>3764</v>
      </c>
      <c r="D74" s="267" t="s">
        <v>3693</v>
      </c>
      <c r="E74" s="267" t="s">
        <v>583</v>
      </c>
      <c r="F74" s="380">
        <v>83486</v>
      </c>
      <c r="G74" s="266">
        <v>74.55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44197</v>
      </c>
      <c r="B75" s="266" t="s">
        <v>2793</v>
      </c>
      <c r="C75" s="267" t="s">
        <v>3668</v>
      </c>
      <c r="D75" s="267" t="s">
        <v>3659</v>
      </c>
      <c r="E75" s="267" t="s">
        <v>583</v>
      </c>
      <c r="F75" s="380">
        <v>2017350</v>
      </c>
      <c r="G75" s="266">
        <v>5.75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44197</v>
      </c>
      <c r="B76" s="266" t="s">
        <v>2793</v>
      </c>
      <c r="C76" s="267" t="s">
        <v>3668</v>
      </c>
      <c r="D76" s="267" t="s">
        <v>3660</v>
      </c>
      <c r="E76" s="267" t="s">
        <v>583</v>
      </c>
      <c r="F76" s="380">
        <v>560413</v>
      </c>
      <c r="G76" s="266">
        <v>5.72</v>
      </c>
      <c r="H76" s="344" t="s">
        <v>2952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44197</v>
      </c>
      <c r="B77" s="266" t="s">
        <v>3710</v>
      </c>
      <c r="C77" s="267" t="s">
        <v>3740</v>
      </c>
      <c r="D77" s="267" t="s">
        <v>3711</v>
      </c>
      <c r="E77" s="267" t="s">
        <v>584</v>
      </c>
      <c r="F77" s="380">
        <v>848550</v>
      </c>
      <c r="G77" s="266">
        <v>448.93</v>
      </c>
      <c r="H77" s="344" t="s">
        <v>2952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44197</v>
      </c>
      <c r="B78" s="266" t="s">
        <v>3710</v>
      </c>
      <c r="C78" s="267" t="s">
        <v>3740</v>
      </c>
      <c r="D78" s="267" t="s">
        <v>3745</v>
      </c>
      <c r="E78" s="267" t="s">
        <v>584</v>
      </c>
      <c r="F78" s="380">
        <v>205795</v>
      </c>
      <c r="G78" s="266">
        <v>441.25</v>
      </c>
      <c r="H78" s="344" t="s">
        <v>2952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44197</v>
      </c>
      <c r="B79" s="266" t="s">
        <v>3710</v>
      </c>
      <c r="C79" s="267" t="s">
        <v>3740</v>
      </c>
      <c r="D79" s="267" t="s">
        <v>3751</v>
      </c>
      <c r="E79" s="267" t="s">
        <v>584</v>
      </c>
      <c r="F79" s="380">
        <v>290462</v>
      </c>
      <c r="G79" s="266">
        <v>446.88</v>
      </c>
      <c r="H79" s="344" t="s">
        <v>2952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A80" s="243">
        <v>44197</v>
      </c>
      <c r="B80" s="266" t="s">
        <v>3710</v>
      </c>
      <c r="C80" s="267" t="s">
        <v>3740</v>
      </c>
      <c r="D80" s="267" t="s">
        <v>3746</v>
      </c>
      <c r="E80" s="267" t="s">
        <v>584</v>
      </c>
      <c r="F80" s="380">
        <v>174007</v>
      </c>
      <c r="G80" s="266">
        <v>456.53</v>
      </c>
      <c r="H80" s="344" t="s">
        <v>2952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1:35">
      <c r="A81" s="243">
        <v>44197</v>
      </c>
      <c r="B81" s="266" t="s">
        <v>3710</v>
      </c>
      <c r="C81" s="267" t="s">
        <v>3740</v>
      </c>
      <c r="D81" s="267" t="s">
        <v>3748</v>
      </c>
      <c r="E81" s="267" t="s">
        <v>584</v>
      </c>
      <c r="F81" s="380">
        <v>366837</v>
      </c>
      <c r="G81" s="266">
        <v>455.38</v>
      </c>
      <c r="H81" s="344" t="s">
        <v>2952</v>
      </c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1:35">
      <c r="A82" s="243">
        <v>44197</v>
      </c>
      <c r="B82" s="266" t="s">
        <v>3710</v>
      </c>
      <c r="C82" s="267" t="s">
        <v>3740</v>
      </c>
      <c r="D82" s="267" t="s">
        <v>3742</v>
      </c>
      <c r="E82" s="267" t="s">
        <v>584</v>
      </c>
      <c r="F82" s="380">
        <v>270123</v>
      </c>
      <c r="G82" s="266">
        <v>451.14</v>
      </c>
      <c r="H82" s="344" t="s">
        <v>2952</v>
      </c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1:35">
      <c r="A83" s="243">
        <v>44197</v>
      </c>
      <c r="B83" s="266" t="s">
        <v>3710</v>
      </c>
      <c r="C83" s="267" t="s">
        <v>3740</v>
      </c>
      <c r="D83" s="267" t="s">
        <v>3712</v>
      </c>
      <c r="E83" s="267" t="s">
        <v>584</v>
      </c>
      <c r="F83" s="380">
        <v>246770</v>
      </c>
      <c r="G83" s="266">
        <v>446.88</v>
      </c>
      <c r="H83" s="344" t="s">
        <v>2952</v>
      </c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1:35">
      <c r="A84" s="243">
        <v>44197</v>
      </c>
      <c r="B84" s="266" t="s">
        <v>3710</v>
      </c>
      <c r="C84" s="267" t="s">
        <v>3740</v>
      </c>
      <c r="D84" s="267" t="s">
        <v>3743</v>
      </c>
      <c r="E84" s="267" t="s">
        <v>584</v>
      </c>
      <c r="F84" s="380">
        <v>390884</v>
      </c>
      <c r="G84" s="266">
        <v>435.21</v>
      </c>
      <c r="H84" s="344" t="s">
        <v>2952</v>
      </c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1:35">
      <c r="A85" s="243">
        <v>44197</v>
      </c>
      <c r="B85" s="266" t="s">
        <v>3710</v>
      </c>
      <c r="C85" s="267" t="s">
        <v>3740</v>
      </c>
      <c r="D85" s="267" t="s">
        <v>3744</v>
      </c>
      <c r="E85" s="267" t="s">
        <v>584</v>
      </c>
      <c r="F85" s="380">
        <v>174283</v>
      </c>
      <c r="G85" s="266">
        <v>446.92</v>
      </c>
      <c r="H85" s="344" t="s">
        <v>2952</v>
      </c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1:35">
      <c r="A86" s="243">
        <v>44197</v>
      </c>
      <c r="B86" s="266" t="s">
        <v>3710</v>
      </c>
      <c r="C86" s="267" t="s">
        <v>3740</v>
      </c>
      <c r="D86" s="267" t="s">
        <v>3688</v>
      </c>
      <c r="E86" s="267" t="s">
        <v>584</v>
      </c>
      <c r="F86" s="380">
        <v>431714</v>
      </c>
      <c r="G86" s="266">
        <v>436.43</v>
      </c>
      <c r="H86" s="344" t="s">
        <v>2952</v>
      </c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1:35">
      <c r="A87" s="243">
        <v>44197</v>
      </c>
      <c r="B87" s="266" t="s">
        <v>3710</v>
      </c>
      <c r="C87" s="267" t="s">
        <v>3740</v>
      </c>
      <c r="D87" s="267" t="s">
        <v>3741</v>
      </c>
      <c r="E87" s="267" t="s">
        <v>584</v>
      </c>
      <c r="F87" s="380">
        <v>200928</v>
      </c>
      <c r="G87" s="266">
        <v>435.31</v>
      </c>
      <c r="H87" s="344" t="s">
        <v>2952</v>
      </c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1:35">
      <c r="A88" s="243">
        <v>44197</v>
      </c>
      <c r="B88" s="266" t="s">
        <v>3710</v>
      </c>
      <c r="C88" s="267" t="s">
        <v>3740</v>
      </c>
      <c r="D88" s="267" t="s">
        <v>3747</v>
      </c>
      <c r="E88" s="267" t="s">
        <v>584</v>
      </c>
      <c r="F88" s="380">
        <v>164541</v>
      </c>
      <c r="G88" s="266">
        <v>419.21</v>
      </c>
      <c r="H88" s="344" t="s">
        <v>2952</v>
      </c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1:35">
      <c r="A89" s="243">
        <v>44197</v>
      </c>
      <c r="B89" s="266" t="s">
        <v>3710</v>
      </c>
      <c r="C89" s="267" t="s">
        <v>3740</v>
      </c>
      <c r="D89" s="267" t="s">
        <v>3749</v>
      </c>
      <c r="E89" s="267" t="s">
        <v>584</v>
      </c>
      <c r="F89" s="380">
        <v>236308</v>
      </c>
      <c r="G89" s="266">
        <v>447.57</v>
      </c>
      <c r="H89" s="344" t="s">
        <v>2952</v>
      </c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1:35">
      <c r="A90" s="243">
        <v>44197</v>
      </c>
      <c r="B90" s="266" t="s">
        <v>3710</v>
      </c>
      <c r="C90" s="267" t="s">
        <v>3740</v>
      </c>
      <c r="D90" s="267" t="s">
        <v>3713</v>
      </c>
      <c r="E90" s="267" t="s">
        <v>584</v>
      </c>
      <c r="F90" s="380">
        <v>172525</v>
      </c>
      <c r="G90" s="266">
        <v>452.7</v>
      </c>
      <c r="H90" s="344" t="s">
        <v>2952</v>
      </c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1:35">
      <c r="A91" s="243">
        <v>44197</v>
      </c>
      <c r="B91" s="266" t="s">
        <v>3710</v>
      </c>
      <c r="C91" s="267" t="s">
        <v>3740</v>
      </c>
      <c r="D91" s="267" t="s">
        <v>3689</v>
      </c>
      <c r="E91" s="267" t="s">
        <v>584</v>
      </c>
      <c r="F91" s="380">
        <v>765535</v>
      </c>
      <c r="G91" s="266">
        <v>438.71</v>
      </c>
      <c r="H91" s="344" t="s">
        <v>2952</v>
      </c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1:35">
      <c r="A92" s="243">
        <v>44197</v>
      </c>
      <c r="B92" s="266" t="s">
        <v>3710</v>
      </c>
      <c r="C92" s="267" t="s">
        <v>3740</v>
      </c>
      <c r="D92" s="267" t="s">
        <v>3734</v>
      </c>
      <c r="E92" s="267" t="s">
        <v>584</v>
      </c>
      <c r="F92" s="380">
        <v>162940</v>
      </c>
      <c r="G92" s="266">
        <v>434.34</v>
      </c>
      <c r="H92" s="344" t="s">
        <v>2952</v>
      </c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1:35">
      <c r="A93" s="243">
        <v>44197</v>
      </c>
      <c r="B93" s="266" t="s">
        <v>3710</v>
      </c>
      <c r="C93" s="267" t="s">
        <v>3740</v>
      </c>
      <c r="D93" s="267" t="s">
        <v>3750</v>
      </c>
      <c r="E93" s="267" t="s">
        <v>584</v>
      </c>
      <c r="F93" s="380">
        <v>358794</v>
      </c>
      <c r="G93" s="266">
        <v>449.47</v>
      </c>
      <c r="H93" s="344" t="s">
        <v>2952</v>
      </c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1:35">
      <c r="A94" s="243">
        <v>44197</v>
      </c>
      <c r="B94" s="266" t="s">
        <v>3710</v>
      </c>
      <c r="C94" s="267" t="s">
        <v>3740</v>
      </c>
      <c r="D94" s="267" t="s">
        <v>3693</v>
      </c>
      <c r="E94" s="267" t="s">
        <v>584</v>
      </c>
      <c r="F94" s="380">
        <v>643239</v>
      </c>
      <c r="G94" s="266">
        <v>461.19</v>
      </c>
      <c r="H94" s="344" t="s">
        <v>2952</v>
      </c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1:35">
      <c r="A95" s="243">
        <v>44197</v>
      </c>
      <c r="B95" s="266" t="s">
        <v>3710</v>
      </c>
      <c r="C95" s="267" t="s">
        <v>3740</v>
      </c>
      <c r="D95" s="267" t="s">
        <v>3765</v>
      </c>
      <c r="E95" s="267" t="s">
        <v>584</v>
      </c>
      <c r="F95" s="380">
        <v>251348</v>
      </c>
      <c r="G95" s="266">
        <v>439.7</v>
      </c>
      <c r="H95" s="344" t="s">
        <v>2952</v>
      </c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1:35">
      <c r="A96" s="243">
        <v>44197</v>
      </c>
      <c r="B96" s="266" t="s">
        <v>3710</v>
      </c>
      <c r="C96" s="267" t="s">
        <v>3740</v>
      </c>
      <c r="D96" s="267" t="s">
        <v>3714</v>
      </c>
      <c r="E96" s="267" t="s">
        <v>584</v>
      </c>
      <c r="F96" s="380">
        <v>269501</v>
      </c>
      <c r="G96" s="266">
        <v>432.98</v>
      </c>
      <c r="H96" s="344" t="s">
        <v>2952</v>
      </c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1:35">
      <c r="A97" s="243">
        <v>44197</v>
      </c>
      <c r="B97" s="266" t="s">
        <v>3678</v>
      </c>
      <c r="C97" s="267" t="s">
        <v>3679</v>
      </c>
      <c r="D97" s="267" t="s">
        <v>3674</v>
      </c>
      <c r="E97" s="267" t="s">
        <v>584</v>
      </c>
      <c r="F97" s="380">
        <v>546599</v>
      </c>
      <c r="G97" s="266">
        <v>517.51</v>
      </c>
      <c r="H97" s="344" t="s">
        <v>2952</v>
      </c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1:35">
      <c r="A98" s="243">
        <v>44197</v>
      </c>
      <c r="B98" s="266" t="s">
        <v>3678</v>
      </c>
      <c r="C98" s="267" t="s">
        <v>3679</v>
      </c>
      <c r="D98" s="267" t="s">
        <v>3711</v>
      </c>
      <c r="E98" s="267" t="s">
        <v>584</v>
      </c>
      <c r="F98" s="380">
        <v>210193</v>
      </c>
      <c r="G98" s="266">
        <v>516.03</v>
      </c>
      <c r="H98" s="344" t="s">
        <v>2952</v>
      </c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1:35">
      <c r="A99" s="243">
        <v>44197</v>
      </c>
      <c r="B99" s="266" t="s">
        <v>1154</v>
      </c>
      <c r="C99" s="267" t="s">
        <v>3753</v>
      </c>
      <c r="D99" s="267" t="s">
        <v>3667</v>
      </c>
      <c r="E99" s="267" t="s">
        <v>584</v>
      </c>
      <c r="F99" s="380">
        <v>359144</v>
      </c>
      <c r="G99" s="266">
        <v>16.7</v>
      </c>
      <c r="H99" s="344" t="s">
        <v>2952</v>
      </c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1:35">
      <c r="A100" s="243">
        <v>44197</v>
      </c>
      <c r="B100" s="266" t="s">
        <v>3754</v>
      </c>
      <c r="C100" s="267" t="s">
        <v>3755</v>
      </c>
      <c r="D100" s="267" t="s">
        <v>3694</v>
      </c>
      <c r="E100" s="267" t="s">
        <v>584</v>
      </c>
      <c r="F100" s="380">
        <v>38922</v>
      </c>
      <c r="G100" s="266">
        <v>66.2</v>
      </c>
      <c r="H100" s="344" t="s">
        <v>2952</v>
      </c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1:35">
      <c r="A101" s="243">
        <v>44197</v>
      </c>
      <c r="B101" s="266" t="s">
        <v>1426</v>
      </c>
      <c r="C101" s="267" t="s">
        <v>3690</v>
      </c>
      <c r="D101" s="267" t="s">
        <v>3691</v>
      </c>
      <c r="E101" s="267" t="s">
        <v>584</v>
      </c>
      <c r="F101" s="380">
        <v>160000</v>
      </c>
      <c r="G101" s="266">
        <v>49.11</v>
      </c>
      <c r="H101" s="344" t="s">
        <v>2952</v>
      </c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1:35">
      <c r="A102" s="243">
        <v>44197</v>
      </c>
      <c r="B102" s="266" t="s">
        <v>1681</v>
      </c>
      <c r="C102" s="267" t="s">
        <v>3757</v>
      </c>
      <c r="D102" s="267" t="s">
        <v>3692</v>
      </c>
      <c r="E102" s="267" t="s">
        <v>584</v>
      </c>
      <c r="F102" s="380">
        <v>206755</v>
      </c>
      <c r="G102" s="266">
        <v>77.599999999999994</v>
      </c>
      <c r="H102" s="344" t="s">
        <v>2952</v>
      </c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1:35">
      <c r="A103" s="243">
        <v>44197</v>
      </c>
      <c r="B103" s="266" t="s">
        <v>3758</v>
      </c>
      <c r="C103" s="267" t="s">
        <v>3759</v>
      </c>
      <c r="D103" s="267" t="s">
        <v>3760</v>
      </c>
      <c r="E103" s="267" t="s">
        <v>584</v>
      </c>
      <c r="F103" s="380">
        <v>101835</v>
      </c>
      <c r="G103" s="266">
        <v>179.6</v>
      </c>
      <c r="H103" s="344" t="s">
        <v>2952</v>
      </c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1:35">
      <c r="A104" s="243">
        <v>44197</v>
      </c>
      <c r="B104" s="266" t="s">
        <v>3656</v>
      </c>
      <c r="C104" s="267" t="s">
        <v>3657</v>
      </c>
      <c r="D104" s="267" t="s">
        <v>3766</v>
      </c>
      <c r="E104" s="267" t="s">
        <v>584</v>
      </c>
      <c r="F104" s="380">
        <v>108000</v>
      </c>
      <c r="G104" s="266">
        <v>22.68</v>
      </c>
      <c r="H104" s="344" t="s">
        <v>2952</v>
      </c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1:35">
      <c r="A105" s="243">
        <v>44197</v>
      </c>
      <c r="B105" s="266" t="s">
        <v>3761</v>
      </c>
      <c r="C105" s="267" t="s">
        <v>3762</v>
      </c>
      <c r="D105" s="267" t="s">
        <v>3767</v>
      </c>
      <c r="E105" s="267" t="s">
        <v>584</v>
      </c>
      <c r="F105" s="380">
        <v>366000</v>
      </c>
      <c r="G105" s="266">
        <v>11.9</v>
      </c>
      <c r="H105" s="344" t="s">
        <v>2952</v>
      </c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1:35">
      <c r="A106" s="243">
        <v>44197</v>
      </c>
      <c r="B106" s="266" t="s">
        <v>2921</v>
      </c>
      <c r="C106" s="267" t="s">
        <v>3764</v>
      </c>
      <c r="D106" s="267" t="s">
        <v>3768</v>
      </c>
      <c r="E106" s="267" t="s">
        <v>584</v>
      </c>
      <c r="F106" s="380">
        <v>121952</v>
      </c>
      <c r="G106" s="266">
        <v>74.81</v>
      </c>
      <c r="H106" s="344" t="s">
        <v>2952</v>
      </c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1:35">
      <c r="A107" s="243">
        <v>44197</v>
      </c>
      <c r="B107" s="266" t="s">
        <v>2921</v>
      </c>
      <c r="C107" s="267" t="s">
        <v>3764</v>
      </c>
      <c r="D107" s="267" t="s">
        <v>3693</v>
      </c>
      <c r="E107" s="267" t="s">
        <v>584</v>
      </c>
      <c r="F107" s="380">
        <v>83486</v>
      </c>
      <c r="G107" s="266">
        <v>74.73</v>
      </c>
      <c r="H107" s="344" t="s">
        <v>2952</v>
      </c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1:35">
      <c r="A108" s="243">
        <v>44197</v>
      </c>
      <c r="B108" s="266" t="s">
        <v>2921</v>
      </c>
      <c r="C108" s="267" t="s">
        <v>3764</v>
      </c>
      <c r="D108" s="267" t="s">
        <v>3659</v>
      </c>
      <c r="E108" s="267" t="s">
        <v>584</v>
      </c>
      <c r="F108" s="380">
        <v>108204</v>
      </c>
      <c r="G108" s="266">
        <v>76.97</v>
      </c>
      <c r="H108" s="344" t="s">
        <v>2952</v>
      </c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1:35">
      <c r="A109" s="243">
        <v>44197</v>
      </c>
      <c r="B109" s="266" t="s">
        <v>2793</v>
      </c>
      <c r="C109" s="267" t="s">
        <v>3668</v>
      </c>
      <c r="D109" s="267" t="s">
        <v>3660</v>
      </c>
      <c r="E109" s="267" t="s">
        <v>584</v>
      </c>
      <c r="F109" s="380">
        <v>7786561</v>
      </c>
      <c r="G109" s="266">
        <v>5.74</v>
      </c>
      <c r="H109" s="344" t="s">
        <v>2952</v>
      </c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1:35">
      <c r="A110" s="243">
        <v>44197</v>
      </c>
      <c r="B110" s="266" t="s">
        <v>2793</v>
      </c>
      <c r="C110" s="267" t="s">
        <v>3668</v>
      </c>
      <c r="D110" s="267" t="s">
        <v>3659</v>
      </c>
      <c r="E110" s="267" t="s">
        <v>584</v>
      </c>
      <c r="F110" s="380">
        <v>3518863</v>
      </c>
      <c r="G110" s="266">
        <v>5.67</v>
      </c>
      <c r="H110" s="344" t="s">
        <v>2952</v>
      </c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1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1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344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344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344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344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344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344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344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344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344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344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344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344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67"/>
  <sheetViews>
    <sheetView zoomScale="83" zoomScaleNormal="70" workbookViewId="0">
      <selection activeCell="I19" sqref="I19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3704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44200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92">
        <v>1</v>
      </c>
      <c r="B10" s="493">
        <v>44175</v>
      </c>
      <c r="C10" s="494"/>
      <c r="D10" s="495" t="s">
        <v>2931</v>
      </c>
      <c r="E10" s="496" t="s">
        <v>600</v>
      </c>
      <c r="F10" s="505">
        <v>1427.5</v>
      </c>
      <c r="G10" s="497">
        <v>1330</v>
      </c>
      <c r="H10" s="505">
        <v>1500</v>
      </c>
      <c r="I10" s="498" t="s">
        <v>3642</v>
      </c>
      <c r="J10" s="499" t="s">
        <v>3643</v>
      </c>
      <c r="K10" s="499">
        <f t="shared" ref="K10:K11" si="0">H10-F10</f>
        <v>72.5</v>
      </c>
      <c r="L10" s="500">
        <f>(F10*-0.07)/100</f>
        <v>-0.99925000000000008</v>
      </c>
      <c r="M10" s="501">
        <f t="shared" ref="M10:M11" si="1">(K10+L10)/F10</f>
        <v>5.008809106830122E-2</v>
      </c>
      <c r="N10" s="502" t="s">
        <v>599</v>
      </c>
      <c r="O10" s="503">
        <v>44175</v>
      </c>
      <c r="P10" s="405"/>
      <c r="Q10" s="64"/>
      <c r="R10" s="340" t="s">
        <v>602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92">
        <v>2</v>
      </c>
      <c r="B11" s="493">
        <v>44175</v>
      </c>
      <c r="C11" s="494"/>
      <c r="D11" s="495" t="s">
        <v>128</v>
      </c>
      <c r="E11" s="496" t="s">
        <v>600</v>
      </c>
      <c r="F11" s="505">
        <v>210</v>
      </c>
      <c r="G11" s="497">
        <v>197</v>
      </c>
      <c r="H11" s="505">
        <v>218.5</v>
      </c>
      <c r="I11" s="498" t="s">
        <v>3644</v>
      </c>
      <c r="J11" s="499" t="s">
        <v>3645</v>
      </c>
      <c r="K11" s="499">
        <f t="shared" si="0"/>
        <v>8.5</v>
      </c>
      <c r="L11" s="500">
        <f t="shared" ref="L11" si="2">(F11*-0.8)/100</f>
        <v>-1.68</v>
      </c>
      <c r="M11" s="501">
        <f t="shared" si="1"/>
        <v>3.2476190476190478E-2</v>
      </c>
      <c r="N11" s="502" t="s">
        <v>599</v>
      </c>
      <c r="O11" s="504">
        <v>44179</v>
      </c>
      <c r="P11" s="405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40" customFormat="1" ht="14.25">
      <c r="A12" s="492">
        <v>3</v>
      </c>
      <c r="B12" s="493">
        <v>44188</v>
      </c>
      <c r="C12" s="494"/>
      <c r="D12" s="495" t="s">
        <v>191</v>
      </c>
      <c r="E12" s="496" t="s">
        <v>600</v>
      </c>
      <c r="F12" s="505">
        <v>316</v>
      </c>
      <c r="G12" s="497">
        <v>295</v>
      </c>
      <c r="H12" s="505">
        <v>329</v>
      </c>
      <c r="I12" s="498" t="s">
        <v>3652</v>
      </c>
      <c r="J12" s="499" t="s">
        <v>3663</v>
      </c>
      <c r="K12" s="499">
        <f t="shared" ref="K12" si="3">H12-F12</f>
        <v>13</v>
      </c>
      <c r="L12" s="500">
        <f t="shared" ref="L12" si="4">(F12*-0.8)/100</f>
        <v>-2.528</v>
      </c>
      <c r="M12" s="501">
        <f t="shared" ref="M12" si="5">(K12+L12)/F12</f>
        <v>3.3139240506329111E-2</v>
      </c>
      <c r="N12" s="502" t="s">
        <v>599</v>
      </c>
      <c r="O12" s="504">
        <v>44189</v>
      </c>
      <c r="P12" s="506"/>
      <c r="Q12" s="7"/>
      <c r="R12" s="507" t="s">
        <v>3186</v>
      </c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 s="40" customFormat="1" ht="14.25">
      <c r="A13" s="492">
        <v>4</v>
      </c>
      <c r="B13" s="493">
        <v>44188</v>
      </c>
      <c r="C13" s="494"/>
      <c r="D13" s="495" t="s">
        <v>86</v>
      </c>
      <c r="E13" s="496" t="s">
        <v>600</v>
      </c>
      <c r="F13" s="505">
        <v>387</v>
      </c>
      <c r="G13" s="497">
        <v>360</v>
      </c>
      <c r="H13" s="505">
        <v>403</v>
      </c>
      <c r="I13" s="498" t="s">
        <v>3653</v>
      </c>
      <c r="J13" s="499" t="s">
        <v>3680</v>
      </c>
      <c r="K13" s="499">
        <f t="shared" ref="K13" si="6">H13-F13</f>
        <v>16</v>
      </c>
      <c r="L13" s="500">
        <f t="shared" ref="L13" si="7">(F13*-0.8)/100</f>
        <v>-3.0960000000000001</v>
      </c>
      <c r="M13" s="501">
        <f t="shared" ref="M13" si="8">(K13+L13)/F13</f>
        <v>3.3343669250645996E-2</v>
      </c>
      <c r="N13" s="502" t="s">
        <v>599</v>
      </c>
      <c r="O13" s="504">
        <v>44196</v>
      </c>
      <c r="P13" s="506"/>
      <c r="Q13" s="7"/>
      <c r="R13" s="507" t="s">
        <v>3186</v>
      </c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s="40" customFormat="1" ht="14.25">
      <c r="A14" s="382">
        <v>5</v>
      </c>
      <c r="B14" s="397">
        <v>44189</v>
      </c>
      <c r="C14" s="398"/>
      <c r="D14" s="409" t="s">
        <v>272</v>
      </c>
      <c r="E14" s="402" t="s">
        <v>600</v>
      </c>
      <c r="F14" s="402" t="s">
        <v>3661</v>
      </c>
      <c r="G14" s="407">
        <v>2990</v>
      </c>
      <c r="H14" s="402"/>
      <c r="I14" s="399" t="s">
        <v>3662</v>
      </c>
      <c r="J14" s="404" t="s">
        <v>601</v>
      </c>
      <c r="K14" s="404"/>
      <c r="L14" s="414"/>
      <c r="M14" s="375"/>
      <c r="N14" s="385"/>
      <c r="O14" s="381"/>
      <c r="P14" s="506"/>
      <c r="Q14" s="7"/>
      <c r="R14" s="507" t="s">
        <v>602</v>
      </c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s="5" customFormat="1" ht="14.25">
      <c r="A15" s="382"/>
      <c r="B15" s="397"/>
      <c r="C15" s="398"/>
      <c r="D15" s="409"/>
      <c r="E15" s="402"/>
      <c r="F15" s="402"/>
      <c r="G15" s="407"/>
      <c r="H15" s="402"/>
      <c r="I15" s="399"/>
      <c r="J15" s="404"/>
      <c r="K15" s="404"/>
      <c r="L15" s="414"/>
      <c r="M15" s="375"/>
      <c r="N15" s="385"/>
      <c r="O15" s="381"/>
      <c r="P15" s="405"/>
      <c r="Q15" s="64"/>
      <c r="R15" s="340"/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59"/>
      <c r="B16" s="460"/>
      <c r="C16" s="461"/>
      <c r="D16" s="462"/>
      <c r="E16" s="463"/>
      <c r="F16" s="463"/>
      <c r="G16" s="426"/>
      <c r="H16" s="463"/>
      <c r="I16" s="464"/>
      <c r="J16" s="427"/>
      <c r="K16" s="427"/>
      <c r="L16" s="465"/>
      <c r="M16" s="79"/>
      <c r="N16" s="466"/>
      <c r="O16" s="467"/>
      <c r="P16" s="405"/>
      <c r="Q16" s="64"/>
      <c r="R16" s="340"/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459"/>
      <c r="B17" s="460"/>
      <c r="C17" s="461"/>
      <c r="D17" s="462"/>
      <c r="E17" s="463"/>
      <c r="F17" s="463"/>
      <c r="G17" s="426"/>
      <c r="H17" s="463"/>
      <c r="I17" s="464"/>
      <c r="J17" s="427"/>
      <c r="K17" s="427"/>
      <c r="L17" s="465"/>
      <c r="M17" s="79"/>
      <c r="N17" s="466"/>
      <c r="O17" s="467"/>
      <c r="P17" s="405"/>
      <c r="Q17" s="64"/>
      <c r="R17" s="340"/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2" customHeight="1">
      <c r="A18" s="23" t="s">
        <v>603</v>
      </c>
      <c r="B18" s="24"/>
      <c r="C18" s="25"/>
      <c r="D18" s="26"/>
      <c r="E18" s="27"/>
      <c r="F18" s="28"/>
      <c r="G18" s="28"/>
      <c r="H18" s="28"/>
      <c r="I18" s="28"/>
      <c r="J18" s="65"/>
      <c r="K18" s="28"/>
      <c r="L18" s="415"/>
      <c r="M18" s="38"/>
      <c r="N18" s="65"/>
      <c r="O18" s="66"/>
      <c r="P18" s="8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8"/>
      <c r="AD18" s="8"/>
      <c r="AE18" s="8"/>
      <c r="AF18" s="8"/>
      <c r="AG18" s="8"/>
      <c r="AH18" s="8"/>
      <c r="AI18" s="8"/>
      <c r="AJ18" s="8"/>
      <c r="AK18" s="8"/>
      <c r="AL18" s="8"/>
    </row>
    <row r="19" spans="1:38" s="5" customFormat="1" ht="12" customHeight="1">
      <c r="A19" s="29" t="s">
        <v>604</v>
      </c>
      <c r="B19" s="23"/>
      <c r="C19" s="23"/>
      <c r="D19" s="23"/>
      <c r="F19" s="30" t="s">
        <v>605</v>
      </c>
      <c r="G19" s="17"/>
      <c r="H19" s="31"/>
      <c r="I19" s="36"/>
      <c r="J19" s="67"/>
      <c r="K19" s="68"/>
      <c r="L19" s="416"/>
      <c r="M19" s="69"/>
      <c r="N19" s="16"/>
      <c r="O19" s="70"/>
      <c r="P19" s="8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s="5" customFormat="1" ht="12" customHeight="1">
      <c r="A20" s="23" t="s">
        <v>606</v>
      </c>
      <c r="B20" s="23"/>
      <c r="C20" s="23"/>
      <c r="D20" s="23"/>
      <c r="E20" s="32"/>
      <c r="F20" s="30" t="s">
        <v>607</v>
      </c>
      <c r="G20" s="17"/>
      <c r="H20" s="31"/>
      <c r="I20" s="36"/>
      <c r="J20" s="67"/>
      <c r="K20" s="68"/>
      <c r="L20" s="416"/>
      <c r="M20" s="69"/>
      <c r="N20" s="16"/>
      <c r="O20" s="70"/>
      <c r="P20" s="8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s="5" customFormat="1" ht="12" customHeight="1">
      <c r="A21" s="23"/>
      <c r="B21" s="23"/>
      <c r="C21" s="23"/>
      <c r="D21" s="23"/>
      <c r="E21" s="32"/>
      <c r="F21" s="17"/>
      <c r="G21" s="17"/>
      <c r="H21" s="31"/>
      <c r="I21" s="36"/>
      <c r="J21" s="71"/>
      <c r="K21" s="68"/>
      <c r="L21" s="416"/>
      <c r="M21" s="17"/>
      <c r="N21" s="72"/>
      <c r="O21" s="5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ht="15">
      <c r="A22" s="11"/>
      <c r="B22" s="33" t="s">
        <v>608</v>
      </c>
      <c r="C22" s="33"/>
      <c r="D22" s="33"/>
      <c r="E22" s="33"/>
      <c r="F22" s="34"/>
      <c r="G22" s="32"/>
      <c r="H22" s="32"/>
      <c r="I22" s="73"/>
      <c r="J22" s="74"/>
      <c r="K22" s="75"/>
      <c r="L22" s="417"/>
      <c r="M22" s="12"/>
      <c r="N22" s="11"/>
      <c r="O22" s="53"/>
      <c r="P22" s="7"/>
      <c r="R22" s="82"/>
      <c r="S22" s="16"/>
      <c r="T22" s="16"/>
      <c r="U22" s="16"/>
      <c r="V22" s="16"/>
      <c r="W22" s="16"/>
      <c r="X22" s="16"/>
      <c r="Y22" s="16"/>
      <c r="Z22" s="16"/>
    </row>
    <row r="23" spans="1:38" s="6" customFormat="1" ht="38.25">
      <c r="A23" s="20" t="s">
        <v>16</v>
      </c>
      <c r="B23" s="21" t="s">
        <v>575</v>
      </c>
      <c r="C23" s="21"/>
      <c r="D23" s="22" t="s">
        <v>588</v>
      </c>
      <c r="E23" s="21" t="s">
        <v>589</v>
      </c>
      <c r="F23" s="21" t="s">
        <v>590</v>
      </c>
      <c r="G23" s="21" t="s">
        <v>609</v>
      </c>
      <c r="H23" s="21" t="s">
        <v>592</v>
      </c>
      <c r="I23" s="21" t="s">
        <v>593</v>
      </c>
      <c r="J23" s="21" t="s">
        <v>594</v>
      </c>
      <c r="K23" s="62" t="s">
        <v>610</v>
      </c>
      <c r="L23" s="418" t="s">
        <v>3630</v>
      </c>
      <c r="M23" s="63" t="s">
        <v>3629</v>
      </c>
      <c r="N23" s="21" t="s">
        <v>597</v>
      </c>
      <c r="O23" s="78" t="s">
        <v>598</v>
      </c>
      <c r="P23" s="7"/>
      <c r="Q23" s="40"/>
      <c r="R23" s="38"/>
      <c r="S23" s="38"/>
      <c r="T23" s="38"/>
    </row>
    <row r="24" spans="1:38" s="393" customFormat="1" ht="15" customHeight="1">
      <c r="A24" s="471">
        <v>1</v>
      </c>
      <c r="B24" s="472">
        <v>44186</v>
      </c>
      <c r="C24" s="473"/>
      <c r="D24" s="474" t="s">
        <v>331</v>
      </c>
      <c r="E24" s="475" t="s">
        <v>600</v>
      </c>
      <c r="F24" s="475">
        <v>1898</v>
      </c>
      <c r="G24" s="476">
        <v>1845</v>
      </c>
      <c r="H24" s="476">
        <v>1950</v>
      </c>
      <c r="I24" s="475">
        <v>2000</v>
      </c>
      <c r="J24" s="523" t="s">
        <v>3695</v>
      </c>
      <c r="K24" s="523">
        <f t="shared" ref="K24" si="9">H24-F24</f>
        <v>52</v>
      </c>
      <c r="L24" s="468">
        <f>(F24*-0.7)/100</f>
        <v>-13.286</v>
      </c>
      <c r="M24" s="469">
        <f t="shared" ref="M24" si="10">(K24+L24)/F24</f>
        <v>2.0397260273972602E-2</v>
      </c>
      <c r="N24" s="477" t="s">
        <v>599</v>
      </c>
      <c r="O24" s="470">
        <v>43831</v>
      </c>
      <c r="P24" s="7"/>
      <c r="Q24" s="7"/>
      <c r="R24" s="343" t="s">
        <v>602</v>
      </c>
      <c r="S24" s="40"/>
      <c r="T24" s="40"/>
      <c r="U24" s="40"/>
      <c r="V24" s="40"/>
      <c r="W24" s="40"/>
      <c r="X24" s="40"/>
      <c r="Y24" s="40"/>
      <c r="Z24" s="40"/>
      <c r="AA24" s="40"/>
    </row>
    <row r="25" spans="1:38" s="393" customFormat="1" ht="15" customHeight="1">
      <c r="A25" s="420">
        <v>2</v>
      </c>
      <c r="B25" s="444">
        <v>44189</v>
      </c>
      <c r="C25" s="447"/>
      <c r="D25" s="412" t="s">
        <v>141</v>
      </c>
      <c r="E25" s="413" t="s">
        <v>600</v>
      </c>
      <c r="F25" s="413" t="s">
        <v>3654</v>
      </c>
      <c r="G25" s="448">
        <v>388</v>
      </c>
      <c r="H25" s="448"/>
      <c r="I25" s="413" t="s">
        <v>3655</v>
      </c>
      <c r="J25" s="516" t="s">
        <v>601</v>
      </c>
      <c r="K25" s="516"/>
      <c r="L25" s="432"/>
      <c r="M25" s="428"/>
      <c r="N25" s="433"/>
      <c r="O25" s="419"/>
      <c r="P25" s="7"/>
      <c r="Q25" s="7"/>
      <c r="R25" s="343" t="s">
        <v>602</v>
      </c>
      <c r="S25" s="40"/>
      <c r="T25" s="40"/>
      <c r="U25" s="40"/>
      <c r="V25" s="40"/>
      <c r="W25" s="40"/>
      <c r="X25" s="40"/>
      <c r="Y25" s="40"/>
      <c r="Z25" s="40"/>
      <c r="AA25" s="40"/>
    </row>
    <row r="26" spans="1:38" s="393" customFormat="1" ht="15" customHeight="1">
      <c r="A26" s="420">
        <v>3</v>
      </c>
      <c r="B26" s="444">
        <v>44193</v>
      </c>
      <c r="C26" s="447"/>
      <c r="D26" s="412" t="s">
        <v>496</v>
      </c>
      <c r="E26" s="413" t="s">
        <v>600</v>
      </c>
      <c r="F26" s="413" t="s">
        <v>3664</v>
      </c>
      <c r="G26" s="448">
        <v>437</v>
      </c>
      <c r="H26" s="448"/>
      <c r="I26" s="413" t="s">
        <v>3665</v>
      </c>
      <c r="J26" s="520" t="s">
        <v>601</v>
      </c>
      <c r="K26" s="520"/>
      <c r="L26" s="432"/>
      <c r="M26" s="428"/>
      <c r="N26" s="433"/>
      <c r="O26" s="419"/>
      <c r="P26" s="7"/>
      <c r="Q26" s="7"/>
      <c r="R26" s="343" t="s">
        <v>602</v>
      </c>
      <c r="S26" s="40"/>
      <c r="T26" s="40"/>
      <c r="U26" s="40"/>
      <c r="V26" s="40"/>
      <c r="W26" s="40"/>
      <c r="X26" s="40"/>
      <c r="Y26" s="40"/>
      <c r="Z26" s="40"/>
      <c r="AA26" s="40"/>
    </row>
    <row r="27" spans="1:38" s="393" customFormat="1" ht="15" customHeight="1">
      <c r="A27" s="420">
        <v>4</v>
      </c>
      <c r="B27" s="444">
        <v>44193</v>
      </c>
      <c r="C27" s="447"/>
      <c r="D27" s="412" t="s">
        <v>76</v>
      </c>
      <c r="E27" s="413" t="s">
        <v>600</v>
      </c>
      <c r="F27" s="413" t="s">
        <v>3666</v>
      </c>
      <c r="G27" s="448">
        <v>477</v>
      </c>
      <c r="H27" s="448"/>
      <c r="I27" s="413">
        <v>505</v>
      </c>
      <c r="J27" s="520" t="s">
        <v>601</v>
      </c>
      <c r="K27" s="520"/>
      <c r="L27" s="432"/>
      <c r="M27" s="428"/>
      <c r="N27" s="433"/>
      <c r="O27" s="419"/>
      <c r="P27" s="7"/>
      <c r="Q27" s="7"/>
      <c r="R27" s="343" t="s">
        <v>602</v>
      </c>
      <c r="S27" s="40"/>
      <c r="T27" s="40"/>
      <c r="U27" s="40"/>
      <c r="V27" s="40"/>
      <c r="W27" s="40"/>
      <c r="X27" s="40"/>
      <c r="Y27" s="40"/>
      <c r="Z27" s="40"/>
      <c r="AA27" s="40"/>
    </row>
    <row r="28" spans="1:38" s="393" customFormat="1" ht="15" customHeight="1">
      <c r="A28" s="420">
        <v>5</v>
      </c>
      <c r="B28" s="444">
        <v>44194</v>
      </c>
      <c r="C28" s="447"/>
      <c r="D28" s="412" t="s">
        <v>83</v>
      </c>
      <c r="E28" s="413" t="s">
        <v>600</v>
      </c>
      <c r="F28" s="413" t="s">
        <v>3671</v>
      </c>
      <c r="G28" s="448">
        <v>799</v>
      </c>
      <c r="H28" s="448"/>
      <c r="I28" s="413" t="s">
        <v>3672</v>
      </c>
      <c r="J28" s="520" t="s">
        <v>601</v>
      </c>
      <c r="K28" s="520"/>
      <c r="L28" s="432"/>
      <c r="M28" s="428"/>
      <c r="N28" s="433"/>
      <c r="O28" s="419"/>
      <c r="P28" s="7"/>
      <c r="Q28" s="7"/>
      <c r="R28" s="343" t="s">
        <v>602</v>
      </c>
      <c r="S28" s="40"/>
      <c r="T28" s="40"/>
      <c r="U28" s="40"/>
      <c r="V28" s="40"/>
      <c r="W28" s="40"/>
      <c r="X28" s="40"/>
      <c r="Y28" s="40"/>
      <c r="Z28" s="40"/>
      <c r="AA28" s="40"/>
    </row>
    <row r="29" spans="1:38" s="393" customFormat="1" ht="15" customHeight="1">
      <c r="A29" s="471">
        <v>6</v>
      </c>
      <c r="B29" s="472">
        <v>44194</v>
      </c>
      <c r="C29" s="473"/>
      <c r="D29" s="474" t="s">
        <v>802</v>
      </c>
      <c r="E29" s="475" t="s">
        <v>600</v>
      </c>
      <c r="F29" s="475">
        <v>1232.5</v>
      </c>
      <c r="G29" s="476">
        <v>1195</v>
      </c>
      <c r="H29" s="476">
        <v>1272.5</v>
      </c>
      <c r="I29" s="475">
        <v>1290</v>
      </c>
      <c r="J29" s="523" t="s">
        <v>636</v>
      </c>
      <c r="K29" s="523">
        <f t="shared" ref="K29" si="11">H29-F29</f>
        <v>40</v>
      </c>
      <c r="L29" s="468">
        <f>(F29*-0.7)/100</f>
        <v>-8.6274999999999995</v>
      </c>
      <c r="M29" s="469">
        <f t="shared" ref="M29" si="12">(K29+L29)/F29</f>
        <v>2.5454361054766735E-2</v>
      </c>
      <c r="N29" s="477" t="s">
        <v>599</v>
      </c>
      <c r="O29" s="470">
        <v>43831</v>
      </c>
      <c r="P29" s="7"/>
      <c r="Q29" s="7"/>
      <c r="R29" s="343" t="s">
        <v>3186</v>
      </c>
      <c r="S29" s="40"/>
      <c r="T29" s="40"/>
      <c r="U29" s="40"/>
      <c r="V29" s="40"/>
      <c r="W29" s="40"/>
      <c r="X29" s="40"/>
      <c r="Y29" s="40"/>
      <c r="Z29" s="40"/>
      <c r="AA29" s="40"/>
    </row>
    <row r="30" spans="1:38" s="393" customFormat="1" ht="15" customHeight="1">
      <c r="A30" s="471">
        <v>7</v>
      </c>
      <c r="B30" s="472">
        <v>44195</v>
      </c>
      <c r="C30" s="473"/>
      <c r="D30" s="474" t="s">
        <v>236</v>
      </c>
      <c r="E30" s="475" t="s">
        <v>600</v>
      </c>
      <c r="F30" s="475">
        <v>804.5</v>
      </c>
      <c r="G30" s="476">
        <v>788</v>
      </c>
      <c r="H30" s="476">
        <v>825</v>
      </c>
      <c r="I30" s="475">
        <v>840</v>
      </c>
      <c r="J30" s="523" t="s">
        <v>3651</v>
      </c>
      <c r="K30" s="523">
        <f t="shared" ref="K30" si="13">H30-F30</f>
        <v>20.5</v>
      </c>
      <c r="L30" s="468">
        <f>(F30*-0.7)/100</f>
        <v>-5.6315</v>
      </c>
      <c r="M30" s="469">
        <f t="shared" ref="M30" si="14">(K30+L30)/F30</f>
        <v>1.8481665630826601E-2</v>
      </c>
      <c r="N30" s="477" t="s">
        <v>599</v>
      </c>
      <c r="O30" s="470">
        <v>43831</v>
      </c>
      <c r="P30" s="7"/>
      <c r="Q30" s="7"/>
      <c r="R30" s="343" t="s">
        <v>602</v>
      </c>
      <c r="S30" s="40"/>
      <c r="T30" s="40"/>
      <c r="U30" s="40"/>
      <c r="V30" s="40"/>
      <c r="W30" s="40"/>
      <c r="X30" s="40"/>
      <c r="Y30" s="40"/>
      <c r="Z30" s="40"/>
      <c r="AA30" s="40"/>
    </row>
    <row r="31" spans="1:38" s="393" customFormat="1" ht="15" customHeight="1">
      <c r="A31" s="420">
        <v>8</v>
      </c>
      <c r="B31" s="509">
        <v>44197</v>
      </c>
      <c r="C31" s="447"/>
      <c r="D31" s="412" t="s">
        <v>1220</v>
      </c>
      <c r="E31" s="413" t="s">
        <v>600</v>
      </c>
      <c r="F31" s="413" t="s">
        <v>3700</v>
      </c>
      <c r="G31" s="448">
        <v>768</v>
      </c>
      <c r="H31" s="448"/>
      <c r="I31" s="413" t="s">
        <v>3701</v>
      </c>
      <c r="J31" s="520" t="s">
        <v>601</v>
      </c>
      <c r="K31" s="520"/>
      <c r="L31" s="432"/>
      <c r="M31" s="428"/>
      <c r="N31" s="433"/>
      <c r="O31" s="419"/>
      <c r="P31" s="7"/>
      <c r="Q31" s="7"/>
      <c r="R31" s="343" t="s">
        <v>3186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38" s="393" customFormat="1" ht="15" customHeight="1">
      <c r="A32" s="420">
        <v>9</v>
      </c>
      <c r="B32" s="509">
        <v>44197</v>
      </c>
      <c r="C32" s="447"/>
      <c r="D32" s="412" t="s">
        <v>527</v>
      </c>
      <c r="E32" s="413" t="s">
        <v>600</v>
      </c>
      <c r="F32" s="413" t="s">
        <v>3703</v>
      </c>
      <c r="G32" s="448">
        <v>190</v>
      </c>
      <c r="H32" s="448"/>
      <c r="I32" s="413">
        <v>205</v>
      </c>
      <c r="J32" s="520" t="s">
        <v>601</v>
      </c>
      <c r="K32" s="520"/>
      <c r="L32" s="432"/>
      <c r="M32" s="428"/>
      <c r="N32" s="433"/>
      <c r="O32" s="419"/>
      <c r="P32" s="7"/>
      <c r="Q32" s="7"/>
      <c r="R32" s="343" t="s">
        <v>602</v>
      </c>
      <c r="S32" s="40"/>
      <c r="T32" s="40"/>
      <c r="U32" s="40"/>
      <c r="V32" s="40"/>
      <c r="W32" s="40"/>
      <c r="X32" s="40"/>
      <c r="Y32" s="40"/>
      <c r="Z32" s="40"/>
      <c r="AA32" s="40"/>
    </row>
    <row r="33" spans="1:34" s="393" customFormat="1" ht="15" customHeight="1">
      <c r="A33" s="420"/>
      <c r="B33" s="444"/>
      <c r="C33" s="447"/>
      <c r="D33" s="412"/>
      <c r="E33" s="413"/>
      <c r="F33" s="413"/>
      <c r="G33" s="448"/>
      <c r="H33" s="448"/>
      <c r="I33" s="413"/>
      <c r="J33" s="520"/>
      <c r="K33" s="520"/>
      <c r="L33" s="432"/>
      <c r="M33" s="428"/>
      <c r="N33" s="433"/>
      <c r="O33" s="419"/>
      <c r="P33" s="7"/>
      <c r="Q33" s="7"/>
      <c r="R33" s="343"/>
      <c r="S33" s="40"/>
      <c r="T33" s="40"/>
      <c r="U33" s="40"/>
      <c r="V33" s="40"/>
      <c r="W33" s="40"/>
      <c r="X33" s="40"/>
      <c r="Y33" s="40"/>
      <c r="Z33" s="40"/>
      <c r="AA33" s="40"/>
    </row>
    <row r="34" spans="1:34" s="393" customFormat="1" ht="15" customHeight="1">
      <c r="A34" s="420"/>
      <c r="B34" s="444"/>
      <c r="C34" s="447"/>
      <c r="D34" s="410"/>
      <c r="E34" s="413"/>
      <c r="F34" s="413"/>
      <c r="G34" s="448"/>
      <c r="H34" s="448"/>
      <c r="I34" s="413"/>
      <c r="J34" s="376"/>
      <c r="K34" s="376"/>
      <c r="L34" s="430"/>
      <c r="M34" s="428"/>
      <c r="N34" s="404"/>
      <c r="O34" s="419"/>
      <c r="P34" s="7"/>
      <c r="Q34" s="7"/>
      <c r="R34" s="343"/>
      <c r="S34" s="40"/>
      <c r="T34" s="40"/>
      <c r="U34" s="40"/>
      <c r="V34" s="40"/>
      <c r="W34" s="40"/>
      <c r="X34" s="40"/>
      <c r="Y34" s="40"/>
      <c r="Z34" s="40"/>
      <c r="AA34" s="40"/>
    </row>
    <row r="35" spans="1:34" ht="44.25" customHeight="1">
      <c r="A35" s="23" t="s">
        <v>603</v>
      </c>
      <c r="B35" s="39"/>
      <c r="C35" s="39"/>
      <c r="D35" s="40"/>
      <c r="E35" s="36"/>
      <c r="F35" s="36"/>
      <c r="G35" s="35"/>
      <c r="H35" s="35" t="s">
        <v>3632</v>
      </c>
      <c r="I35" s="36"/>
      <c r="J35" s="17"/>
      <c r="K35" s="79"/>
      <c r="L35" s="80"/>
      <c r="M35" s="79"/>
      <c r="N35" s="81"/>
      <c r="O35" s="79"/>
      <c r="P35" s="7"/>
      <c r="Q35" s="436"/>
      <c r="R35" s="449"/>
      <c r="S35" s="436"/>
      <c r="T35" s="436"/>
      <c r="U35" s="436"/>
      <c r="V35" s="436"/>
      <c r="W35" s="436"/>
      <c r="X35" s="436"/>
      <c r="Y35" s="436"/>
      <c r="Z35" s="40"/>
      <c r="AA35" s="40"/>
      <c r="AB35" s="40"/>
    </row>
    <row r="36" spans="1:34" s="6" customFormat="1">
      <c r="A36" s="29" t="s">
        <v>604</v>
      </c>
      <c r="B36" s="23"/>
      <c r="C36" s="23"/>
      <c r="D36" s="23"/>
      <c r="E36" s="5"/>
      <c r="F36" s="30" t="s">
        <v>605</v>
      </c>
      <c r="G36" s="41"/>
      <c r="H36" s="42"/>
      <c r="I36" s="82"/>
      <c r="J36" s="17"/>
      <c r="K36" s="83"/>
      <c r="L36" s="84"/>
      <c r="M36" s="85"/>
      <c r="N36" s="86"/>
      <c r="O36" s="87"/>
      <c r="P36" s="5"/>
      <c r="Q36" s="4"/>
      <c r="R36" s="12"/>
      <c r="Z36" s="9"/>
      <c r="AA36" s="9"/>
      <c r="AB36" s="9"/>
      <c r="AC36" s="9"/>
      <c r="AD36" s="9"/>
      <c r="AE36" s="9"/>
      <c r="AF36" s="9"/>
      <c r="AG36" s="9"/>
      <c r="AH36" s="9"/>
    </row>
    <row r="37" spans="1:34" s="9" customFormat="1" ht="14.25" customHeight="1">
      <c r="A37" s="29"/>
      <c r="B37" s="23"/>
      <c r="C37" s="23"/>
      <c r="D37" s="23"/>
      <c r="E37" s="32"/>
      <c r="F37" s="30" t="s">
        <v>607</v>
      </c>
      <c r="G37" s="41"/>
      <c r="H37" s="42"/>
      <c r="I37" s="82"/>
      <c r="J37" s="17"/>
      <c r="K37" s="83"/>
      <c r="L37" s="84"/>
      <c r="M37" s="85"/>
      <c r="N37" s="86"/>
      <c r="O37" s="87"/>
      <c r="P37" s="5"/>
      <c r="Q37" s="4"/>
      <c r="R37" s="12"/>
      <c r="S37" s="6"/>
      <c r="Y37" s="6"/>
      <c r="Z37" s="6"/>
    </row>
    <row r="38" spans="1:34" s="9" customFormat="1" ht="14.25" customHeight="1">
      <c r="A38" s="23"/>
      <c r="B38" s="23"/>
      <c r="C38" s="23"/>
      <c r="D38" s="23"/>
      <c r="E38" s="32"/>
      <c r="F38" s="17"/>
      <c r="G38" s="17"/>
      <c r="H38" s="31"/>
      <c r="I38" s="36"/>
      <c r="J38" s="71"/>
      <c r="K38" s="68"/>
      <c r="L38" s="69"/>
      <c r="M38" s="17"/>
      <c r="N38" s="72"/>
      <c r="O38" s="57"/>
      <c r="P38" s="8"/>
      <c r="Q38" s="4"/>
      <c r="R38" s="12"/>
      <c r="S38" s="6"/>
      <c r="Y38" s="6"/>
      <c r="Z38" s="6"/>
    </row>
    <row r="39" spans="1:34" s="9" customFormat="1" ht="15">
      <c r="A39" s="43" t="s">
        <v>614</v>
      </c>
      <c r="B39" s="43"/>
      <c r="C39" s="43"/>
      <c r="D39" s="43"/>
      <c r="E39" s="32"/>
      <c r="F39" s="17"/>
      <c r="G39" s="12"/>
      <c r="H39" s="17"/>
      <c r="I39" s="12"/>
      <c r="J39" s="88"/>
      <c r="K39" s="12"/>
      <c r="L39" s="12"/>
      <c r="M39" s="12"/>
      <c r="N39" s="12"/>
      <c r="O39" s="89"/>
      <c r="P39"/>
      <c r="Q39" s="4"/>
      <c r="R39" s="12"/>
      <c r="S39" s="6"/>
      <c r="Y39" s="6"/>
      <c r="Z39" s="6"/>
    </row>
    <row r="40" spans="1:34" s="9" customFormat="1" ht="38.25">
      <c r="A40" s="21" t="s">
        <v>16</v>
      </c>
      <c r="B40" s="21" t="s">
        <v>575</v>
      </c>
      <c r="C40" s="21"/>
      <c r="D40" s="22" t="s">
        <v>588</v>
      </c>
      <c r="E40" s="21" t="s">
        <v>589</v>
      </c>
      <c r="F40" s="21" t="s">
        <v>590</v>
      </c>
      <c r="G40" s="21" t="s">
        <v>609</v>
      </c>
      <c r="H40" s="21" t="s">
        <v>592</v>
      </c>
      <c r="I40" s="21" t="s">
        <v>593</v>
      </c>
      <c r="J40" s="20" t="s">
        <v>594</v>
      </c>
      <c r="K40" s="77" t="s">
        <v>615</v>
      </c>
      <c r="L40" s="63" t="s">
        <v>3630</v>
      </c>
      <c r="M40" s="77" t="s">
        <v>611</v>
      </c>
      <c r="N40" s="21" t="s">
        <v>612</v>
      </c>
      <c r="O40" s="20" t="s">
        <v>597</v>
      </c>
      <c r="P40" s="90" t="s">
        <v>598</v>
      </c>
      <c r="Q40" s="4"/>
      <c r="R40" s="17"/>
      <c r="S40" s="6"/>
      <c r="Y40" s="6"/>
      <c r="Z40" s="6"/>
    </row>
    <row r="41" spans="1:34" s="393" customFormat="1" ht="13.9" customHeight="1">
      <c r="A41" s="524">
        <v>1</v>
      </c>
      <c r="B41" s="521">
        <v>44196</v>
      </c>
      <c r="C41" s="482"/>
      <c r="D41" s="480" t="s">
        <v>3681</v>
      </c>
      <c r="E41" s="481" t="s">
        <v>600</v>
      </c>
      <c r="F41" s="475">
        <v>739</v>
      </c>
      <c r="G41" s="525">
        <v>725</v>
      </c>
      <c r="H41" s="475">
        <v>747</v>
      </c>
      <c r="I41" s="522" t="s">
        <v>3682</v>
      </c>
      <c r="J41" s="478" t="s">
        <v>3702</v>
      </c>
      <c r="K41" s="523">
        <f t="shared" ref="K41" si="15">H41-F41</f>
        <v>8</v>
      </c>
      <c r="L41" s="468">
        <f t="shared" ref="L41" si="16">(H41*N41)*0.035%</f>
        <v>261.45000000000005</v>
      </c>
      <c r="M41" s="483">
        <f t="shared" ref="M41" si="17">(K41*N41)-L41</f>
        <v>7738.55</v>
      </c>
      <c r="N41" s="478">
        <v>1000</v>
      </c>
      <c r="O41" s="479" t="s">
        <v>599</v>
      </c>
      <c r="P41" s="470">
        <v>43831</v>
      </c>
      <c r="Q41" s="387"/>
      <c r="R41" s="343" t="s">
        <v>3186</v>
      </c>
      <c r="S41" s="40"/>
      <c r="Y41" s="40"/>
      <c r="Z41" s="40"/>
    </row>
    <row r="42" spans="1:34" s="393" customFormat="1" ht="13.9" customHeight="1">
      <c r="A42" s="524">
        <v>2</v>
      </c>
      <c r="B42" s="521">
        <v>44196</v>
      </c>
      <c r="C42" s="482"/>
      <c r="D42" s="480" t="s">
        <v>3683</v>
      </c>
      <c r="E42" s="481" t="s">
        <v>600</v>
      </c>
      <c r="F42" s="475">
        <v>597.5</v>
      </c>
      <c r="G42" s="525">
        <v>588</v>
      </c>
      <c r="H42" s="475">
        <v>607.5</v>
      </c>
      <c r="I42" s="522" t="s">
        <v>3684</v>
      </c>
      <c r="J42" s="478" t="s">
        <v>3646</v>
      </c>
      <c r="K42" s="523">
        <f t="shared" ref="K42" si="18">H42-F42</f>
        <v>10</v>
      </c>
      <c r="L42" s="468">
        <f t="shared" ref="L42" si="19">(H42*N42)*0.035%</f>
        <v>287.04375000000005</v>
      </c>
      <c r="M42" s="483">
        <f t="shared" ref="M42" si="20">(K42*N42)-L42</f>
        <v>13212.956249999999</v>
      </c>
      <c r="N42" s="478">
        <v>1350</v>
      </c>
      <c r="O42" s="479" t="s">
        <v>599</v>
      </c>
      <c r="P42" s="470">
        <v>43831</v>
      </c>
      <c r="Q42" s="387"/>
      <c r="R42" s="343" t="s">
        <v>602</v>
      </c>
      <c r="S42" s="40"/>
      <c r="Y42" s="40"/>
      <c r="Z42" s="40"/>
    </row>
    <row r="43" spans="1:34" s="393" customFormat="1" ht="13.9" customHeight="1">
      <c r="A43" s="524">
        <v>3</v>
      </c>
      <c r="B43" s="521">
        <v>44196</v>
      </c>
      <c r="C43" s="482"/>
      <c r="D43" s="480" t="s">
        <v>3685</v>
      </c>
      <c r="E43" s="481" t="s">
        <v>600</v>
      </c>
      <c r="F43" s="475">
        <v>981</v>
      </c>
      <c r="G43" s="525">
        <v>966</v>
      </c>
      <c r="H43" s="475">
        <v>992</v>
      </c>
      <c r="I43" s="522">
        <v>1010</v>
      </c>
      <c r="J43" s="478" t="s">
        <v>3647</v>
      </c>
      <c r="K43" s="523">
        <f t="shared" ref="K43" si="21">H43-F43</f>
        <v>11</v>
      </c>
      <c r="L43" s="468">
        <f t="shared" ref="L43" si="22">(H43*N43)*0.035%</f>
        <v>295.12000000000006</v>
      </c>
      <c r="M43" s="483">
        <f t="shared" ref="M43" si="23">(K43*N43)-L43</f>
        <v>9054.8799999999992</v>
      </c>
      <c r="N43" s="478">
        <v>850</v>
      </c>
      <c r="O43" s="479" t="s">
        <v>599</v>
      </c>
      <c r="P43" s="470">
        <v>43831</v>
      </c>
      <c r="Q43" s="387"/>
      <c r="R43" s="343" t="s">
        <v>3186</v>
      </c>
      <c r="S43" s="40"/>
      <c r="Y43" s="40"/>
      <c r="Z43" s="40"/>
    </row>
    <row r="44" spans="1:34" s="393" customFormat="1" ht="13.9" customHeight="1">
      <c r="A44" s="508">
        <v>4</v>
      </c>
      <c r="B44" s="509">
        <v>44197</v>
      </c>
      <c r="C44" s="445"/>
      <c r="D44" s="438" t="s">
        <v>3670</v>
      </c>
      <c r="E44" s="439" t="s">
        <v>3627</v>
      </c>
      <c r="F44" s="413" t="s">
        <v>3696</v>
      </c>
      <c r="G44" s="413">
        <v>14160</v>
      </c>
      <c r="H44" s="413"/>
      <c r="I44" s="376">
        <v>13800</v>
      </c>
      <c r="J44" s="510" t="s">
        <v>601</v>
      </c>
      <c r="K44" s="514"/>
      <c r="L44" s="515"/>
      <c r="M44" s="511"/>
      <c r="N44" s="510"/>
      <c r="O44" s="512"/>
      <c r="P44" s="513"/>
      <c r="Q44" s="387"/>
      <c r="R44" s="343" t="s">
        <v>602</v>
      </c>
      <c r="S44" s="40"/>
      <c r="Y44" s="40"/>
      <c r="Z44" s="40"/>
    </row>
    <row r="45" spans="1:34" s="393" customFormat="1" ht="13.9" customHeight="1">
      <c r="A45" s="524">
        <v>5</v>
      </c>
      <c r="B45" s="521">
        <v>44197</v>
      </c>
      <c r="C45" s="482"/>
      <c r="D45" s="480" t="s">
        <v>3669</v>
      </c>
      <c r="E45" s="481" t="s">
        <v>600</v>
      </c>
      <c r="F45" s="475">
        <v>575</v>
      </c>
      <c r="G45" s="525">
        <v>564</v>
      </c>
      <c r="H45" s="475">
        <v>584.5</v>
      </c>
      <c r="I45" s="522">
        <v>595</v>
      </c>
      <c r="J45" s="478" t="s">
        <v>3641</v>
      </c>
      <c r="K45" s="523">
        <f t="shared" ref="K45" si="24">H45-F45</f>
        <v>9.5</v>
      </c>
      <c r="L45" s="468">
        <f t="shared" ref="L45" si="25">(H45*N45)*0.035%</f>
        <v>245.49000000000004</v>
      </c>
      <c r="M45" s="483">
        <f t="shared" ref="M45" si="26">(K45*N45)-L45</f>
        <v>11154.51</v>
      </c>
      <c r="N45" s="478">
        <v>1200</v>
      </c>
      <c r="O45" s="479" t="s">
        <v>599</v>
      </c>
      <c r="P45" s="470">
        <v>43831</v>
      </c>
      <c r="Q45" s="387"/>
      <c r="R45" s="343" t="s">
        <v>3186</v>
      </c>
      <c r="S45" s="40"/>
      <c r="Y45" s="40"/>
      <c r="Z45" s="40"/>
    </row>
    <row r="46" spans="1:34" s="393" customFormat="1" ht="13.9" customHeight="1">
      <c r="A46" s="508">
        <v>6</v>
      </c>
      <c r="B46" s="509">
        <v>44197</v>
      </c>
      <c r="C46" s="445"/>
      <c r="D46" s="438" t="s">
        <v>3697</v>
      </c>
      <c r="E46" s="439" t="s">
        <v>600</v>
      </c>
      <c r="F46" s="413" t="s">
        <v>3698</v>
      </c>
      <c r="G46" s="413">
        <v>2345</v>
      </c>
      <c r="H46" s="413"/>
      <c r="I46" s="376" t="s">
        <v>3699</v>
      </c>
      <c r="J46" s="510"/>
      <c r="K46" s="514"/>
      <c r="L46" s="515"/>
      <c r="M46" s="511"/>
      <c r="N46" s="510"/>
      <c r="O46" s="512"/>
      <c r="P46" s="513"/>
      <c r="Q46" s="387"/>
      <c r="R46" s="343" t="s">
        <v>602</v>
      </c>
      <c r="S46" s="40"/>
      <c r="Y46" s="40"/>
      <c r="Z46" s="40"/>
    </row>
    <row r="47" spans="1:34" s="393" customFormat="1" ht="13.9" customHeight="1">
      <c r="A47" s="508">
        <v>7</v>
      </c>
      <c r="B47" s="509"/>
      <c r="C47" s="445"/>
      <c r="D47" s="438"/>
      <c r="E47" s="439"/>
      <c r="F47" s="413"/>
      <c r="G47" s="413"/>
      <c r="H47" s="413"/>
      <c r="I47" s="376"/>
      <c r="J47" s="510"/>
      <c r="K47" s="514"/>
      <c r="L47" s="515"/>
      <c r="M47" s="511"/>
      <c r="N47" s="510"/>
      <c r="O47" s="512"/>
      <c r="P47" s="513"/>
      <c r="Q47" s="387"/>
      <c r="R47" s="343"/>
      <c r="S47" s="40"/>
      <c r="Y47" s="40"/>
      <c r="Z47" s="40"/>
    </row>
    <row r="48" spans="1:34" s="393" customFormat="1" ht="13.9" customHeight="1">
      <c r="A48" s="446"/>
      <c r="B48" s="444"/>
      <c r="C48" s="445"/>
      <c r="D48" s="438"/>
      <c r="E48" s="439"/>
      <c r="F48" s="413"/>
      <c r="G48" s="413"/>
      <c r="H48" s="413"/>
      <c r="I48" s="376"/>
      <c r="J48" s="376"/>
      <c r="K48" s="376"/>
      <c r="L48" s="376"/>
      <c r="M48" s="376"/>
      <c r="N48" s="376"/>
      <c r="O48" s="376"/>
      <c r="P48" s="376"/>
      <c r="Q48" s="387"/>
      <c r="R48" s="343"/>
      <c r="S48" s="40"/>
      <c r="Y48" s="40"/>
      <c r="Z48" s="40"/>
    </row>
    <row r="49" spans="1:34" s="393" customFormat="1" ht="13.9" customHeight="1">
      <c r="A49" s="456"/>
      <c r="B49" s="450"/>
      <c r="C49" s="457"/>
      <c r="D49" s="458"/>
      <c r="E49" s="377"/>
      <c r="F49" s="425"/>
      <c r="G49" s="425"/>
      <c r="H49" s="425"/>
      <c r="I49" s="421"/>
      <c r="J49" s="421"/>
      <c r="K49" s="421"/>
      <c r="L49" s="421"/>
      <c r="M49" s="421"/>
      <c r="N49" s="421"/>
      <c r="O49" s="421"/>
      <c r="P49" s="421"/>
      <c r="Q49" s="387"/>
      <c r="R49" s="343"/>
      <c r="S49" s="40"/>
      <c r="Y49" s="40"/>
      <c r="Z49" s="40"/>
    </row>
    <row r="50" spans="1:34" s="6" customFormat="1">
      <c r="A50" s="44"/>
      <c r="B50" s="45"/>
      <c r="C50" s="46"/>
      <c r="D50" s="47"/>
      <c r="E50" s="48"/>
      <c r="F50" s="49"/>
      <c r="G50" s="49"/>
      <c r="H50" s="49"/>
      <c r="I50" s="49"/>
      <c r="J50" s="17"/>
      <c r="K50" s="91"/>
      <c r="L50" s="91"/>
      <c r="M50" s="17"/>
      <c r="N50" s="16"/>
      <c r="O50" s="92"/>
      <c r="P50" s="5"/>
      <c r="Q50" s="4"/>
      <c r="R50" s="17"/>
      <c r="Z50" s="9"/>
      <c r="AA50" s="9"/>
      <c r="AB50" s="9"/>
      <c r="AC50" s="9"/>
      <c r="AD50" s="9"/>
      <c r="AE50" s="9"/>
      <c r="AF50" s="9"/>
      <c r="AG50" s="9"/>
      <c r="AH50" s="9"/>
    </row>
    <row r="51" spans="1:34" s="6" customFormat="1" ht="15">
      <c r="A51" s="50" t="s">
        <v>616</v>
      </c>
      <c r="B51" s="50"/>
      <c r="C51" s="50"/>
      <c r="D51" s="50"/>
      <c r="E51" s="51"/>
      <c r="F51" s="49"/>
      <c r="G51" s="49"/>
      <c r="H51" s="49"/>
      <c r="I51" s="49"/>
      <c r="J51" s="53"/>
      <c r="K51" s="12"/>
      <c r="L51" s="12"/>
      <c r="M51" s="12"/>
      <c r="N51" s="11"/>
      <c r="O51" s="53"/>
      <c r="P51" s="5"/>
      <c r="Q51" s="4"/>
      <c r="R51" s="17"/>
      <c r="Z51" s="9"/>
      <c r="AA51" s="9"/>
      <c r="AB51" s="9"/>
      <c r="AC51" s="9"/>
      <c r="AD51" s="9"/>
      <c r="AE51" s="9"/>
      <c r="AF51" s="9"/>
      <c r="AG51" s="9"/>
      <c r="AH51" s="9"/>
    </row>
    <row r="52" spans="1:34" s="6" customFormat="1" ht="38.25">
      <c r="A52" s="21" t="s">
        <v>16</v>
      </c>
      <c r="B52" s="21" t="s">
        <v>575</v>
      </c>
      <c r="C52" s="21"/>
      <c r="D52" s="22" t="s">
        <v>588</v>
      </c>
      <c r="E52" s="21" t="s">
        <v>589</v>
      </c>
      <c r="F52" s="21" t="s">
        <v>590</v>
      </c>
      <c r="G52" s="52" t="s">
        <v>609</v>
      </c>
      <c r="H52" s="21" t="s">
        <v>592</v>
      </c>
      <c r="I52" s="21" t="s">
        <v>593</v>
      </c>
      <c r="J52" s="20" t="s">
        <v>594</v>
      </c>
      <c r="K52" s="20" t="s">
        <v>617</v>
      </c>
      <c r="L52" s="63" t="s">
        <v>3630</v>
      </c>
      <c r="M52" s="77" t="s">
        <v>611</v>
      </c>
      <c r="N52" s="21" t="s">
        <v>612</v>
      </c>
      <c r="O52" s="21" t="s">
        <v>597</v>
      </c>
      <c r="P52" s="22" t="s">
        <v>598</v>
      </c>
      <c r="Q52" s="4"/>
      <c r="R52" s="17"/>
      <c r="Z52" s="9"/>
      <c r="AA52" s="9"/>
      <c r="AB52" s="9"/>
      <c r="AC52" s="9"/>
      <c r="AD52" s="9"/>
      <c r="AE52" s="9"/>
      <c r="AF52" s="9"/>
      <c r="AG52" s="9"/>
      <c r="AH52" s="9"/>
    </row>
    <row r="53" spans="1:34" s="40" customFormat="1" ht="14.25">
      <c r="A53" s="526"/>
      <c r="B53" s="444"/>
      <c r="C53" s="445"/>
      <c r="D53" s="438"/>
      <c r="E53" s="439"/>
      <c r="F53" s="413"/>
      <c r="G53" s="413"/>
      <c r="H53" s="413"/>
      <c r="I53" s="376"/>
      <c r="J53" s="376"/>
      <c r="K53" s="376"/>
      <c r="L53" s="430"/>
      <c r="M53" s="376"/>
      <c r="N53" s="376"/>
      <c r="O53" s="403"/>
      <c r="P53" s="419"/>
      <c r="Q53" s="387"/>
      <c r="R53" s="343"/>
      <c r="Z53" s="393"/>
      <c r="AA53" s="393"/>
      <c r="AB53" s="393"/>
      <c r="AC53" s="393"/>
      <c r="AD53" s="393"/>
      <c r="AE53" s="393"/>
      <c r="AF53" s="393"/>
      <c r="AG53" s="393"/>
      <c r="AH53" s="393"/>
    </row>
    <row r="54" spans="1:34" s="40" customFormat="1" ht="14.25">
      <c r="A54" s="422"/>
      <c r="B54" s="411"/>
      <c r="C54" s="411"/>
      <c r="D54" s="412"/>
      <c r="E54" s="413"/>
      <c r="F54" s="413"/>
      <c r="G54" s="407"/>
      <c r="H54" s="407"/>
      <c r="I54" s="407"/>
      <c r="J54" s="376"/>
      <c r="K54" s="376"/>
      <c r="L54" s="430"/>
      <c r="M54" s="376"/>
      <c r="N54" s="376"/>
      <c r="O54" s="404"/>
      <c r="P54" s="435"/>
      <c r="Q54" s="387"/>
      <c r="R54" s="343"/>
      <c r="Z54" s="393"/>
      <c r="AA54" s="393"/>
      <c r="AB54" s="393"/>
      <c r="AC54" s="393"/>
      <c r="AD54" s="393"/>
      <c r="AE54" s="393"/>
      <c r="AF54" s="393"/>
      <c r="AG54" s="393"/>
      <c r="AH54" s="393"/>
    </row>
    <row r="55" spans="1:34" s="40" customFormat="1" ht="14.25">
      <c r="A55" s="36"/>
      <c r="B55" s="423"/>
      <c r="C55" s="423"/>
      <c r="D55" s="424"/>
      <c r="E55" s="425"/>
      <c r="F55" s="425"/>
      <c r="G55" s="426"/>
      <c r="H55" s="426"/>
      <c r="I55" s="425"/>
      <c r="J55" s="421"/>
      <c r="K55" s="421"/>
      <c r="L55" s="421"/>
      <c r="M55" s="421"/>
      <c r="N55" s="421"/>
      <c r="O55" s="421"/>
      <c r="P55" s="421"/>
      <c r="Q55" s="387"/>
      <c r="R55" s="343"/>
      <c r="Z55" s="393"/>
      <c r="AA55" s="393"/>
      <c r="AB55" s="393"/>
      <c r="AC55" s="393"/>
      <c r="AD55" s="393"/>
      <c r="AE55" s="393"/>
      <c r="AF55" s="393"/>
      <c r="AG55" s="393"/>
      <c r="AH55" s="393"/>
    </row>
    <row r="56" spans="1:34" s="40" customFormat="1" ht="14.25">
      <c r="A56" s="36"/>
      <c r="B56" s="423"/>
      <c r="C56" s="423"/>
      <c r="D56" s="424"/>
      <c r="E56" s="425"/>
      <c r="F56" s="425"/>
      <c r="G56" s="426"/>
      <c r="H56" s="426"/>
      <c r="I56" s="425"/>
      <c r="J56" s="421"/>
      <c r="K56" s="421"/>
      <c r="L56" s="421"/>
      <c r="M56" s="421"/>
      <c r="N56" s="421"/>
      <c r="O56" s="421"/>
      <c r="P56" s="421"/>
      <c r="Q56" s="387"/>
      <c r="R56" s="343"/>
      <c r="Z56" s="393"/>
      <c r="AA56" s="393"/>
      <c r="AB56" s="393"/>
      <c r="AC56" s="393"/>
      <c r="AD56" s="393"/>
      <c r="AE56" s="393"/>
      <c r="AF56" s="393"/>
      <c r="AG56" s="393"/>
      <c r="AH56" s="393"/>
    </row>
    <row r="57" spans="1:34" s="40" customFormat="1" ht="14.25">
      <c r="A57" s="36"/>
      <c r="B57" s="423"/>
      <c r="C57" s="423"/>
      <c r="D57" s="424"/>
      <c r="E57" s="425"/>
      <c r="F57" s="425"/>
      <c r="G57" s="426"/>
      <c r="H57" s="426"/>
      <c r="I57" s="425"/>
      <c r="J57" s="421"/>
      <c r="K57" s="421"/>
      <c r="L57" s="421"/>
      <c r="M57" s="421"/>
      <c r="N57" s="421"/>
      <c r="O57" s="427"/>
      <c r="P57" s="421"/>
      <c r="Q57" s="387"/>
      <c r="R57" s="343"/>
      <c r="Z57" s="393"/>
      <c r="AA57" s="393"/>
      <c r="AB57" s="393"/>
      <c r="AC57" s="393"/>
      <c r="AD57" s="393"/>
      <c r="AE57" s="393"/>
      <c r="AF57" s="393"/>
      <c r="AG57" s="393"/>
      <c r="AH57" s="393"/>
    </row>
    <row r="58" spans="1:34" s="40" customFormat="1" ht="14.25">
      <c r="A58" s="377"/>
      <c r="B58" s="378"/>
      <c r="C58" s="378"/>
      <c r="D58" s="379"/>
      <c r="E58" s="377"/>
      <c r="F58" s="394"/>
      <c r="G58" s="377"/>
      <c r="H58" s="377"/>
      <c r="I58" s="377"/>
      <c r="J58" s="378"/>
      <c r="K58" s="395"/>
      <c r="L58" s="377"/>
      <c r="M58" s="377"/>
      <c r="N58" s="377"/>
      <c r="O58" s="396"/>
      <c r="P58" s="387"/>
      <c r="Q58" s="387"/>
      <c r="R58" s="343"/>
      <c r="Z58" s="393"/>
      <c r="AA58" s="393"/>
      <c r="AB58" s="393"/>
      <c r="AC58" s="393"/>
      <c r="AD58" s="393"/>
      <c r="AE58" s="393"/>
      <c r="AF58" s="393"/>
      <c r="AG58" s="393"/>
      <c r="AH58" s="393"/>
    </row>
    <row r="59" spans="1:34" ht="15">
      <c r="A59" s="99" t="s">
        <v>618</v>
      </c>
      <c r="B59" s="100"/>
      <c r="C59" s="100"/>
      <c r="D59" s="101"/>
      <c r="E59" s="34"/>
      <c r="F59" s="32"/>
      <c r="G59" s="32"/>
      <c r="H59" s="73"/>
      <c r="I59" s="119"/>
      <c r="J59" s="120"/>
      <c r="K59" s="17"/>
      <c r="L59" s="17"/>
      <c r="M59" s="17"/>
      <c r="N59" s="11"/>
      <c r="O59" s="53"/>
      <c r="Q59" s="95"/>
      <c r="R59" s="17"/>
      <c r="S59" s="16"/>
      <c r="T59" s="16"/>
      <c r="U59" s="16"/>
      <c r="V59" s="16"/>
      <c r="W59" s="16"/>
      <c r="X59" s="16"/>
      <c r="Y59" s="16"/>
      <c r="Z59" s="16"/>
    </row>
    <row r="60" spans="1:34" ht="38.25">
      <c r="A60" s="20" t="s">
        <v>16</v>
      </c>
      <c r="B60" s="21" t="s">
        <v>575</v>
      </c>
      <c r="C60" s="21"/>
      <c r="D60" s="22" t="s">
        <v>588</v>
      </c>
      <c r="E60" s="21" t="s">
        <v>589</v>
      </c>
      <c r="F60" s="21" t="s">
        <v>590</v>
      </c>
      <c r="G60" s="21" t="s">
        <v>591</v>
      </c>
      <c r="H60" s="21" t="s">
        <v>592</v>
      </c>
      <c r="I60" s="21" t="s">
        <v>593</v>
      </c>
      <c r="J60" s="20" t="s">
        <v>594</v>
      </c>
      <c r="K60" s="62" t="s">
        <v>610</v>
      </c>
      <c r="L60" s="418" t="s">
        <v>3630</v>
      </c>
      <c r="M60" s="63" t="s">
        <v>3629</v>
      </c>
      <c r="N60" s="21" t="s">
        <v>597</v>
      </c>
      <c r="O60" s="78" t="s">
        <v>598</v>
      </c>
      <c r="P60" s="97"/>
      <c r="Q60" s="11"/>
      <c r="R60" s="17"/>
      <c r="S60" s="16"/>
      <c r="T60" s="16"/>
      <c r="U60" s="16"/>
      <c r="V60" s="16"/>
      <c r="W60" s="16"/>
      <c r="X60" s="16"/>
      <c r="Y60" s="16"/>
      <c r="Z60" s="16"/>
    </row>
    <row r="61" spans="1:34" s="393" customFormat="1" ht="14.25">
      <c r="A61" s="382"/>
      <c r="B61" s="397"/>
      <c r="C61" s="398"/>
      <c r="D61" s="409"/>
      <c r="E61" s="402"/>
      <c r="F61" s="413"/>
      <c r="G61" s="407"/>
      <c r="H61" s="413"/>
      <c r="I61" s="399"/>
      <c r="J61" s="440"/>
      <c r="K61" s="440"/>
      <c r="L61" s="441"/>
      <c r="M61" s="428"/>
      <c r="N61" s="403"/>
      <c r="O61" s="435"/>
      <c r="P61" s="98"/>
      <c r="Q61" s="442"/>
      <c r="R61" s="491"/>
      <c r="S61" s="436"/>
      <c r="T61" s="436"/>
      <c r="U61" s="436"/>
      <c r="V61" s="436"/>
      <c r="W61" s="436"/>
      <c r="X61" s="436"/>
      <c r="Y61" s="436"/>
      <c r="Z61" s="436"/>
    </row>
    <row r="62" spans="1:34" s="393" customFormat="1" ht="14.25">
      <c r="A62" s="382"/>
      <c r="B62" s="397"/>
      <c r="C62" s="398"/>
      <c r="D62" s="409"/>
      <c r="E62" s="402"/>
      <c r="F62" s="413"/>
      <c r="G62" s="407"/>
      <c r="H62" s="413"/>
      <c r="I62" s="399"/>
      <c r="J62" s="440"/>
      <c r="K62" s="440"/>
      <c r="L62" s="441"/>
      <c r="M62" s="428"/>
      <c r="N62" s="403"/>
      <c r="O62" s="435"/>
      <c r="P62" s="98"/>
      <c r="Q62" s="442"/>
      <c r="R62" s="491"/>
      <c r="S62" s="436"/>
      <c r="T62" s="436"/>
      <c r="U62" s="436"/>
      <c r="V62" s="436"/>
      <c r="W62" s="436"/>
      <c r="X62" s="436"/>
      <c r="Y62" s="436"/>
      <c r="Z62" s="436"/>
    </row>
    <row r="63" spans="1:34" s="8" customFormat="1">
      <c r="A63" s="388"/>
      <c r="B63" s="389"/>
      <c r="C63" s="390"/>
      <c r="D63" s="391"/>
      <c r="E63" s="422"/>
      <c r="F63" s="422"/>
      <c r="G63" s="489"/>
      <c r="H63" s="489"/>
      <c r="I63" s="422"/>
      <c r="J63" s="490"/>
      <c r="K63" s="485"/>
      <c r="L63" s="486"/>
      <c r="M63" s="487"/>
      <c r="N63" s="488"/>
      <c r="O63" s="392"/>
      <c r="P63" s="123"/>
      <c r="Q63"/>
      <c r="R63" s="94"/>
      <c r="T63" s="57"/>
      <c r="U63" s="57"/>
      <c r="V63" s="57"/>
      <c r="W63" s="57"/>
      <c r="X63" s="57"/>
      <c r="Y63" s="57"/>
      <c r="Z63" s="57"/>
    </row>
    <row r="64" spans="1:34">
      <c r="A64" s="23" t="s">
        <v>603</v>
      </c>
      <c r="B64" s="23"/>
      <c r="C64" s="23"/>
      <c r="D64" s="23"/>
      <c r="E64" s="5"/>
      <c r="F64" s="30" t="s">
        <v>605</v>
      </c>
      <c r="G64" s="82"/>
      <c r="H64" s="82"/>
      <c r="I64" s="38"/>
      <c r="J64" s="85"/>
      <c r="K64" s="83"/>
      <c r="L64" s="84"/>
      <c r="M64" s="85"/>
      <c r="N64" s="86"/>
      <c r="O64" s="124"/>
      <c r="P64" s="11"/>
      <c r="Q64" s="16"/>
      <c r="R64" s="96"/>
      <c r="S64" s="16"/>
      <c r="T64" s="16"/>
      <c r="U64" s="16"/>
      <c r="V64" s="16"/>
      <c r="W64" s="16"/>
      <c r="X64" s="16"/>
      <c r="Y64" s="16"/>
    </row>
    <row r="65" spans="1:29">
      <c r="A65" s="29" t="s">
        <v>604</v>
      </c>
      <c r="B65" s="23"/>
      <c r="C65" s="23"/>
      <c r="D65" s="23"/>
      <c r="E65" s="32"/>
      <c r="F65" s="30" t="s">
        <v>607</v>
      </c>
      <c r="G65" s="12"/>
      <c r="H65" s="12"/>
      <c r="I65" s="12"/>
      <c r="J65" s="53"/>
      <c r="K65" s="12"/>
      <c r="L65" s="12"/>
      <c r="M65" s="12"/>
      <c r="N65" s="11"/>
      <c r="O65" s="53"/>
      <c r="Q65" s="7"/>
      <c r="R65" s="17"/>
      <c r="S65" s="16"/>
      <c r="T65" s="16"/>
      <c r="U65" s="16"/>
      <c r="V65" s="16"/>
      <c r="W65" s="16"/>
      <c r="X65" s="16"/>
      <c r="Y65" s="16"/>
      <c r="Z65" s="16"/>
    </row>
    <row r="66" spans="1:29">
      <c r="A66" s="29"/>
      <c r="B66" s="23"/>
      <c r="C66" s="23"/>
      <c r="D66" s="23"/>
      <c r="E66" s="32"/>
      <c r="F66" s="30"/>
      <c r="G66" s="12"/>
      <c r="H66" s="12"/>
      <c r="I66" s="12"/>
      <c r="J66" s="53"/>
      <c r="K66" s="12"/>
      <c r="L66" s="12"/>
      <c r="M66" s="12"/>
      <c r="N66" s="11"/>
      <c r="O66" s="53"/>
      <c r="Q66" s="7"/>
      <c r="R66" s="82"/>
      <c r="S66" s="16"/>
      <c r="T66" s="16"/>
      <c r="U66" s="16"/>
      <c r="V66" s="16"/>
      <c r="W66" s="16"/>
      <c r="X66" s="16"/>
      <c r="Y66" s="16"/>
      <c r="Z66" s="16"/>
    </row>
    <row r="67" spans="1:29" ht="15">
      <c r="A67" s="11"/>
      <c r="B67" s="33" t="s">
        <v>3634</v>
      </c>
      <c r="C67" s="33"/>
      <c r="D67" s="33"/>
      <c r="E67" s="33"/>
      <c r="F67" s="34"/>
      <c r="G67" s="32"/>
      <c r="H67" s="32"/>
      <c r="I67" s="73"/>
      <c r="J67" s="74"/>
      <c r="K67" s="75"/>
      <c r="L67" s="417"/>
      <c r="M67" s="12"/>
      <c r="N67" s="11"/>
      <c r="O67" s="53"/>
      <c r="Q67" s="7"/>
      <c r="R67" s="82"/>
      <c r="S67" s="16"/>
      <c r="T67" s="16"/>
      <c r="U67" s="16"/>
      <c r="V67" s="16"/>
      <c r="W67" s="16"/>
      <c r="X67" s="16"/>
      <c r="Y67" s="16"/>
      <c r="Z67" s="16"/>
    </row>
    <row r="68" spans="1:29" ht="38.25">
      <c r="A68" s="20" t="s">
        <v>16</v>
      </c>
      <c r="B68" s="21" t="s">
        <v>575</v>
      </c>
      <c r="C68" s="21"/>
      <c r="D68" s="22" t="s">
        <v>588</v>
      </c>
      <c r="E68" s="21" t="s">
        <v>589</v>
      </c>
      <c r="F68" s="21" t="s">
        <v>590</v>
      </c>
      <c r="G68" s="21" t="s">
        <v>609</v>
      </c>
      <c r="H68" s="21" t="s">
        <v>592</v>
      </c>
      <c r="I68" s="21" t="s">
        <v>593</v>
      </c>
      <c r="J68" s="76" t="s">
        <v>594</v>
      </c>
      <c r="K68" s="62" t="s">
        <v>610</v>
      </c>
      <c r="L68" s="77" t="s">
        <v>611</v>
      </c>
      <c r="M68" s="21" t="s">
        <v>612</v>
      </c>
      <c r="N68" s="418" t="s">
        <v>3630</v>
      </c>
      <c r="O68" s="63" t="s">
        <v>3629</v>
      </c>
      <c r="P68" s="21" t="s">
        <v>597</v>
      </c>
      <c r="Q68" s="78" t="s">
        <v>598</v>
      </c>
      <c r="R68" s="82"/>
      <c r="S68" s="16"/>
      <c r="T68" s="16"/>
      <c r="U68" s="16"/>
      <c r="V68" s="16"/>
      <c r="W68" s="16"/>
      <c r="X68" s="16"/>
      <c r="Y68" s="16"/>
      <c r="Z68" s="16"/>
    </row>
    <row r="69" spans="1:29" ht="14.25">
      <c r="A69" s="382"/>
      <c r="B69" s="397"/>
      <c r="C69" s="401"/>
      <c r="D69" s="409"/>
      <c r="E69" s="402"/>
      <c r="F69" s="429"/>
      <c r="G69" s="407"/>
      <c r="H69" s="402"/>
      <c r="I69" s="399"/>
      <c r="J69" s="440"/>
      <c r="K69" s="440"/>
      <c r="L69" s="441"/>
      <c r="M69" s="439"/>
      <c r="N69" s="441"/>
      <c r="O69" s="428"/>
      <c r="P69" s="403"/>
      <c r="Q69" s="419"/>
      <c r="R69" s="437"/>
      <c r="S69" s="427"/>
      <c r="T69" s="16"/>
      <c r="U69" s="436"/>
      <c r="V69" s="436"/>
      <c r="W69" s="436"/>
      <c r="X69" s="436"/>
      <c r="Y69" s="436"/>
      <c r="Z69" s="436"/>
      <c r="AA69" s="393"/>
      <c r="AB69" s="393"/>
      <c r="AC69" s="393"/>
    </row>
    <row r="70" spans="1:29" ht="14.25">
      <c r="A70" s="382"/>
      <c r="B70" s="397"/>
      <c r="C70" s="401"/>
      <c r="D70" s="409"/>
      <c r="E70" s="402"/>
      <c r="F70" s="429"/>
      <c r="G70" s="407"/>
      <c r="H70" s="402"/>
      <c r="I70" s="399"/>
      <c r="J70" s="440"/>
      <c r="K70" s="440"/>
      <c r="L70" s="441"/>
      <c r="M70" s="439"/>
      <c r="N70" s="441"/>
      <c r="O70" s="428"/>
      <c r="P70" s="403"/>
      <c r="Q70" s="419"/>
      <c r="R70" s="437"/>
      <c r="S70" s="427"/>
      <c r="T70" s="16"/>
      <c r="U70" s="436"/>
      <c r="V70" s="436"/>
      <c r="W70" s="436"/>
      <c r="X70" s="436"/>
      <c r="Y70" s="436"/>
      <c r="Z70" s="436"/>
      <c r="AA70" s="393"/>
      <c r="AB70" s="393"/>
      <c r="AC70" s="393"/>
    </row>
    <row r="71" spans="1:29" s="393" customFormat="1" ht="14.25">
      <c r="A71" s="382"/>
      <c r="B71" s="397"/>
      <c r="C71" s="401"/>
      <c r="D71" s="409"/>
      <c r="E71" s="402"/>
      <c r="F71" s="429"/>
      <c r="G71" s="407"/>
      <c r="H71" s="402"/>
      <c r="I71" s="399"/>
      <c r="J71" s="440"/>
      <c r="K71" s="440"/>
      <c r="L71" s="441"/>
      <c r="M71" s="439"/>
      <c r="N71" s="441"/>
      <c r="O71" s="428"/>
      <c r="P71" s="403"/>
      <c r="Q71" s="419"/>
      <c r="R71" s="434"/>
      <c r="S71" s="436"/>
      <c r="T71" s="436"/>
      <c r="U71" s="436"/>
      <c r="V71" s="436"/>
      <c r="W71" s="436"/>
      <c r="X71" s="436"/>
      <c r="Y71" s="436"/>
      <c r="Z71" s="436"/>
    </row>
    <row r="72" spans="1:29" s="393" customFormat="1" ht="14.25">
      <c r="A72" s="382"/>
      <c r="B72" s="397"/>
      <c r="C72" s="401"/>
      <c r="D72" s="409"/>
      <c r="E72" s="402"/>
      <c r="F72" s="440"/>
      <c r="G72" s="413"/>
      <c r="H72" s="402"/>
      <c r="I72" s="399"/>
      <c r="J72" s="440"/>
      <c r="K72" s="440"/>
      <c r="L72" s="441"/>
      <c r="M72" s="439"/>
      <c r="N72" s="441"/>
      <c r="O72" s="428"/>
      <c r="P72" s="403"/>
      <c r="Q72" s="419"/>
      <c r="R72" s="434"/>
      <c r="S72" s="436"/>
      <c r="T72" s="436"/>
      <c r="U72" s="436"/>
      <c r="V72" s="436"/>
      <c r="W72" s="436"/>
      <c r="X72" s="436"/>
      <c r="Y72" s="436"/>
      <c r="Z72" s="436"/>
    </row>
    <row r="73" spans="1:29" s="393" customFormat="1" ht="14.25">
      <c r="A73" s="382"/>
      <c r="B73" s="397"/>
      <c r="C73" s="401"/>
      <c r="D73" s="409"/>
      <c r="E73" s="402"/>
      <c r="F73" s="440"/>
      <c r="G73" s="413"/>
      <c r="H73" s="402"/>
      <c r="I73" s="399"/>
      <c r="J73" s="440"/>
      <c r="K73" s="440"/>
      <c r="L73" s="441"/>
      <c r="M73" s="439"/>
      <c r="N73" s="441"/>
      <c r="O73" s="428"/>
      <c r="P73" s="403"/>
      <c r="Q73" s="419"/>
      <c r="R73" s="434"/>
      <c r="S73" s="436"/>
      <c r="T73" s="436"/>
      <c r="U73" s="436"/>
      <c r="V73" s="436"/>
      <c r="W73" s="436"/>
      <c r="X73" s="436"/>
      <c r="Y73" s="436"/>
      <c r="Z73" s="436"/>
    </row>
    <row r="74" spans="1:29" s="393" customFormat="1" ht="14.25">
      <c r="A74" s="382"/>
      <c r="B74" s="397"/>
      <c r="C74" s="401"/>
      <c r="D74" s="409"/>
      <c r="E74" s="402"/>
      <c r="F74" s="429"/>
      <c r="G74" s="407"/>
      <c r="H74" s="402"/>
      <c r="I74" s="399"/>
      <c r="J74" s="440"/>
      <c r="K74" s="431"/>
      <c r="L74" s="441"/>
      <c r="M74" s="439"/>
      <c r="N74" s="441"/>
      <c r="O74" s="428"/>
      <c r="P74" s="433"/>
      <c r="Q74" s="419"/>
      <c r="R74" s="434"/>
      <c r="S74" s="436"/>
      <c r="T74" s="436"/>
      <c r="U74" s="436"/>
      <c r="V74" s="436"/>
      <c r="W74" s="436"/>
      <c r="X74" s="436"/>
      <c r="Y74" s="436"/>
      <c r="Z74" s="436"/>
    </row>
    <row r="75" spans="1:29" s="393" customFormat="1" ht="14.25">
      <c r="A75" s="382"/>
      <c r="B75" s="397"/>
      <c r="C75" s="401"/>
      <c r="D75" s="409"/>
      <c r="E75" s="402"/>
      <c r="F75" s="429"/>
      <c r="G75" s="407"/>
      <c r="H75" s="402"/>
      <c r="I75" s="399"/>
      <c r="J75" s="431"/>
      <c r="K75" s="431"/>
      <c r="L75" s="431"/>
      <c r="M75" s="431"/>
      <c r="N75" s="432"/>
      <c r="O75" s="443"/>
      <c r="P75" s="433"/>
      <c r="Q75" s="419"/>
      <c r="R75" s="434"/>
      <c r="S75" s="436"/>
      <c r="T75" s="436"/>
      <c r="U75" s="436"/>
      <c r="V75" s="436"/>
      <c r="W75" s="436"/>
      <c r="X75" s="436"/>
      <c r="Y75" s="436"/>
      <c r="Z75" s="436"/>
    </row>
    <row r="76" spans="1:29" s="393" customFormat="1" ht="14.25">
      <c r="A76" s="382"/>
      <c r="B76" s="397"/>
      <c r="C76" s="401"/>
      <c r="D76" s="409"/>
      <c r="E76" s="402"/>
      <c r="F76" s="440"/>
      <c r="G76" s="413"/>
      <c r="H76" s="402"/>
      <c r="I76" s="399"/>
      <c r="J76" s="440"/>
      <c r="K76" s="440"/>
      <c r="L76" s="441"/>
      <c r="M76" s="439"/>
      <c r="N76" s="441"/>
      <c r="O76" s="428"/>
      <c r="P76" s="403"/>
      <c r="Q76" s="419"/>
      <c r="R76" s="437"/>
      <c r="S76" s="427"/>
      <c r="T76" s="436"/>
      <c r="U76" s="436"/>
      <c r="V76" s="436"/>
      <c r="W76" s="436"/>
      <c r="X76" s="436"/>
      <c r="Y76" s="436"/>
      <c r="Z76" s="436"/>
    </row>
    <row r="77" spans="1:29" s="393" customFormat="1" ht="14.25">
      <c r="A77" s="382"/>
      <c r="B77" s="397"/>
      <c r="C77" s="401"/>
      <c r="D77" s="409"/>
      <c r="E77" s="402"/>
      <c r="F77" s="429"/>
      <c r="G77" s="407"/>
      <c r="H77" s="402"/>
      <c r="I77" s="399"/>
      <c r="J77" s="376"/>
      <c r="K77" s="376"/>
      <c r="L77" s="376"/>
      <c r="M77" s="376"/>
      <c r="N77" s="430"/>
      <c r="O77" s="428"/>
      <c r="P77" s="404"/>
      <c r="Q77" s="419"/>
      <c r="R77" s="437"/>
      <c r="S77" s="427"/>
      <c r="T77" s="436"/>
      <c r="U77" s="436"/>
      <c r="V77" s="436"/>
      <c r="W77" s="436"/>
      <c r="X77" s="436"/>
      <c r="Y77" s="436"/>
      <c r="Z77" s="436"/>
    </row>
    <row r="78" spans="1:29">
      <c r="A78" s="29"/>
      <c r="B78" s="23"/>
      <c r="C78" s="23"/>
      <c r="D78" s="23"/>
      <c r="E78" s="32"/>
      <c r="F78" s="30"/>
      <c r="G78" s="12"/>
      <c r="H78" s="12"/>
      <c r="I78" s="12"/>
      <c r="J78" s="53"/>
      <c r="K78" s="12"/>
      <c r="L78" s="12"/>
      <c r="M78" s="12"/>
      <c r="N78" s="11"/>
      <c r="O78" s="53"/>
      <c r="P78" s="7"/>
      <c r="Q78" s="11"/>
      <c r="R78" s="141"/>
      <c r="S78" s="16"/>
      <c r="T78" s="16"/>
      <c r="U78" s="16"/>
      <c r="V78" s="16"/>
      <c r="W78" s="16"/>
      <c r="X78" s="16"/>
      <c r="Y78" s="16"/>
      <c r="Z78" s="16"/>
    </row>
    <row r="79" spans="1:29">
      <c r="A79" s="29"/>
      <c r="B79" s="23"/>
      <c r="C79" s="23"/>
      <c r="D79" s="23"/>
      <c r="E79" s="32"/>
      <c r="F79" s="30"/>
      <c r="G79" s="41"/>
      <c r="H79" s="42"/>
      <c r="I79" s="82"/>
      <c r="J79" s="17"/>
      <c r="K79" s="83"/>
      <c r="L79" s="84"/>
      <c r="M79" s="85"/>
      <c r="N79" s="86"/>
      <c r="O79" s="87"/>
      <c r="P79" s="11"/>
      <c r="Q79" s="16"/>
      <c r="R79" s="141"/>
      <c r="S79" s="16"/>
      <c r="T79" s="16"/>
      <c r="U79" s="16"/>
      <c r="V79" s="16"/>
      <c r="W79" s="16"/>
      <c r="X79" s="16"/>
      <c r="Y79" s="16"/>
      <c r="Z79" s="16"/>
    </row>
    <row r="80" spans="1:29">
      <c r="A80" s="37"/>
      <c r="B80" s="45"/>
      <c r="C80" s="102"/>
      <c r="D80" s="6"/>
      <c r="E80" s="38"/>
      <c r="F80" s="82"/>
      <c r="G80" s="41"/>
      <c r="H80" s="42"/>
      <c r="I80" s="82"/>
      <c r="J80" s="17"/>
      <c r="K80" s="83"/>
      <c r="L80" s="84"/>
      <c r="M80" s="85"/>
      <c r="N80" s="86"/>
      <c r="O80" s="87"/>
      <c r="P80" s="11"/>
      <c r="Q80" s="16"/>
      <c r="R80" s="17"/>
      <c r="S80" s="16"/>
      <c r="T80" s="16"/>
      <c r="U80" s="16"/>
      <c r="V80" s="16"/>
      <c r="W80" s="16"/>
      <c r="X80" s="16"/>
      <c r="Y80" s="16"/>
      <c r="Z80" s="16"/>
    </row>
    <row r="81" spans="1:26" ht="15">
      <c r="A81" s="5"/>
      <c r="B81" s="103" t="s">
        <v>619</v>
      </c>
      <c r="C81" s="103"/>
      <c r="D81" s="103"/>
      <c r="E81" s="103"/>
      <c r="F81" s="17"/>
      <c r="G81" s="17"/>
      <c r="H81" s="104"/>
      <c r="I81" s="17"/>
      <c r="J81" s="74"/>
      <c r="K81" s="75"/>
      <c r="L81" s="17"/>
      <c r="M81" s="17"/>
      <c r="N81" s="16"/>
      <c r="O81" s="98"/>
      <c r="P81" s="11"/>
      <c r="Q81" s="16"/>
      <c r="R81" s="17"/>
      <c r="S81" s="16"/>
      <c r="T81" s="16"/>
      <c r="U81" s="16"/>
      <c r="V81" s="16"/>
      <c r="W81" s="16"/>
      <c r="X81" s="16"/>
      <c r="Y81" s="16"/>
      <c r="Z81" s="16"/>
    </row>
    <row r="82" spans="1:26" ht="38.25">
      <c r="A82" s="20" t="s">
        <v>16</v>
      </c>
      <c r="B82" s="21" t="s">
        <v>575</v>
      </c>
      <c r="C82" s="21"/>
      <c r="D82" s="22" t="s">
        <v>588</v>
      </c>
      <c r="E82" s="21" t="s">
        <v>589</v>
      </c>
      <c r="F82" s="21" t="s">
        <v>590</v>
      </c>
      <c r="G82" s="21" t="s">
        <v>620</v>
      </c>
      <c r="H82" s="21" t="s">
        <v>621</v>
      </c>
      <c r="I82" s="21" t="s">
        <v>593</v>
      </c>
      <c r="J82" s="61" t="s">
        <v>594</v>
      </c>
      <c r="K82" s="21" t="s">
        <v>595</v>
      </c>
      <c r="L82" s="21" t="s">
        <v>596</v>
      </c>
      <c r="M82" s="21" t="s">
        <v>597</v>
      </c>
      <c r="N82" s="22" t="s">
        <v>598</v>
      </c>
      <c r="O82" s="98"/>
      <c r="P82" s="11"/>
      <c r="Q82" s="16"/>
      <c r="R82" s="17"/>
      <c r="S82" s="16"/>
      <c r="T82" s="16"/>
      <c r="U82" s="16"/>
      <c r="V82" s="16"/>
      <c r="W82" s="16"/>
      <c r="X82" s="16"/>
      <c r="Y82" s="16"/>
      <c r="Z82" s="16"/>
    </row>
    <row r="83" spans="1:26">
      <c r="A83" s="202">
        <v>1</v>
      </c>
      <c r="B83" s="105">
        <v>41579</v>
      </c>
      <c r="C83" s="105"/>
      <c r="D83" s="106" t="s">
        <v>622</v>
      </c>
      <c r="E83" s="107" t="s">
        <v>623</v>
      </c>
      <c r="F83" s="108">
        <v>82</v>
      </c>
      <c r="G83" s="107" t="s">
        <v>624</v>
      </c>
      <c r="H83" s="107">
        <v>100</v>
      </c>
      <c r="I83" s="125">
        <v>100</v>
      </c>
      <c r="J83" s="126" t="s">
        <v>625</v>
      </c>
      <c r="K83" s="127">
        <f t="shared" ref="K83:K114" si="27">H83-F83</f>
        <v>18</v>
      </c>
      <c r="L83" s="128">
        <f t="shared" ref="L83:L114" si="28">K83/F83</f>
        <v>0.21951219512195122</v>
      </c>
      <c r="M83" s="129" t="s">
        <v>599</v>
      </c>
      <c r="N83" s="130">
        <v>42657</v>
      </c>
      <c r="O83" s="53"/>
      <c r="P83" s="16"/>
      <c r="Q83" s="16"/>
      <c r="R83" s="17"/>
      <c r="S83" s="16"/>
      <c r="T83" s="16"/>
      <c r="U83" s="16"/>
      <c r="V83" s="16"/>
      <c r="W83" s="16"/>
      <c r="X83" s="16"/>
      <c r="Y83" s="16"/>
      <c r="Z83" s="16"/>
    </row>
    <row r="84" spans="1:26">
      <c r="A84" s="202">
        <v>2</v>
      </c>
      <c r="B84" s="105">
        <v>41794</v>
      </c>
      <c r="C84" s="105"/>
      <c r="D84" s="106" t="s">
        <v>626</v>
      </c>
      <c r="E84" s="107" t="s">
        <v>600</v>
      </c>
      <c r="F84" s="108">
        <v>257</v>
      </c>
      <c r="G84" s="107" t="s">
        <v>624</v>
      </c>
      <c r="H84" s="107">
        <v>300</v>
      </c>
      <c r="I84" s="125">
        <v>300</v>
      </c>
      <c r="J84" s="126" t="s">
        <v>625</v>
      </c>
      <c r="K84" s="127">
        <f t="shared" si="27"/>
        <v>43</v>
      </c>
      <c r="L84" s="128">
        <f t="shared" si="28"/>
        <v>0.16731517509727625</v>
      </c>
      <c r="M84" s="129" t="s">
        <v>599</v>
      </c>
      <c r="N84" s="130">
        <v>41822</v>
      </c>
      <c r="O84" s="53"/>
      <c r="P84" s="16"/>
      <c r="Q84" s="16"/>
      <c r="R84" s="17"/>
      <c r="S84" s="16"/>
      <c r="T84" s="16"/>
      <c r="U84" s="16"/>
      <c r="V84" s="16"/>
      <c r="W84" s="16"/>
      <c r="X84" s="16"/>
      <c r="Y84" s="16"/>
      <c r="Z84" s="16"/>
    </row>
    <row r="85" spans="1:26">
      <c r="A85" s="202">
        <v>3</v>
      </c>
      <c r="B85" s="105">
        <v>41828</v>
      </c>
      <c r="C85" s="105"/>
      <c r="D85" s="106" t="s">
        <v>627</v>
      </c>
      <c r="E85" s="107" t="s">
        <v>600</v>
      </c>
      <c r="F85" s="108">
        <v>393</v>
      </c>
      <c r="G85" s="107" t="s">
        <v>624</v>
      </c>
      <c r="H85" s="107">
        <v>468</v>
      </c>
      <c r="I85" s="125">
        <v>468</v>
      </c>
      <c r="J85" s="126" t="s">
        <v>625</v>
      </c>
      <c r="K85" s="127">
        <f t="shared" si="27"/>
        <v>75</v>
      </c>
      <c r="L85" s="128">
        <f t="shared" si="28"/>
        <v>0.19083969465648856</v>
      </c>
      <c r="M85" s="129" t="s">
        <v>599</v>
      </c>
      <c r="N85" s="130">
        <v>41863</v>
      </c>
      <c r="O85" s="53"/>
      <c r="P85" s="16"/>
      <c r="Q85" s="16"/>
      <c r="R85" s="17"/>
      <c r="S85" s="16"/>
      <c r="T85" s="16"/>
      <c r="U85" s="16"/>
      <c r="V85" s="16"/>
      <c r="W85" s="16"/>
      <c r="X85" s="16"/>
      <c r="Y85" s="16"/>
      <c r="Z85" s="16"/>
    </row>
    <row r="86" spans="1:26">
      <c r="A86" s="202">
        <v>4</v>
      </c>
      <c r="B86" s="105">
        <v>41857</v>
      </c>
      <c r="C86" s="105"/>
      <c r="D86" s="106" t="s">
        <v>628</v>
      </c>
      <c r="E86" s="107" t="s">
        <v>600</v>
      </c>
      <c r="F86" s="108">
        <v>205</v>
      </c>
      <c r="G86" s="107" t="s">
        <v>624</v>
      </c>
      <c r="H86" s="107">
        <v>275</v>
      </c>
      <c r="I86" s="125">
        <v>250</v>
      </c>
      <c r="J86" s="126" t="s">
        <v>625</v>
      </c>
      <c r="K86" s="127">
        <f t="shared" si="27"/>
        <v>70</v>
      </c>
      <c r="L86" s="128">
        <f t="shared" si="28"/>
        <v>0.34146341463414637</v>
      </c>
      <c r="M86" s="129" t="s">
        <v>599</v>
      </c>
      <c r="N86" s="130">
        <v>41962</v>
      </c>
      <c r="O86" s="53"/>
      <c r="P86" s="16"/>
      <c r="Q86" s="16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202">
        <v>5</v>
      </c>
      <c r="B87" s="105">
        <v>41886</v>
      </c>
      <c r="C87" s="105"/>
      <c r="D87" s="106" t="s">
        <v>629</v>
      </c>
      <c r="E87" s="107" t="s">
        <v>600</v>
      </c>
      <c r="F87" s="108">
        <v>162</v>
      </c>
      <c r="G87" s="107" t="s">
        <v>624</v>
      </c>
      <c r="H87" s="107">
        <v>190</v>
      </c>
      <c r="I87" s="125">
        <v>190</v>
      </c>
      <c r="J87" s="126" t="s">
        <v>625</v>
      </c>
      <c r="K87" s="127">
        <f t="shared" si="27"/>
        <v>28</v>
      </c>
      <c r="L87" s="128">
        <f t="shared" si="28"/>
        <v>0.1728395061728395</v>
      </c>
      <c r="M87" s="129" t="s">
        <v>599</v>
      </c>
      <c r="N87" s="130">
        <v>42006</v>
      </c>
      <c r="O87" s="53"/>
      <c r="P87" s="16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02">
        <v>6</v>
      </c>
      <c r="B88" s="105">
        <v>41886</v>
      </c>
      <c r="C88" s="105"/>
      <c r="D88" s="106" t="s">
        <v>630</v>
      </c>
      <c r="E88" s="107" t="s">
        <v>600</v>
      </c>
      <c r="F88" s="108">
        <v>75</v>
      </c>
      <c r="G88" s="107" t="s">
        <v>624</v>
      </c>
      <c r="H88" s="107">
        <v>91.5</v>
      </c>
      <c r="I88" s="125" t="s">
        <v>631</v>
      </c>
      <c r="J88" s="126" t="s">
        <v>632</v>
      </c>
      <c r="K88" s="127">
        <f t="shared" si="27"/>
        <v>16.5</v>
      </c>
      <c r="L88" s="128">
        <f t="shared" si="28"/>
        <v>0.22</v>
      </c>
      <c r="M88" s="129" t="s">
        <v>599</v>
      </c>
      <c r="N88" s="130">
        <v>41954</v>
      </c>
      <c r="O88" s="53"/>
      <c r="P88" s="16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202">
        <v>7</v>
      </c>
      <c r="B89" s="105">
        <v>41913</v>
      </c>
      <c r="C89" s="105"/>
      <c r="D89" s="106" t="s">
        <v>633</v>
      </c>
      <c r="E89" s="107" t="s">
        <v>600</v>
      </c>
      <c r="F89" s="108">
        <v>850</v>
      </c>
      <c r="G89" s="107" t="s">
        <v>624</v>
      </c>
      <c r="H89" s="107">
        <v>982.5</v>
      </c>
      <c r="I89" s="125">
        <v>1050</v>
      </c>
      <c r="J89" s="126" t="s">
        <v>634</v>
      </c>
      <c r="K89" s="127">
        <f t="shared" si="27"/>
        <v>132.5</v>
      </c>
      <c r="L89" s="128">
        <f t="shared" si="28"/>
        <v>0.15588235294117647</v>
      </c>
      <c r="M89" s="129" t="s">
        <v>599</v>
      </c>
      <c r="N89" s="130">
        <v>42039</v>
      </c>
      <c r="O89" s="57"/>
      <c r="P89" s="16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02">
        <v>8</v>
      </c>
      <c r="B90" s="105">
        <v>41913</v>
      </c>
      <c r="C90" s="105"/>
      <c r="D90" s="106" t="s">
        <v>635</v>
      </c>
      <c r="E90" s="107" t="s">
        <v>600</v>
      </c>
      <c r="F90" s="108">
        <v>475</v>
      </c>
      <c r="G90" s="107" t="s">
        <v>624</v>
      </c>
      <c r="H90" s="107">
        <v>515</v>
      </c>
      <c r="I90" s="125">
        <v>600</v>
      </c>
      <c r="J90" s="126" t="s">
        <v>636</v>
      </c>
      <c r="K90" s="127">
        <f t="shared" si="27"/>
        <v>40</v>
      </c>
      <c r="L90" s="128">
        <f t="shared" si="28"/>
        <v>8.4210526315789472E-2</v>
      </c>
      <c r="M90" s="129" t="s">
        <v>599</v>
      </c>
      <c r="N90" s="130">
        <v>41939</v>
      </c>
      <c r="O90" s="57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2">
        <v>9</v>
      </c>
      <c r="B91" s="105">
        <v>41913</v>
      </c>
      <c r="C91" s="105"/>
      <c r="D91" s="106" t="s">
        <v>637</v>
      </c>
      <c r="E91" s="107" t="s">
        <v>600</v>
      </c>
      <c r="F91" s="108">
        <v>86</v>
      </c>
      <c r="G91" s="107" t="s">
        <v>624</v>
      </c>
      <c r="H91" s="107">
        <v>99</v>
      </c>
      <c r="I91" s="125">
        <v>140</v>
      </c>
      <c r="J91" s="126" t="s">
        <v>638</v>
      </c>
      <c r="K91" s="127">
        <f t="shared" si="27"/>
        <v>13</v>
      </c>
      <c r="L91" s="128">
        <f t="shared" si="28"/>
        <v>0.15116279069767441</v>
      </c>
      <c r="M91" s="129" t="s">
        <v>599</v>
      </c>
      <c r="N91" s="130">
        <v>41939</v>
      </c>
      <c r="O91" s="57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2">
        <v>10</v>
      </c>
      <c r="B92" s="105">
        <v>41926</v>
      </c>
      <c r="C92" s="105"/>
      <c r="D92" s="106" t="s">
        <v>639</v>
      </c>
      <c r="E92" s="107" t="s">
        <v>600</v>
      </c>
      <c r="F92" s="108">
        <v>496.6</v>
      </c>
      <c r="G92" s="107" t="s">
        <v>624</v>
      </c>
      <c r="H92" s="107">
        <v>621</v>
      </c>
      <c r="I92" s="125">
        <v>580</v>
      </c>
      <c r="J92" s="126" t="s">
        <v>625</v>
      </c>
      <c r="K92" s="127">
        <f t="shared" si="27"/>
        <v>124.39999999999998</v>
      </c>
      <c r="L92" s="128">
        <f t="shared" si="28"/>
        <v>0.25050342327829234</v>
      </c>
      <c r="M92" s="129" t="s">
        <v>599</v>
      </c>
      <c r="N92" s="130">
        <v>42605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2">
        <v>11</v>
      </c>
      <c r="B93" s="105">
        <v>41926</v>
      </c>
      <c r="C93" s="105"/>
      <c r="D93" s="106" t="s">
        <v>640</v>
      </c>
      <c r="E93" s="107" t="s">
        <v>600</v>
      </c>
      <c r="F93" s="108">
        <v>2481.9</v>
      </c>
      <c r="G93" s="107" t="s">
        <v>624</v>
      </c>
      <c r="H93" s="107">
        <v>2840</v>
      </c>
      <c r="I93" s="125">
        <v>2870</v>
      </c>
      <c r="J93" s="126" t="s">
        <v>641</v>
      </c>
      <c r="K93" s="127">
        <f t="shared" si="27"/>
        <v>358.09999999999991</v>
      </c>
      <c r="L93" s="128">
        <f t="shared" si="28"/>
        <v>0.14428462065353154</v>
      </c>
      <c r="M93" s="129" t="s">
        <v>599</v>
      </c>
      <c r="N93" s="130">
        <v>42017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2">
        <v>12</v>
      </c>
      <c r="B94" s="105">
        <v>41928</v>
      </c>
      <c r="C94" s="105"/>
      <c r="D94" s="106" t="s">
        <v>642</v>
      </c>
      <c r="E94" s="107" t="s">
        <v>600</v>
      </c>
      <c r="F94" s="108">
        <v>84.5</v>
      </c>
      <c r="G94" s="107" t="s">
        <v>624</v>
      </c>
      <c r="H94" s="107">
        <v>93</v>
      </c>
      <c r="I94" s="125">
        <v>110</v>
      </c>
      <c r="J94" s="126" t="s">
        <v>643</v>
      </c>
      <c r="K94" s="127">
        <f t="shared" si="27"/>
        <v>8.5</v>
      </c>
      <c r="L94" s="128">
        <f t="shared" si="28"/>
        <v>0.10059171597633136</v>
      </c>
      <c r="M94" s="129" t="s">
        <v>599</v>
      </c>
      <c r="N94" s="130">
        <v>41939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2">
        <v>13</v>
      </c>
      <c r="B95" s="105">
        <v>41928</v>
      </c>
      <c r="C95" s="105"/>
      <c r="D95" s="106" t="s">
        <v>644</v>
      </c>
      <c r="E95" s="107" t="s">
        <v>600</v>
      </c>
      <c r="F95" s="108">
        <v>401</v>
      </c>
      <c r="G95" s="107" t="s">
        <v>624</v>
      </c>
      <c r="H95" s="107">
        <v>428</v>
      </c>
      <c r="I95" s="125">
        <v>450</v>
      </c>
      <c r="J95" s="126" t="s">
        <v>645</v>
      </c>
      <c r="K95" s="127">
        <f t="shared" si="27"/>
        <v>27</v>
      </c>
      <c r="L95" s="128">
        <f t="shared" si="28"/>
        <v>6.7331670822942641E-2</v>
      </c>
      <c r="M95" s="129" t="s">
        <v>599</v>
      </c>
      <c r="N95" s="130">
        <v>42020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2">
        <v>14</v>
      </c>
      <c r="B96" s="105">
        <v>41928</v>
      </c>
      <c r="C96" s="105"/>
      <c r="D96" s="106" t="s">
        <v>646</v>
      </c>
      <c r="E96" s="107" t="s">
        <v>600</v>
      </c>
      <c r="F96" s="108">
        <v>101</v>
      </c>
      <c r="G96" s="107" t="s">
        <v>624</v>
      </c>
      <c r="H96" s="107">
        <v>112</v>
      </c>
      <c r="I96" s="125">
        <v>120</v>
      </c>
      <c r="J96" s="126" t="s">
        <v>647</v>
      </c>
      <c r="K96" s="127">
        <f t="shared" si="27"/>
        <v>11</v>
      </c>
      <c r="L96" s="128">
        <f t="shared" si="28"/>
        <v>0.10891089108910891</v>
      </c>
      <c r="M96" s="129" t="s">
        <v>599</v>
      </c>
      <c r="N96" s="130">
        <v>41939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2">
        <v>15</v>
      </c>
      <c r="B97" s="105">
        <v>41954</v>
      </c>
      <c r="C97" s="105"/>
      <c r="D97" s="106" t="s">
        <v>648</v>
      </c>
      <c r="E97" s="107" t="s">
        <v>600</v>
      </c>
      <c r="F97" s="108">
        <v>59</v>
      </c>
      <c r="G97" s="107" t="s">
        <v>624</v>
      </c>
      <c r="H97" s="107">
        <v>76</v>
      </c>
      <c r="I97" s="125">
        <v>76</v>
      </c>
      <c r="J97" s="126" t="s">
        <v>625</v>
      </c>
      <c r="K97" s="127">
        <f t="shared" si="27"/>
        <v>17</v>
      </c>
      <c r="L97" s="128">
        <f t="shared" si="28"/>
        <v>0.28813559322033899</v>
      </c>
      <c r="M97" s="129" t="s">
        <v>599</v>
      </c>
      <c r="N97" s="130">
        <v>43032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2">
        <v>16</v>
      </c>
      <c r="B98" s="105">
        <v>41954</v>
      </c>
      <c r="C98" s="105"/>
      <c r="D98" s="106" t="s">
        <v>637</v>
      </c>
      <c r="E98" s="107" t="s">
        <v>600</v>
      </c>
      <c r="F98" s="108">
        <v>99</v>
      </c>
      <c r="G98" s="107" t="s">
        <v>624</v>
      </c>
      <c r="H98" s="107">
        <v>120</v>
      </c>
      <c r="I98" s="125">
        <v>120</v>
      </c>
      <c r="J98" s="126" t="s">
        <v>649</v>
      </c>
      <c r="K98" s="127">
        <f t="shared" si="27"/>
        <v>21</v>
      </c>
      <c r="L98" s="128">
        <f t="shared" si="28"/>
        <v>0.21212121212121213</v>
      </c>
      <c r="M98" s="129" t="s">
        <v>599</v>
      </c>
      <c r="N98" s="130">
        <v>41960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2">
        <v>17</v>
      </c>
      <c r="B99" s="105">
        <v>41956</v>
      </c>
      <c r="C99" s="105"/>
      <c r="D99" s="106" t="s">
        <v>650</v>
      </c>
      <c r="E99" s="107" t="s">
        <v>600</v>
      </c>
      <c r="F99" s="108">
        <v>22</v>
      </c>
      <c r="G99" s="107" t="s">
        <v>624</v>
      </c>
      <c r="H99" s="107">
        <v>33.549999999999997</v>
      </c>
      <c r="I99" s="125">
        <v>32</v>
      </c>
      <c r="J99" s="126" t="s">
        <v>651</v>
      </c>
      <c r="K99" s="127">
        <f t="shared" si="27"/>
        <v>11.549999999999997</v>
      </c>
      <c r="L99" s="128">
        <f t="shared" si="28"/>
        <v>0.52499999999999991</v>
      </c>
      <c r="M99" s="129" t="s">
        <v>599</v>
      </c>
      <c r="N99" s="130">
        <v>42188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2">
        <v>18</v>
      </c>
      <c r="B100" s="105">
        <v>41976</v>
      </c>
      <c r="C100" s="105"/>
      <c r="D100" s="106" t="s">
        <v>652</v>
      </c>
      <c r="E100" s="107" t="s">
        <v>600</v>
      </c>
      <c r="F100" s="108">
        <v>440</v>
      </c>
      <c r="G100" s="107" t="s">
        <v>624</v>
      </c>
      <c r="H100" s="107">
        <v>520</v>
      </c>
      <c r="I100" s="125">
        <v>520</v>
      </c>
      <c r="J100" s="126" t="s">
        <v>653</v>
      </c>
      <c r="K100" s="127">
        <f t="shared" si="27"/>
        <v>80</v>
      </c>
      <c r="L100" s="128">
        <f t="shared" si="28"/>
        <v>0.18181818181818182</v>
      </c>
      <c r="M100" s="129" t="s">
        <v>599</v>
      </c>
      <c r="N100" s="130">
        <v>42208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2">
        <v>19</v>
      </c>
      <c r="B101" s="105">
        <v>41976</v>
      </c>
      <c r="C101" s="105"/>
      <c r="D101" s="106" t="s">
        <v>654</v>
      </c>
      <c r="E101" s="107" t="s">
        <v>600</v>
      </c>
      <c r="F101" s="108">
        <v>360</v>
      </c>
      <c r="G101" s="107" t="s">
        <v>624</v>
      </c>
      <c r="H101" s="107">
        <v>427</v>
      </c>
      <c r="I101" s="125">
        <v>425</v>
      </c>
      <c r="J101" s="126" t="s">
        <v>655</v>
      </c>
      <c r="K101" s="127">
        <f t="shared" si="27"/>
        <v>67</v>
      </c>
      <c r="L101" s="128">
        <f t="shared" si="28"/>
        <v>0.18611111111111112</v>
      </c>
      <c r="M101" s="129" t="s">
        <v>599</v>
      </c>
      <c r="N101" s="130">
        <v>42058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2">
        <v>20</v>
      </c>
      <c r="B102" s="105">
        <v>42012</v>
      </c>
      <c r="C102" s="105"/>
      <c r="D102" s="106" t="s">
        <v>656</v>
      </c>
      <c r="E102" s="107" t="s">
        <v>600</v>
      </c>
      <c r="F102" s="108">
        <v>360</v>
      </c>
      <c r="G102" s="107" t="s">
        <v>624</v>
      </c>
      <c r="H102" s="107">
        <v>455</v>
      </c>
      <c r="I102" s="125">
        <v>420</v>
      </c>
      <c r="J102" s="126" t="s">
        <v>657</v>
      </c>
      <c r="K102" s="127">
        <f t="shared" si="27"/>
        <v>95</v>
      </c>
      <c r="L102" s="128">
        <f t="shared" si="28"/>
        <v>0.2638888888888889</v>
      </c>
      <c r="M102" s="129" t="s">
        <v>599</v>
      </c>
      <c r="N102" s="130">
        <v>42024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2">
        <v>21</v>
      </c>
      <c r="B103" s="105">
        <v>42012</v>
      </c>
      <c r="C103" s="105"/>
      <c r="D103" s="106" t="s">
        <v>658</v>
      </c>
      <c r="E103" s="107" t="s">
        <v>600</v>
      </c>
      <c r="F103" s="108">
        <v>130</v>
      </c>
      <c r="G103" s="107"/>
      <c r="H103" s="107">
        <v>175.5</v>
      </c>
      <c r="I103" s="125">
        <v>165</v>
      </c>
      <c r="J103" s="126" t="s">
        <v>659</v>
      </c>
      <c r="K103" s="127">
        <f t="shared" si="27"/>
        <v>45.5</v>
      </c>
      <c r="L103" s="128">
        <f t="shared" si="28"/>
        <v>0.35</v>
      </c>
      <c r="M103" s="129" t="s">
        <v>599</v>
      </c>
      <c r="N103" s="130">
        <v>43088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2">
        <v>22</v>
      </c>
      <c r="B104" s="105">
        <v>42040</v>
      </c>
      <c r="C104" s="105"/>
      <c r="D104" s="106" t="s">
        <v>390</v>
      </c>
      <c r="E104" s="107" t="s">
        <v>623</v>
      </c>
      <c r="F104" s="108">
        <v>98</v>
      </c>
      <c r="G104" s="107"/>
      <c r="H104" s="107">
        <v>120</v>
      </c>
      <c r="I104" s="125">
        <v>120</v>
      </c>
      <c r="J104" s="126" t="s">
        <v>625</v>
      </c>
      <c r="K104" s="127">
        <f t="shared" si="27"/>
        <v>22</v>
      </c>
      <c r="L104" s="128">
        <f t="shared" si="28"/>
        <v>0.22448979591836735</v>
      </c>
      <c r="M104" s="129" t="s">
        <v>599</v>
      </c>
      <c r="N104" s="130">
        <v>42753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2">
        <v>23</v>
      </c>
      <c r="B105" s="105">
        <v>42040</v>
      </c>
      <c r="C105" s="105"/>
      <c r="D105" s="106" t="s">
        <v>660</v>
      </c>
      <c r="E105" s="107" t="s">
        <v>623</v>
      </c>
      <c r="F105" s="108">
        <v>196</v>
      </c>
      <c r="G105" s="107"/>
      <c r="H105" s="107">
        <v>262</v>
      </c>
      <c r="I105" s="125">
        <v>255</v>
      </c>
      <c r="J105" s="126" t="s">
        <v>625</v>
      </c>
      <c r="K105" s="127">
        <f t="shared" si="27"/>
        <v>66</v>
      </c>
      <c r="L105" s="128">
        <f t="shared" si="28"/>
        <v>0.33673469387755101</v>
      </c>
      <c r="M105" s="129" t="s">
        <v>599</v>
      </c>
      <c r="N105" s="130">
        <v>42599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3">
        <v>24</v>
      </c>
      <c r="B106" s="109">
        <v>42067</v>
      </c>
      <c r="C106" s="109"/>
      <c r="D106" s="110" t="s">
        <v>389</v>
      </c>
      <c r="E106" s="111" t="s">
        <v>623</v>
      </c>
      <c r="F106" s="112">
        <v>235</v>
      </c>
      <c r="G106" s="112"/>
      <c r="H106" s="113">
        <v>77</v>
      </c>
      <c r="I106" s="131" t="s">
        <v>661</v>
      </c>
      <c r="J106" s="132" t="s">
        <v>662</v>
      </c>
      <c r="K106" s="133">
        <f t="shared" si="27"/>
        <v>-158</v>
      </c>
      <c r="L106" s="134">
        <f t="shared" si="28"/>
        <v>-0.67234042553191486</v>
      </c>
      <c r="M106" s="135" t="s">
        <v>663</v>
      </c>
      <c r="N106" s="136">
        <v>43522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2">
        <v>25</v>
      </c>
      <c r="B107" s="105">
        <v>42067</v>
      </c>
      <c r="C107" s="105"/>
      <c r="D107" s="106" t="s">
        <v>481</v>
      </c>
      <c r="E107" s="107" t="s">
        <v>623</v>
      </c>
      <c r="F107" s="108">
        <v>185</v>
      </c>
      <c r="G107" s="107"/>
      <c r="H107" s="107">
        <v>224</v>
      </c>
      <c r="I107" s="125" t="s">
        <v>664</v>
      </c>
      <c r="J107" s="126" t="s">
        <v>625</v>
      </c>
      <c r="K107" s="127">
        <f t="shared" si="27"/>
        <v>39</v>
      </c>
      <c r="L107" s="128">
        <f t="shared" si="28"/>
        <v>0.21081081081081082</v>
      </c>
      <c r="M107" s="129" t="s">
        <v>599</v>
      </c>
      <c r="N107" s="130">
        <v>42647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363">
        <v>26</v>
      </c>
      <c r="B108" s="114">
        <v>42090</v>
      </c>
      <c r="C108" s="114"/>
      <c r="D108" s="115" t="s">
        <v>665</v>
      </c>
      <c r="E108" s="116" t="s">
        <v>623</v>
      </c>
      <c r="F108" s="117">
        <v>49.5</v>
      </c>
      <c r="G108" s="118"/>
      <c r="H108" s="118">
        <v>15.85</v>
      </c>
      <c r="I108" s="118">
        <v>67</v>
      </c>
      <c r="J108" s="137" t="s">
        <v>666</v>
      </c>
      <c r="K108" s="118">
        <f t="shared" si="27"/>
        <v>-33.65</v>
      </c>
      <c r="L108" s="138">
        <f t="shared" si="28"/>
        <v>-0.67979797979797973</v>
      </c>
      <c r="M108" s="135" t="s">
        <v>663</v>
      </c>
      <c r="N108" s="139">
        <v>43627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2">
        <v>27</v>
      </c>
      <c r="B109" s="105">
        <v>42093</v>
      </c>
      <c r="C109" s="105"/>
      <c r="D109" s="106" t="s">
        <v>667</v>
      </c>
      <c r="E109" s="107" t="s">
        <v>623</v>
      </c>
      <c r="F109" s="108">
        <v>183.5</v>
      </c>
      <c r="G109" s="107"/>
      <c r="H109" s="107">
        <v>219</v>
      </c>
      <c r="I109" s="125">
        <v>218</v>
      </c>
      <c r="J109" s="126" t="s">
        <v>668</v>
      </c>
      <c r="K109" s="127">
        <f t="shared" si="27"/>
        <v>35.5</v>
      </c>
      <c r="L109" s="128">
        <f t="shared" si="28"/>
        <v>0.19346049046321526</v>
      </c>
      <c r="M109" s="129" t="s">
        <v>599</v>
      </c>
      <c r="N109" s="130">
        <v>42103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2">
        <v>28</v>
      </c>
      <c r="B110" s="105">
        <v>42114</v>
      </c>
      <c r="C110" s="105"/>
      <c r="D110" s="106" t="s">
        <v>669</v>
      </c>
      <c r="E110" s="107" t="s">
        <v>623</v>
      </c>
      <c r="F110" s="108">
        <f>(227+237)/2</f>
        <v>232</v>
      </c>
      <c r="G110" s="107"/>
      <c r="H110" s="107">
        <v>298</v>
      </c>
      <c r="I110" s="125">
        <v>298</v>
      </c>
      <c r="J110" s="126" t="s">
        <v>625</v>
      </c>
      <c r="K110" s="127">
        <f t="shared" si="27"/>
        <v>66</v>
      </c>
      <c r="L110" s="128">
        <f t="shared" si="28"/>
        <v>0.28448275862068967</v>
      </c>
      <c r="M110" s="129" t="s">
        <v>599</v>
      </c>
      <c r="N110" s="130">
        <v>42823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2">
        <v>29</v>
      </c>
      <c r="B111" s="105">
        <v>42128</v>
      </c>
      <c r="C111" s="105"/>
      <c r="D111" s="106" t="s">
        <v>670</v>
      </c>
      <c r="E111" s="107" t="s">
        <v>600</v>
      </c>
      <c r="F111" s="108">
        <v>385</v>
      </c>
      <c r="G111" s="107"/>
      <c r="H111" s="107">
        <f>212.5+331</f>
        <v>543.5</v>
      </c>
      <c r="I111" s="125">
        <v>510</v>
      </c>
      <c r="J111" s="126" t="s">
        <v>671</v>
      </c>
      <c r="K111" s="127">
        <f t="shared" si="27"/>
        <v>158.5</v>
      </c>
      <c r="L111" s="128">
        <f t="shared" si="28"/>
        <v>0.41168831168831171</v>
      </c>
      <c r="M111" s="129" t="s">
        <v>599</v>
      </c>
      <c r="N111" s="130">
        <v>42235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2">
        <v>30</v>
      </c>
      <c r="B112" s="105">
        <v>42128</v>
      </c>
      <c r="C112" s="105"/>
      <c r="D112" s="106" t="s">
        <v>672</v>
      </c>
      <c r="E112" s="107" t="s">
        <v>600</v>
      </c>
      <c r="F112" s="108">
        <v>115.5</v>
      </c>
      <c r="G112" s="107"/>
      <c r="H112" s="107">
        <v>146</v>
      </c>
      <c r="I112" s="125">
        <v>142</v>
      </c>
      <c r="J112" s="126" t="s">
        <v>673</v>
      </c>
      <c r="K112" s="127">
        <f t="shared" si="27"/>
        <v>30.5</v>
      </c>
      <c r="L112" s="128">
        <f t="shared" si="28"/>
        <v>0.26406926406926406</v>
      </c>
      <c r="M112" s="129" t="s">
        <v>599</v>
      </c>
      <c r="N112" s="130">
        <v>42202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2">
        <v>31</v>
      </c>
      <c r="B113" s="105">
        <v>42151</v>
      </c>
      <c r="C113" s="105"/>
      <c r="D113" s="106" t="s">
        <v>674</v>
      </c>
      <c r="E113" s="107" t="s">
        <v>600</v>
      </c>
      <c r="F113" s="108">
        <v>237.5</v>
      </c>
      <c r="G113" s="107"/>
      <c r="H113" s="107">
        <v>279.5</v>
      </c>
      <c r="I113" s="125">
        <v>278</v>
      </c>
      <c r="J113" s="126" t="s">
        <v>625</v>
      </c>
      <c r="K113" s="127">
        <f t="shared" si="27"/>
        <v>42</v>
      </c>
      <c r="L113" s="128">
        <f t="shared" si="28"/>
        <v>0.17684210526315788</v>
      </c>
      <c r="M113" s="129" t="s">
        <v>599</v>
      </c>
      <c r="N113" s="130">
        <v>42222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2">
        <v>32</v>
      </c>
      <c r="B114" s="105">
        <v>42174</v>
      </c>
      <c r="C114" s="105"/>
      <c r="D114" s="106" t="s">
        <v>644</v>
      </c>
      <c r="E114" s="107" t="s">
        <v>623</v>
      </c>
      <c r="F114" s="108">
        <v>340</v>
      </c>
      <c r="G114" s="107"/>
      <c r="H114" s="107">
        <v>448</v>
      </c>
      <c r="I114" s="125">
        <v>448</v>
      </c>
      <c r="J114" s="126" t="s">
        <v>625</v>
      </c>
      <c r="K114" s="127">
        <f t="shared" si="27"/>
        <v>108</v>
      </c>
      <c r="L114" s="128">
        <f t="shared" si="28"/>
        <v>0.31764705882352939</v>
      </c>
      <c r="M114" s="129" t="s">
        <v>599</v>
      </c>
      <c r="N114" s="130">
        <v>43018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2">
        <v>33</v>
      </c>
      <c r="B115" s="105">
        <v>42191</v>
      </c>
      <c r="C115" s="105"/>
      <c r="D115" s="106" t="s">
        <v>675</v>
      </c>
      <c r="E115" s="107" t="s">
        <v>623</v>
      </c>
      <c r="F115" s="108">
        <v>390</v>
      </c>
      <c r="G115" s="107"/>
      <c r="H115" s="107">
        <v>460</v>
      </c>
      <c r="I115" s="125">
        <v>460</v>
      </c>
      <c r="J115" s="126" t="s">
        <v>625</v>
      </c>
      <c r="K115" s="127">
        <f t="shared" ref="K115:K135" si="29">H115-F115</f>
        <v>70</v>
      </c>
      <c r="L115" s="128">
        <f t="shared" ref="L115:L135" si="30">K115/F115</f>
        <v>0.17948717948717949</v>
      </c>
      <c r="M115" s="129" t="s">
        <v>599</v>
      </c>
      <c r="N115" s="130">
        <v>42478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3">
        <v>34</v>
      </c>
      <c r="B116" s="109">
        <v>42195</v>
      </c>
      <c r="C116" s="109"/>
      <c r="D116" s="110" t="s">
        <v>676</v>
      </c>
      <c r="E116" s="111" t="s">
        <v>623</v>
      </c>
      <c r="F116" s="112">
        <v>122.5</v>
      </c>
      <c r="G116" s="112"/>
      <c r="H116" s="113">
        <v>61</v>
      </c>
      <c r="I116" s="131">
        <v>172</v>
      </c>
      <c r="J116" s="132" t="s">
        <v>677</v>
      </c>
      <c r="K116" s="133">
        <f t="shared" si="29"/>
        <v>-61.5</v>
      </c>
      <c r="L116" s="134">
        <f t="shared" si="30"/>
        <v>-0.50204081632653064</v>
      </c>
      <c r="M116" s="135" t="s">
        <v>663</v>
      </c>
      <c r="N116" s="136">
        <v>43333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2">
        <v>35</v>
      </c>
      <c r="B117" s="105">
        <v>42219</v>
      </c>
      <c r="C117" s="105"/>
      <c r="D117" s="106" t="s">
        <v>678</v>
      </c>
      <c r="E117" s="107" t="s">
        <v>623</v>
      </c>
      <c r="F117" s="108">
        <v>297.5</v>
      </c>
      <c r="G117" s="107"/>
      <c r="H117" s="107">
        <v>350</v>
      </c>
      <c r="I117" s="125">
        <v>360</v>
      </c>
      <c r="J117" s="126" t="s">
        <v>679</v>
      </c>
      <c r="K117" s="127">
        <f t="shared" si="29"/>
        <v>52.5</v>
      </c>
      <c r="L117" s="128">
        <f t="shared" si="30"/>
        <v>0.17647058823529413</v>
      </c>
      <c r="M117" s="129" t="s">
        <v>599</v>
      </c>
      <c r="N117" s="130">
        <v>42232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2">
        <v>36</v>
      </c>
      <c r="B118" s="105">
        <v>42219</v>
      </c>
      <c r="C118" s="105"/>
      <c r="D118" s="106" t="s">
        <v>680</v>
      </c>
      <c r="E118" s="107" t="s">
        <v>623</v>
      </c>
      <c r="F118" s="108">
        <v>115.5</v>
      </c>
      <c r="G118" s="107"/>
      <c r="H118" s="107">
        <v>149</v>
      </c>
      <c r="I118" s="125">
        <v>140</v>
      </c>
      <c r="J118" s="140" t="s">
        <v>681</v>
      </c>
      <c r="K118" s="127">
        <f t="shared" si="29"/>
        <v>33.5</v>
      </c>
      <c r="L118" s="128">
        <f t="shared" si="30"/>
        <v>0.29004329004329005</v>
      </c>
      <c r="M118" s="129" t="s">
        <v>599</v>
      </c>
      <c r="N118" s="130">
        <v>42740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2">
        <v>37</v>
      </c>
      <c r="B119" s="105">
        <v>42251</v>
      </c>
      <c r="C119" s="105"/>
      <c r="D119" s="106" t="s">
        <v>674</v>
      </c>
      <c r="E119" s="107" t="s">
        <v>623</v>
      </c>
      <c r="F119" s="108">
        <v>226</v>
      </c>
      <c r="G119" s="107"/>
      <c r="H119" s="107">
        <v>292</v>
      </c>
      <c r="I119" s="125">
        <v>292</v>
      </c>
      <c r="J119" s="126" t="s">
        <v>682</v>
      </c>
      <c r="K119" s="127">
        <f t="shared" si="29"/>
        <v>66</v>
      </c>
      <c r="L119" s="128">
        <f t="shared" si="30"/>
        <v>0.29203539823008851</v>
      </c>
      <c r="M119" s="129" t="s">
        <v>599</v>
      </c>
      <c r="N119" s="130">
        <v>42286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2">
        <v>38</v>
      </c>
      <c r="B120" s="105">
        <v>42254</v>
      </c>
      <c r="C120" s="105"/>
      <c r="D120" s="106" t="s">
        <v>669</v>
      </c>
      <c r="E120" s="107" t="s">
        <v>623</v>
      </c>
      <c r="F120" s="108">
        <v>232.5</v>
      </c>
      <c r="G120" s="107"/>
      <c r="H120" s="107">
        <v>312.5</v>
      </c>
      <c r="I120" s="125">
        <v>310</v>
      </c>
      <c r="J120" s="126" t="s">
        <v>625</v>
      </c>
      <c r="K120" s="127">
        <f t="shared" si="29"/>
        <v>80</v>
      </c>
      <c r="L120" s="128">
        <f t="shared" si="30"/>
        <v>0.34408602150537637</v>
      </c>
      <c r="M120" s="129" t="s">
        <v>599</v>
      </c>
      <c r="N120" s="130">
        <v>42823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2">
        <v>39</v>
      </c>
      <c r="B121" s="105">
        <v>42268</v>
      </c>
      <c r="C121" s="105"/>
      <c r="D121" s="106" t="s">
        <v>683</v>
      </c>
      <c r="E121" s="107" t="s">
        <v>623</v>
      </c>
      <c r="F121" s="108">
        <v>196.5</v>
      </c>
      <c r="G121" s="107"/>
      <c r="H121" s="107">
        <v>238</v>
      </c>
      <c r="I121" s="125">
        <v>238</v>
      </c>
      <c r="J121" s="126" t="s">
        <v>682</v>
      </c>
      <c r="K121" s="127">
        <f t="shared" si="29"/>
        <v>41.5</v>
      </c>
      <c r="L121" s="128">
        <f t="shared" si="30"/>
        <v>0.21119592875318066</v>
      </c>
      <c r="M121" s="129" t="s">
        <v>599</v>
      </c>
      <c r="N121" s="130">
        <v>42291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2">
        <v>40</v>
      </c>
      <c r="B122" s="105">
        <v>42271</v>
      </c>
      <c r="C122" s="105"/>
      <c r="D122" s="106" t="s">
        <v>622</v>
      </c>
      <c r="E122" s="107" t="s">
        <v>623</v>
      </c>
      <c r="F122" s="108">
        <v>65</v>
      </c>
      <c r="G122" s="107"/>
      <c r="H122" s="107">
        <v>82</v>
      </c>
      <c r="I122" s="125">
        <v>82</v>
      </c>
      <c r="J122" s="126" t="s">
        <v>682</v>
      </c>
      <c r="K122" s="127">
        <f t="shared" si="29"/>
        <v>17</v>
      </c>
      <c r="L122" s="128">
        <f t="shared" si="30"/>
        <v>0.26153846153846155</v>
      </c>
      <c r="M122" s="129" t="s">
        <v>599</v>
      </c>
      <c r="N122" s="130">
        <v>42578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2">
        <v>41</v>
      </c>
      <c r="B123" s="105">
        <v>42291</v>
      </c>
      <c r="C123" s="105"/>
      <c r="D123" s="106" t="s">
        <v>684</v>
      </c>
      <c r="E123" s="107" t="s">
        <v>623</v>
      </c>
      <c r="F123" s="108">
        <v>144</v>
      </c>
      <c r="G123" s="107"/>
      <c r="H123" s="107">
        <v>182.5</v>
      </c>
      <c r="I123" s="125">
        <v>181</v>
      </c>
      <c r="J123" s="126" t="s">
        <v>682</v>
      </c>
      <c r="K123" s="127">
        <f t="shared" si="29"/>
        <v>38.5</v>
      </c>
      <c r="L123" s="128">
        <f t="shared" si="30"/>
        <v>0.2673611111111111</v>
      </c>
      <c r="M123" s="129" t="s">
        <v>599</v>
      </c>
      <c r="N123" s="130">
        <v>42817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2">
        <v>42</v>
      </c>
      <c r="B124" s="105">
        <v>42291</v>
      </c>
      <c r="C124" s="105"/>
      <c r="D124" s="106" t="s">
        <v>685</v>
      </c>
      <c r="E124" s="107" t="s">
        <v>623</v>
      </c>
      <c r="F124" s="108">
        <v>264</v>
      </c>
      <c r="G124" s="107"/>
      <c r="H124" s="107">
        <v>311</v>
      </c>
      <c r="I124" s="125">
        <v>311</v>
      </c>
      <c r="J124" s="126" t="s">
        <v>682</v>
      </c>
      <c r="K124" s="127">
        <f t="shared" si="29"/>
        <v>47</v>
      </c>
      <c r="L124" s="128">
        <f t="shared" si="30"/>
        <v>0.17803030303030304</v>
      </c>
      <c r="M124" s="129" t="s">
        <v>599</v>
      </c>
      <c r="N124" s="130">
        <v>42604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2">
        <v>43</v>
      </c>
      <c r="B125" s="105">
        <v>42318</v>
      </c>
      <c r="C125" s="105"/>
      <c r="D125" s="106" t="s">
        <v>686</v>
      </c>
      <c r="E125" s="107" t="s">
        <v>600</v>
      </c>
      <c r="F125" s="108">
        <v>549.5</v>
      </c>
      <c r="G125" s="107"/>
      <c r="H125" s="107">
        <v>630</v>
      </c>
      <c r="I125" s="125">
        <v>630</v>
      </c>
      <c r="J125" s="126" t="s">
        <v>682</v>
      </c>
      <c r="K125" s="127">
        <f t="shared" si="29"/>
        <v>80.5</v>
      </c>
      <c r="L125" s="128">
        <f t="shared" si="30"/>
        <v>0.1464968152866242</v>
      </c>
      <c r="M125" s="129" t="s">
        <v>599</v>
      </c>
      <c r="N125" s="130">
        <v>42419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2">
        <v>44</v>
      </c>
      <c r="B126" s="105">
        <v>42342</v>
      </c>
      <c r="C126" s="105"/>
      <c r="D126" s="106" t="s">
        <v>687</v>
      </c>
      <c r="E126" s="107" t="s">
        <v>623</v>
      </c>
      <c r="F126" s="108">
        <v>1027.5</v>
      </c>
      <c r="G126" s="107"/>
      <c r="H126" s="107">
        <v>1315</v>
      </c>
      <c r="I126" s="125">
        <v>1250</v>
      </c>
      <c r="J126" s="126" t="s">
        <v>682</v>
      </c>
      <c r="K126" s="127">
        <f t="shared" si="29"/>
        <v>287.5</v>
      </c>
      <c r="L126" s="128">
        <f t="shared" si="30"/>
        <v>0.27980535279805352</v>
      </c>
      <c r="M126" s="129" t="s">
        <v>599</v>
      </c>
      <c r="N126" s="130">
        <v>43244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2">
        <v>45</v>
      </c>
      <c r="B127" s="105">
        <v>42367</v>
      </c>
      <c r="C127" s="105"/>
      <c r="D127" s="106" t="s">
        <v>688</v>
      </c>
      <c r="E127" s="107" t="s">
        <v>623</v>
      </c>
      <c r="F127" s="108">
        <v>465</v>
      </c>
      <c r="G127" s="107"/>
      <c r="H127" s="107">
        <v>540</v>
      </c>
      <c r="I127" s="125">
        <v>540</v>
      </c>
      <c r="J127" s="126" t="s">
        <v>682</v>
      </c>
      <c r="K127" s="127">
        <f t="shared" si="29"/>
        <v>75</v>
      </c>
      <c r="L127" s="128">
        <f t="shared" si="30"/>
        <v>0.16129032258064516</v>
      </c>
      <c r="M127" s="129" t="s">
        <v>599</v>
      </c>
      <c r="N127" s="130">
        <v>42530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2">
        <v>46</v>
      </c>
      <c r="B128" s="105">
        <v>42380</v>
      </c>
      <c r="C128" s="105"/>
      <c r="D128" s="106" t="s">
        <v>390</v>
      </c>
      <c r="E128" s="107" t="s">
        <v>600</v>
      </c>
      <c r="F128" s="108">
        <v>81</v>
      </c>
      <c r="G128" s="107"/>
      <c r="H128" s="107">
        <v>110</v>
      </c>
      <c r="I128" s="125">
        <v>110</v>
      </c>
      <c r="J128" s="126" t="s">
        <v>682</v>
      </c>
      <c r="K128" s="127">
        <f t="shared" si="29"/>
        <v>29</v>
      </c>
      <c r="L128" s="128">
        <f t="shared" si="30"/>
        <v>0.35802469135802467</v>
      </c>
      <c r="M128" s="129" t="s">
        <v>599</v>
      </c>
      <c r="N128" s="130">
        <v>42745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2">
        <v>47</v>
      </c>
      <c r="B129" s="105">
        <v>42382</v>
      </c>
      <c r="C129" s="105"/>
      <c r="D129" s="106" t="s">
        <v>689</v>
      </c>
      <c r="E129" s="107" t="s">
        <v>600</v>
      </c>
      <c r="F129" s="108">
        <v>417.5</v>
      </c>
      <c r="G129" s="107"/>
      <c r="H129" s="107">
        <v>547</v>
      </c>
      <c r="I129" s="125">
        <v>535</v>
      </c>
      <c r="J129" s="126" t="s">
        <v>682</v>
      </c>
      <c r="K129" s="127">
        <f t="shared" si="29"/>
        <v>129.5</v>
      </c>
      <c r="L129" s="128">
        <f t="shared" si="30"/>
        <v>0.31017964071856285</v>
      </c>
      <c r="M129" s="129" t="s">
        <v>599</v>
      </c>
      <c r="N129" s="130">
        <v>42578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2">
        <v>48</v>
      </c>
      <c r="B130" s="105">
        <v>42408</v>
      </c>
      <c r="C130" s="105"/>
      <c r="D130" s="106" t="s">
        <v>690</v>
      </c>
      <c r="E130" s="107" t="s">
        <v>623</v>
      </c>
      <c r="F130" s="108">
        <v>650</v>
      </c>
      <c r="G130" s="107"/>
      <c r="H130" s="107">
        <v>800</v>
      </c>
      <c r="I130" s="125">
        <v>800</v>
      </c>
      <c r="J130" s="126" t="s">
        <v>682</v>
      </c>
      <c r="K130" s="127">
        <f t="shared" si="29"/>
        <v>150</v>
      </c>
      <c r="L130" s="128">
        <f t="shared" si="30"/>
        <v>0.23076923076923078</v>
      </c>
      <c r="M130" s="129" t="s">
        <v>599</v>
      </c>
      <c r="N130" s="130">
        <v>43154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2">
        <v>49</v>
      </c>
      <c r="B131" s="105">
        <v>42433</v>
      </c>
      <c r="C131" s="105"/>
      <c r="D131" s="106" t="s">
        <v>197</v>
      </c>
      <c r="E131" s="107" t="s">
        <v>623</v>
      </c>
      <c r="F131" s="108">
        <v>437.5</v>
      </c>
      <c r="G131" s="107"/>
      <c r="H131" s="107">
        <v>504.5</v>
      </c>
      <c r="I131" s="125">
        <v>522</v>
      </c>
      <c r="J131" s="126" t="s">
        <v>691</v>
      </c>
      <c r="K131" s="127">
        <f t="shared" si="29"/>
        <v>67</v>
      </c>
      <c r="L131" s="128">
        <f t="shared" si="30"/>
        <v>0.15314285714285714</v>
      </c>
      <c r="M131" s="129" t="s">
        <v>599</v>
      </c>
      <c r="N131" s="130">
        <v>42480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2">
        <v>50</v>
      </c>
      <c r="B132" s="105">
        <v>42438</v>
      </c>
      <c r="C132" s="105"/>
      <c r="D132" s="106" t="s">
        <v>692</v>
      </c>
      <c r="E132" s="107" t="s">
        <v>623</v>
      </c>
      <c r="F132" s="108">
        <v>189.5</v>
      </c>
      <c r="G132" s="107"/>
      <c r="H132" s="107">
        <v>218</v>
      </c>
      <c r="I132" s="125">
        <v>218</v>
      </c>
      <c r="J132" s="126" t="s">
        <v>682</v>
      </c>
      <c r="K132" s="127">
        <f t="shared" si="29"/>
        <v>28.5</v>
      </c>
      <c r="L132" s="128">
        <f t="shared" si="30"/>
        <v>0.15039577836411611</v>
      </c>
      <c r="M132" s="129" t="s">
        <v>599</v>
      </c>
      <c r="N132" s="130">
        <v>43034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363">
        <v>51</v>
      </c>
      <c r="B133" s="114">
        <v>42471</v>
      </c>
      <c r="C133" s="114"/>
      <c r="D133" s="115" t="s">
        <v>693</v>
      </c>
      <c r="E133" s="116" t="s">
        <v>623</v>
      </c>
      <c r="F133" s="117">
        <v>36.5</v>
      </c>
      <c r="G133" s="118"/>
      <c r="H133" s="118">
        <v>15.85</v>
      </c>
      <c r="I133" s="118">
        <v>60</v>
      </c>
      <c r="J133" s="137" t="s">
        <v>694</v>
      </c>
      <c r="K133" s="133">
        <f t="shared" si="29"/>
        <v>-20.65</v>
      </c>
      <c r="L133" s="167">
        <f t="shared" si="30"/>
        <v>-0.5657534246575342</v>
      </c>
      <c r="M133" s="135" t="s">
        <v>663</v>
      </c>
      <c r="N133" s="168">
        <v>43627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2">
        <v>52</v>
      </c>
      <c r="B134" s="105">
        <v>42472</v>
      </c>
      <c r="C134" s="105"/>
      <c r="D134" s="106" t="s">
        <v>695</v>
      </c>
      <c r="E134" s="107" t="s">
        <v>623</v>
      </c>
      <c r="F134" s="108">
        <v>93</v>
      </c>
      <c r="G134" s="107"/>
      <c r="H134" s="107">
        <v>149</v>
      </c>
      <c r="I134" s="125">
        <v>140</v>
      </c>
      <c r="J134" s="140" t="s">
        <v>696</v>
      </c>
      <c r="K134" s="127">
        <f t="shared" si="29"/>
        <v>56</v>
      </c>
      <c r="L134" s="128">
        <f t="shared" si="30"/>
        <v>0.60215053763440862</v>
      </c>
      <c r="M134" s="129" t="s">
        <v>599</v>
      </c>
      <c r="N134" s="130">
        <v>42740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2">
        <v>53</v>
      </c>
      <c r="B135" s="105">
        <v>42472</v>
      </c>
      <c r="C135" s="105"/>
      <c r="D135" s="106" t="s">
        <v>697</v>
      </c>
      <c r="E135" s="107" t="s">
        <v>623</v>
      </c>
      <c r="F135" s="108">
        <v>130</v>
      </c>
      <c r="G135" s="107"/>
      <c r="H135" s="107">
        <v>150</v>
      </c>
      <c r="I135" s="125" t="s">
        <v>698</v>
      </c>
      <c r="J135" s="126" t="s">
        <v>682</v>
      </c>
      <c r="K135" s="127">
        <f t="shared" si="29"/>
        <v>20</v>
      </c>
      <c r="L135" s="128">
        <f t="shared" si="30"/>
        <v>0.15384615384615385</v>
      </c>
      <c r="M135" s="129" t="s">
        <v>599</v>
      </c>
      <c r="N135" s="130">
        <v>42564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2">
        <v>54</v>
      </c>
      <c r="B136" s="105">
        <v>42473</v>
      </c>
      <c r="C136" s="105"/>
      <c r="D136" s="106" t="s">
        <v>354</v>
      </c>
      <c r="E136" s="107" t="s">
        <v>623</v>
      </c>
      <c r="F136" s="108">
        <v>196</v>
      </c>
      <c r="G136" s="107"/>
      <c r="H136" s="107">
        <v>299</v>
      </c>
      <c r="I136" s="125">
        <v>299</v>
      </c>
      <c r="J136" s="126" t="s">
        <v>682</v>
      </c>
      <c r="K136" s="127">
        <v>103</v>
      </c>
      <c r="L136" s="128">
        <v>0.52551020408163296</v>
      </c>
      <c r="M136" s="129" t="s">
        <v>599</v>
      </c>
      <c r="N136" s="130">
        <v>42620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2">
        <v>55</v>
      </c>
      <c r="B137" s="105">
        <v>42473</v>
      </c>
      <c r="C137" s="105"/>
      <c r="D137" s="106" t="s">
        <v>756</v>
      </c>
      <c r="E137" s="107" t="s">
        <v>623</v>
      </c>
      <c r="F137" s="108">
        <v>88</v>
      </c>
      <c r="G137" s="107"/>
      <c r="H137" s="107">
        <v>103</v>
      </c>
      <c r="I137" s="125">
        <v>103</v>
      </c>
      <c r="J137" s="126" t="s">
        <v>682</v>
      </c>
      <c r="K137" s="127">
        <v>15</v>
      </c>
      <c r="L137" s="128">
        <v>0.170454545454545</v>
      </c>
      <c r="M137" s="129" t="s">
        <v>599</v>
      </c>
      <c r="N137" s="130">
        <v>42530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2">
        <v>56</v>
      </c>
      <c r="B138" s="105">
        <v>42492</v>
      </c>
      <c r="C138" s="105"/>
      <c r="D138" s="106" t="s">
        <v>699</v>
      </c>
      <c r="E138" s="107" t="s">
        <v>623</v>
      </c>
      <c r="F138" s="108">
        <v>127.5</v>
      </c>
      <c r="G138" s="107"/>
      <c r="H138" s="107">
        <v>148</v>
      </c>
      <c r="I138" s="125" t="s">
        <v>700</v>
      </c>
      <c r="J138" s="126" t="s">
        <v>682</v>
      </c>
      <c r="K138" s="127">
        <f>H138-F138</f>
        <v>20.5</v>
      </c>
      <c r="L138" s="128">
        <f>K138/F138</f>
        <v>0.16078431372549021</v>
      </c>
      <c r="M138" s="129" t="s">
        <v>599</v>
      </c>
      <c r="N138" s="130">
        <v>42564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2">
        <v>57</v>
      </c>
      <c r="B139" s="105">
        <v>42493</v>
      </c>
      <c r="C139" s="105"/>
      <c r="D139" s="106" t="s">
        <v>701</v>
      </c>
      <c r="E139" s="107" t="s">
        <v>623</v>
      </c>
      <c r="F139" s="108">
        <v>675</v>
      </c>
      <c r="G139" s="107"/>
      <c r="H139" s="107">
        <v>815</v>
      </c>
      <c r="I139" s="125" t="s">
        <v>702</v>
      </c>
      <c r="J139" s="126" t="s">
        <v>682</v>
      </c>
      <c r="K139" s="127">
        <f>H139-F139</f>
        <v>140</v>
      </c>
      <c r="L139" s="128">
        <f>K139/F139</f>
        <v>0.2074074074074074</v>
      </c>
      <c r="M139" s="129" t="s">
        <v>599</v>
      </c>
      <c r="N139" s="130">
        <v>43154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58</v>
      </c>
      <c r="B140" s="109">
        <v>42522</v>
      </c>
      <c r="C140" s="109"/>
      <c r="D140" s="110" t="s">
        <v>757</v>
      </c>
      <c r="E140" s="111" t="s">
        <v>623</v>
      </c>
      <c r="F140" s="112">
        <v>500</v>
      </c>
      <c r="G140" s="112"/>
      <c r="H140" s="113">
        <v>232.5</v>
      </c>
      <c r="I140" s="131" t="s">
        <v>758</v>
      </c>
      <c r="J140" s="132" t="s">
        <v>759</v>
      </c>
      <c r="K140" s="133">
        <f>H140-F140</f>
        <v>-267.5</v>
      </c>
      <c r="L140" s="134">
        <f>K140/F140</f>
        <v>-0.53500000000000003</v>
      </c>
      <c r="M140" s="135" t="s">
        <v>663</v>
      </c>
      <c r="N140" s="136">
        <v>43735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2">
        <v>59</v>
      </c>
      <c r="B141" s="105">
        <v>42527</v>
      </c>
      <c r="C141" s="105"/>
      <c r="D141" s="106" t="s">
        <v>703</v>
      </c>
      <c r="E141" s="107" t="s">
        <v>623</v>
      </c>
      <c r="F141" s="108">
        <v>110</v>
      </c>
      <c r="G141" s="107"/>
      <c r="H141" s="107">
        <v>126.5</v>
      </c>
      <c r="I141" s="125">
        <v>125</v>
      </c>
      <c r="J141" s="126" t="s">
        <v>632</v>
      </c>
      <c r="K141" s="127">
        <f>H141-F141</f>
        <v>16.5</v>
      </c>
      <c r="L141" s="128">
        <f>K141/F141</f>
        <v>0.15</v>
      </c>
      <c r="M141" s="129" t="s">
        <v>599</v>
      </c>
      <c r="N141" s="130">
        <v>42552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2">
        <v>60</v>
      </c>
      <c r="B142" s="105">
        <v>42538</v>
      </c>
      <c r="C142" s="105"/>
      <c r="D142" s="106" t="s">
        <v>704</v>
      </c>
      <c r="E142" s="107" t="s">
        <v>623</v>
      </c>
      <c r="F142" s="108">
        <v>44</v>
      </c>
      <c r="G142" s="107"/>
      <c r="H142" s="107">
        <v>69.5</v>
      </c>
      <c r="I142" s="125">
        <v>69.5</v>
      </c>
      <c r="J142" s="126" t="s">
        <v>705</v>
      </c>
      <c r="K142" s="127">
        <f>H142-F142</f>
        <v>25.5</v>
      </c>
      <c r="L142" s="128">
        <f>K142/F142</f>
        <v>0.57954545454545459</v>
      </c>
      <c r="M142" s="129" t="s">
        <v>599</v>
      </c>
      <c r="N142" s="130">
        <v>42977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2">
        <v>61</v>
      </c>
      <c r="B143" s="105">
        <v>42549</v>
      </c>
      <c r="C143" s="105"/>
      <c r="D143" s="147" t="s">
        <v>760</v>
      </c>
      <c r="E143" s="107" t="s">
        <v>623</v>
      </c>
      <c r="F143" s="108">
        <v>262.5</v>
      </c>
      <c r="G143" s="107"/>
      <c r="H143" s="107">
        <v>340</v>
      </c>
      <c r="I143" s="125">
        <v>333</v>
      </c>
      <c r="J143" s="126" t="s">
        <v>761</v>
      </c>
      <c r="K143" s="127">
        <v>77.5</v>
      </c>
      <c r="L143" s="128">
        <v>0.29523809523809502</v>
      </c>
      <c r="M143" s="129" t="s">
        <v>599</v>
      </c>
      <c r="N143" s="130">
        <v>43017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2">
        <v>62</v>
      </c>
      <c r="B144" s="105">
        <v>42549</v>
      </c>
      <c r="C144" s="105"/>
      <c r="D144" s="147" t="s">
        <v>762</v>
      </c>
      <c r="E144" s="107" t="s">
        <v>623</v>
      </c>
      <c r="F144" s="108">
        <v>840</v>
      </c>
      <c r="G144" s="107"/>
      <c r="H144" s="107">
        <v>1230</v>
      </c>
      <c r="I144" s="125">
        <v>1230</v>
      </c>
      <c r="J144" s="126" t="s">
        <v>682</v>
      </c>
      <c r="K144" s="127">
        <v>390</v>
      </c>
      <c r="L144" s="128">
        <v>0.46428571428571402</v>
      </c>
      <c r="M144" s="129" t="s">
        <v>599</v>
      </c>
      <c r="N144" s="130">
        <v>42649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364">
        <v>63</v>
      </c>
      <c r="B145" s="142">
        <v>42556</v>
      </c>
      <c r="C145" s="142"/>
      <c r="D145" s="143" t="s">
        <v>706</v>
      </c>
      <c r="E145" s="144" t="s">
        <v>623</v>
      </c>
      <c r="F145" s="145">
        <v>395</v>
      </c>
      <c r="G145" s="146"/>
      <c r="H145" s="146">
        <f>(468.5+342.5)/2</f>
        <v>405.5</v>
      </c>
      <c r="I145" s="146">
        <v>510</v>
      </c>
      <c r="J145" s="169" t="s">
        <v>707</v>
      </c>
      <c r="K145" s="170">
        <f t="shared" ref="K145:K151" si="31">H145-F145</f>
        <v>10.5</v>
      </c>
      <c r="L145" s="171">
        <f t="shared" ref="L145:L151" si="32">K145/F145</f>
        <v>2.6582278481012658E-2</v>
      </c>
      <c r="M145" s="172" t="s">
        <v>708</v>
      </c>
      <c r="N145" s="173">
        <v>43606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64</v>
      </c>
      <c r="B146" s="109">
        <v>42584</v>
      </c>
      <c r="C146" s="109"/>
      <c r="D146" s="110" t="s">
        <v>709</v>
      </c>
      <c r="E146" s="111" t="s">
        <v>600</v>
      </c>
      <c r="F146" s="112">
        <f>169.5-12.8</f>
        <v>156.69999999999999</v>
      </c>
      <c r="G146" s="112"/>
      <c r="H146" s="113">
        <v>77</v>
      </c>
      <c r="I146" s="131" t="s">
        <v>710</v>
      </c>
      <c r="J146" s="383" t="s">
        <v>3401</v>
      </c>
      <c r="K146" s="133">
        <f t="shared" si="31"/>
        <v>-79.699999999999989</v>
      </c>
      <c r="L146" s="134">
        <f t="shared" si="32"/>
        <v>-0.50861518825781749</v>
      </c>
      <c r="M146" s="135" t="s">
        <v>663</v>
      </c>
      <c r="N146" s="136">
        <v>43522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65</v>
      </c>
      <c r="B147" s="109">
        <v>42586</v>
      </c>
      <c r="C147" s="109"/>
      <c r="D147" s="110" t="s">
        <v>711</v>
      </c>
      <c r="E147" s="111" t="s">
        <v>623</v>
      </c>
      <c r="F147" s="112">
        <v>400</v>
      </c>
      <c r="G147" s="112"/>
      <c r="H147" s="113">
        <v>305</v>
      </c>
      <c r="I147" s="131">
        <v>475</v>
      </c>
      <c r="J147" s="132" t="s">
        <v>712</v>
      </c>
      <c r="K147" s="133">
        <f t="shared" si="31"/>
        <v>-95</v>
      </c>
      <c r="L147" s="134">
        <f t="shared" si="32"/>
        <v>-0.23749999999999999</v>
      </c>
      <c r="M147" s="135" t="s">
        <v>663</v>
      </c>
      <c r="N147" s="136">
        <v>43606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2">
        <v>66</v>
      </c>
      <c r="B148" s="105">
        <v>42593</v>
      </c>
      <c r="C148" s="105"/>
      <c r="D148" s="106" t="s">
        <v>713</v>
      </c>
      <c r="E148" s="107" t="s">
        <v>623</v>
      </c>
      <c r="F148" s="108">
        <v>86.5</v>
      </c>
      <c r="G148" s="107"/>
      <c r="H148" s="107">
        <v>130</v>
      </c>
      <c r="I148" s="125">
        <v>130</v>
      </c>
      <c r="J148" s="140" t="s">
        <v>714</v>
      </c>
      <c r="K148" s="127">
        <f t="shared" si="31"/>
        <v>43.5</v>
      </c>
      <c r="L148" s="128">
        <f t="shared" si="32"/>
        <v>0.50289017341040465</v>
      </c>
      <c r="M148" s="129" t="s">
        <v>599</v>
      </c>
      <c r="N148" s="130">
        <v>43091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67</v>
      </c>
      <c r="B149" s="109">
        <v>42600</v>
      </c>
      <c r="C149" s="109"/>
      <c r="D149" s="110" t="s">
        <v>381</v>
      </c>
      <c r="E149" s="111" t="s">
        <v>623</v>
      </c>
      <c r="F149" s="112">
        <v>133.5</v>
      </c>
      <c r="G149" s="112"/>
      <c r="H149" s="113">
        <v>126.5</v>
      </c>
      <c r="I149" s="131">
        <v>178</v>
      </c>
      <c r="J149" s="132" t="s">
        <v>715</v>
      </c>
      <c r="K149" s="133">
        <f t="shared" si="31"/>
        <v>-7</v>
      </c>
      <c r="L149" s="134">
        <f t="shared" si="32"/>
        <v>-5.2434456928838954E-2</v>
      </c>
      <c r="M149" s="135" t="s">
        <v>663</v>
      </c>
      <c r="N149" s="136">
        <v>42615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2">
        <v>68</v>
      </c>
      <c r="B150" s="105">
        <v>42613</v>
      </c>
      <c r="C150" s="105"/>
      <c r="D150" s="106" t="s">
        <v>716</v>
      </c>
      <c r="E150" s="107" t="s">
        <v>623</v>
      </c>
      <c r="F150" s="108">
        <v>560</v>
      </c>
      <c r="G150" s="107"/>
      <c r="H150" s="107">
        <v>725</v>
      </c>
      <c r="I150" s="125">
        <v>725</v>
      </c>
      <c r="J150" s="126" t="s">
        <v>625</v>
      </c>
      <c r="K150" s="127">
        <f t="shared" si="31"/>
        <v>165</v>
      </c>
      <c r="L150" s="128">
        <f t="shared" si="32"/>
        <v>0.29464285714285715</v>
      </c>
      <c r="M150" s="129" t="s">
        <v>599</v>
      </c>
      <c r="N150" s="130">
        <v>42456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2">
        <v>69</v>
      </c>
      <c r="B151" s="105">
        <v>42614</v>
      </c>
      <c r="C151" s="105"/>
      <c r="D151" s="106" t="s">
        <v>717</v>
      </c>
      <c r="E151" s="107" t="s">
        <v>623</v>
      </c>
      <c r="F151" s="108">
        <v>160.5</v>
      </c>
      <c r="G151" s="107"/>
      <c r="H151" s="107">
        <v>210</v>
      </c>
      <c r="I151" s="125">
        <v>210</v>
      </c>
      <c r="J151" s="126" t="s">
        <v>625</v>
      </c>
      <c r="K151" s="127">
        <f t="shared" si="31"/>
        <v>49.5</v>
      </c>
      <c r="L151" s="128">
        <f t="shared" si="32"/>
        <v>0.30841121495327101</v>
      </c>
      <c r="M151" s="129" t="s">
        <v>599</v>
      </c>
      <c r="N151" s="130">
        <v>42871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2">
        <v>70</v>
      </c>
      <c r="B152" s="105">
        <v>42646</v>
      </c>
      <c r="C152" s="105"/>
      <c r="D152" s="147" t="s">
        <v>405</v>
      </c>
      <c r="E152" s="107" t="s">
        <v>623</v>
      </c>
      <c r="F152" s="108">
        <v>430</v>
      </c>
      <c r="G152" s="107"/>
      <c r="H152" s="107">
        <v>596</v>
      </c>
      <c r="I152" s="125">
        <v>575</v>
      </c>
      <c r="J152" s="126" t="s">
        <v>763</v>
      </c>
      <c r="K152" s="127">
        <v>166</v>
      </c>
      <c r="L152" s="128">
        <v>0.38604651162790699</v>
      </c>
      <c r="M152" s="129" t="s">
        <v>599</v>
      </c>
      <c r="N152" s="130">
        <v>42769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2">
        <v>71</v>
      </c>
      <c r="B153" s="105">
        <v>42657</v>
      </c>
      <c r="C153" s="105"/>
      <c r="D153" s="106" t="s">
        <v>718</v>
      </c>
      <c r="E153" s="107" t="s">
        <v>623</v>
      </c>
      <c r="F153" s="108">
        <v>280</v>
      </c>
      <c r="G153" s="107"/>
      <c r="H153" s="107">
        <v>345</v>
      </c>
      <c r="I153" s="125">
        <v>345</v>
      </c>
      <c r="J153" s="126" t="s">
        <v>625</v>
      </c>
      <c r="K153" s="127">
        <f t="shared" ref="K153:K158" si="33">H153-F153</f>
        <v>65</v>
      </c>
      <c r="L153" s="128">
        <f>K153/F153</f>
        <v>0.23214285714285715</v>
      </c>
      <c r="M153" s="129" t="s">
        <v>599</v>
      </c>
      <c r="N153" s="130">
        <v>42814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2">
        <v>72</v>
      </c>
      <c r="B154" s="105">
        <v>42657</v>
      </c>
      <c r="C154" s="105"/>
      <c r="D154" s="106" t="s">
        <v>719</v>
      </c>
      <c r="E154" s="107" t="s">
        <v>623</v>
      </c>
      <c r="F154" s="108">
        <v>245</v>
      </c>
      <c r="G154" s="107"/>
      <c r="H154" s="107">
        <v>325.5</v>
      </c>
      <c r="I154" s="125">
        <v>330</v>
      </c>
      <c r="J154" s="126" t="s">
        <v>720</v>
      </c>
      <c r="K154" s="127">
        <f t="shared" si="33"/>
        <v>80.5</v>
      </c>
      <c r="L154" s="128">
        <f>K154/F154</f>
        <v>0.32857142857142857</v>
      </c>
      <c r="M154" s="129" t="s">
        <v>599</v>
      </c>
      <c r="N154" s="130">
        <v>42769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2">
        <v>73</v>
      </c>
      <c r="B155" s="105">
        <v>42660</v>
      </c>
      <c r="C155" s="105"/>
      <c r="D155" s="106" t="s">
        <v>349</v>
      </c>
      <c r="E155" s="107" t="s">
        <v>623</v>
      </c>
      <c r="F155" s="108">
        <v>125</v>
      </c>
      <c r="G155" s="107"/>
      <c r="H155" s="107">
        <v>160</v>
      </c>
      <c r="I155" s="125">
        <v>160</v>
      </c>
      <c r="J155" s="126" t="s">
        <v>682</v>
      </c>
      <c r="K155" s="127">
        <f t="shared" si="33"/>
        <v>35</v>
      </c>
      <c r="L155" s="128">
        <v>0.28000000000000003</v>
      </c>
      <c r="M155" s="129" t="s">
        <v>599</v>
      </c>
      <c r="N155" s="130">
        <v>42803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2">
        <v>74</v>
      </c>
      <c r="B156" s="105">
        <v>42660</v>
      </c>
      <c r="C156" s="105"/>
      <c r="D156" s="106" t="s">
        <v>483</v>
      </c>
      <c r="E156" s="107" t="s">
        <v>623</v>
      </c>
      <c r="F156" s="108">
        <v>114</v>
      </c>
      <c r="G156" s="107"/>
      <c r="H156" s="107">
        <v>145</v>
      </c>
      <c r="I156" s="125">
        <v>145</v>
      </c>
      <c r="J156" s="126" t="s">
        <v>682</v>
      </c>
      <c r="K156" s="127">
        <f t="shared" si="33"/>
        <v>31</v>
      </c>
      <c r="L156" s="128">
        <f>K156/F156</f>
        <v>0.27192982456140352</v>
      </c>
      <c r="M156" s="129" t="s">
        <v>599</v>
      </c>
      <c r="N156" s="130">
        <v>42859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2">
        <v>75</v>
      </c>
      <c r="B157" s="105">
        <v>42660</v>
      </c>
      <c r="C157" s="105"/>
      <c r="D157" s="106" t="s">
        <v>721</v>
      </c>
      <c r="E157" s="107" t="s">
        <v>623</v>
      </c>
      <c r="F157" s="108">
        <v>212</v>
      </c>
      <c r="G157" s="107"/>
      <c r="H157" s="107">
        <v>280</v>
      </c>
      <c r="I157" s="125">
        <v>276</v>
      </c>
      <c r="J157" s="126" t="s">
        <v>722</v>
      </c>
      <c r="K157" s="127">
        <f t="shared" si="33"/>
        <v>68</v>
      </c>
      <c r="L157" s="128">
        <f>K157/F157</f>
        <v>0.32075471698113206</v>
      </c>
      <c r="M157" s="129" t="s">
        <v>599</v>
      </c>
      <c r="N157" s="130">
        <v>42858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2">
        <v>76</v>
      </c>
      <c r="B158" s="105">
        <v>42678</v>
      </c>
      <c r="C158" s="105"/>
      <c r="D158" s="106" t="s">
        <v>151</v>
      </c>
      <c r="E158" s="107" t="s">
        <v>623</v>
      </c>
      <c r="F158" s="108">
        <v>155</v>
      </c>
      <c r="G158" s="107"/>
      <c r="H158" s="107">
        <v>210</v>
      </c>
      <c r="I158" s="125">
        <v>210</v>
      </c>
      <c r="J158" s="126" t="s">
        <v>723</v>
      </c>
      <c r="K158" s="127">
        <f t="shared" si="33"/>
        <v>55</v>
      </c>
      <c r="L158" s="128">
        <f>K158/F158</f>
        <v>0.35483870967741937</v>
      </c>
      <c r="M158" s="129" t="s">
        <v>599</v>
      </c>
      <c r="N158" s="130">
        <v>42944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77</v>
      </c>
      <c r="B159" s="109">
        <v>42710</v>
      </c>
      <c r="C159" s="109"/>
      <c r="D159" s="110" t="s">
        <v>764</v>
      </c>
      <c r="E159" s="111" t="s">
        <v>623</v>
      </c>
      <c r="F159" s="112">
        <v>150.5</v>
      </c>
      <c r="G159" s="112"/>
      <c r="H159" s="113">
        <v>72.5</v>
      </c>
      <c r="I159" s="131">
        <v>174</v>
      </c>
      <c r="J159" s="132" t="s">
        <v>765</v>
      </c>
      <c r="K159" s="133">
        <v>-78</v>
      </c>
      <c r="L159" s="134">
        <v>-0.51827242524916906</v>
      </c>
      <c r="M159" s="135" t="s">
        <v>663</v>
      </c>
      <c r="N159" s="136">
        <v>43333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2">
        <v>78</v>
      </c>
      <c r="B160" s="105">
        <v>42712</v>
      </c>
      <c r="C160" s="105"/>
      <c r="D160" s="106" t="s">
        <v>125</v>
      </c>
      <c r="E160" s="107" t="s">
        <v>623</v>
      </c>
      <c r="F160" s="108">
        <v>380</v>
      </c>
      <c r="G160" s="107"/>
      <c r="H160" s="107">
        <v>478</v>
      </c>
      <c r="I160" s="125">
        <v>468</v>
      </c>
      <c r="J160" s="126" t="s">
        <v>682</v>
      </c>
      <c r="K160" s="127">
        <f>H160-F160</f>
        <v>98</v>
      </c>
      <c r="L160" s="128">
        <f>K160/F160</f>
        <v>0.25789473684210529</v>
      </c>
      <c r="M160" s="129" t="s">
        <v>599</v>
      </c>
      <c r="N160" s="130">
        <v>43025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2">
        <v>79</v>
      </c>
      <c r="B161" s="105">
        <v>42734</v>
      </c>
      <c r="C161" s="105"/>
      <c r="D161" s="106" t="s">
        <v>248</v>
      </c>
      <c r="E161" s="107" t="s">
        <v>623</v>
      </c>
      <c r="F161" s="108">
        <v>305</v>
      </c>
      <c r="G161" s="107"/>
      <c r="H161" s="107">
        <v>375</v>
      </c>
      <c r="I161" s="125">
        <v>375</v>
      </c>
      <c r="J161" s="126" t="s">
        <v>682</v>
      </c>
      <c r="K161" s="127">
        <f>H161-F161</f>
        <v>70</v>
      </c>
      <c r="L161" s="128">
        <f>K161/F161</f>
        <v>0.22950819672131148</v>
      </c>
      <c r="M161" s="129" t="s">
        <v>599</v>
      </c>
      <c r="N161" s="130">
        <v>42768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2">
        <v>80</v>
      </c>
      <c r="B162" s="105">
        <v>42739</v>
      </c>
      <c r="C162" s="105"/>
      <c r="D162" s="106" t="s">
        <v>351</v>
      </c>
      <c r="E162" s="107" t="s">
        <v>623</v>
      </c>
      <c r="F162" s="108">
        <v>99.5</v>
      </c>
      <c r="G162" s="107"/>
      <c r="H162" s="107">
        <v>158</v>
      </c>
      <c r="I162" s="125">
        <v>158</v>
      </c>
      <c r="J162" s="126" t="s">
        <v>682</v>
      </c>
      <c r="K162" s="127">
        <f>H162-F162</f>
        <v>58.5</v>
      </c>
      <c r="L162" s="128">
        <f>K162/F162</f>
        <v>0.5879396984924623</v>
      </c>
      <c r="M162" s="129" t="s">
        <v>599</v>
      </c>
      <c r="N162" s="130">
        <v>42898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2">
        <v>81</v>
      </c>
      <c r="B163" s="105">
        <v>42739</v>
      </c>
      <c r="C163" s="105"/>
      <c r="D163" s="106" t="s">
        <v>351</v>
      </c>
      <c r="E163" s="107" t="s">
        <v>623</v>
      </c>
      <c r="F163" s="108">
        <v>99.5</v>
      </c>
      <c r="G163" s="107"/>
      <c r="H163" s="107">
        <v>158</v>
      </c>
      <c r="I163" s="125">
        <v>158</v>
      </c>
      <c r="J163" s="126" t="s">
        <v>682</v>
      </c>
      <c r="K163" s="127">
        <v>58.5</v>
      </c>
      <c r="L163" s="128">
        <v>0.58793969849246197</v>
      </c>
      <c r="M163" s="129" t="s">
        <v>599</v>
      </c>
      <c r="N163" s="130">
        <v>42898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2">
        <v>82</v>
      </c>
      <c r="B164" s="105">
        <v>42786</v>
      </c>
      <c r="C164" s="105"/>
      <c r="D164" s="106" t="s">
        <v>169</v>
      </c>
      <c r="E164" s="107" t="s">
        <v>623</v>
      </c>
      <c r="F164" s="108">
        <v>140.5</v>
      </c>
      <c r="G164" s="107"/>
      <c r="H164" s="107">
        <v>220</v>
      </c>
      <c r="I164" s="125">
        <v>220</v>
      </c>
      <c r="J164" s="126" t="s">
        <v>682</v>
      </c>
      <c r="K164" s="127">
        <f>H164-F164</f>
        <v>79.5</v>
      </c>
      <c r="L164" s="128">
        <f>K164/F164</f>
        <v>0.5658362989323843</v>
      </c>
      <c r="M164" s="129" t="s">
        <v>599</v>
      </c>
      <c r="N164" s="130">
        <v>42864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2">
        <v>83</v>
      </c>
      <c r="B165" s="105">
        <v>42786</v>
      </c>
      <c r="C165" s="105"/>
      <c r="D165" s="106" t="s">
        <v>766</v>
      </c>
      <c r="E165" s="107" t="s">
        <v>623</v>
      </c>
      <c r="F165" s="108">
        <v>202.5</v>
      </c>
      <c r="G165" s="107"/>
      <c r="H165" s="107">
        <v>234</v>
      </c>
      <c r="I165" s="125">
        <v>234</v>
      </c>
      <c r="J165" s="126" t="s">
        <v>682</v>
      </c>
      <c r="K165" s="127">
        <v>31.5</v>
      </c>
      <c r="L165" s="128">
        <v>0.155555555555556</v>
      </c>
      <c r="M165" s="129" t="s">
        <v>599</v>
      </c>
      <c r="N165" s="130">
        <v>42836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84</v>
      </c>
      <c r="B166" s="105">
        <v>42818</v>
      </c>
      <c r="C166" s="105"/>
      <c r="D166" s="106" t="s">
        <v>557</v>
      </c>
      <c r="E166" s="107" t="s">
        <v>623</v>
      </c>
      <c r="F166" s="108">
        <v>300.5</v>
      </c>
      <c r="G166" s="107"/>
      <c r="H166" s="107">
        <v>417.5</v>
      </c>
      <c r="I166" s="125">
        <v>420</v>
      </c>
      <c r="J166" s="126" t="s">
        <v>724</v>
      </c>
      <c r="K166" s="127">
        <f>H166-F166</f>
        <v>117</v>
      </c>
      <c r="L166" s="128">
        <f>K166/F166</f>
        <v>0.38935108153078202</v>
      </c>
      <c r="M166" s="129" t="s">
        <v>599</v>
      </c>
      <c r="N166" s="130">
        <v>43070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85</v>
      </c>
      <c r="B167" s="105">
        <v>42818</v>
      </c>
      <c r="C167" s="105"/>
      <c r="D167" s="106" t="s">
        <v>762</v>
      </c>
      <c r="E167" s="107" t="s">
        <v>623</v>
      </c>
      <c r="F167" s="108">
        <v>850</v>
      </c>
      <c r="G167" s="107"/>
      <c r="H167" s="107">
        <v>1042.5</v>
      </c>
      <c r="I167" s="125">
        <v>1023</v>
      </c>
      <c r="J167" s="126" t="s">
        <v>767</v>
      </c>
      <c r="K167" s="127">
        <v>192.5</v>
      </c>
      <c r="L167" s="128">
        <v>0.22647058823529401</v>
      </c>
      <c r="M167" s="129" t="s">
        <v>599</v>
      </c>
      <c r="N167" s="130">
        <v>42830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86</v>
      </c>
      <c r="B168" s="105">
        <v>42830</v>
      </c>
      <c r="C168" s="105"/>
      <c r="D168" s="106" t="s">
        <v>501</v>
      </c>
      <c r="E168" s="107" t="s">
        <v>623</v>
      </c>
      <c r="F168" s="108">
        <v>785</v>
      </c>
      <c r="G168" s="107"/>
      <c r="H168" s="107">
        <v>930</v>
      </c>
      <c r="I168" s="125">
        <v>920</v>
      </c>
      <c r="J168" s="126" t="s">
        <v>725</v>
      </c>
      <c r="K168" s="127">
        <f>H168-F168</f>
        <v>145</v>
      </c>
      <c r="L168" s="128">
        <f>K168/F168</f>
        <v>0.18471337579617833</v>
      </c>
      <c r="M168" s="129" t="s">
        <v>599</v>
      </c>
      <c r="N168" s="130">
        <v>42976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87</v>
      </c>
      <c r="B169" s="109">
        <v>42831</v>
      </c>
      <c r="C169" s="109"/>
      <c r="D169" s="110" t="s">
        <v>768</v>
      </c>
      <c r="E169" s="111" t="s">
        <v>623</v>
      </c>
      <c r="F169" s="112">
        <v>40</v>
      </c>
      <c r="G169" s="112"/>
      <c r="H169" s="113">
        <v>13.1</v>
      </c>
      <c r="I169" s="131">
        <v>60</v>
      </c>
      <c r="J169" s="137" t="s">
        <v>769</v>
      </c>
      <c r="K169" s="133">
        <v>-26.9</v>
      </c>
      <c r="L169" s="134">
        <v>-0.67249999999999999</v>
      </c>
      <c r="M169" s="135" t="s">
        <v>663</v>
      </c>
      <c r="N169" s="136">
        <v>43138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2">
        <v>88</v>
      </c>
      <c r="B170" s="105">
        <v>42837</v>
      </c>
      <c r="C170" s="105"/>
      <c r="D170" s="106" t="s">
        <v>88</v>
      </c>
      <c r="E170" s="107" t="s">
        <v>623</v>
      </c>
      <c r="F170" s="108">
        <v>289.5</v>
      </c>
      <c r="G170" s="107"/>
      <c r="H170" s="107">
        <v>354</v>
      </c>
      <c r="I170" s="125">
        <v>360</v>
      </c>
      <c r="J170" s="126" t="s">
        <v>726</v>
      </c>
      <c r="K170" s="127">
        <f t="shared" ref="K170:K178" si="34">H170-F170</f>
        <v>64.5</v>
      </c>
      <c r="L170" s="128">
        <f t="shared" ref="L170:L178" si="35">K170/F170</f>
        <v>0.22279792746113988</v>
      </c>
      <c r="M170" s="129" t="s">
        <v>599</v>
      </c>
      <c r="N170" s="130">
        <v>43040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89</v>
      </c>
      <c r="B171" s="105">
        <v>42845</v>
      </c>
      <c r="C171" s="105"/>
      <c r="D171" s="106" t="s">
        <v>438</v>
      </c>
      <c r="E171" s="107" t="s">
        <v>623</v>
      </c>
      <c r="F171" s="108">
        <v>700</v>
      </c>
      <c r="G171" s="107"/>
      <c r="H171" s="107">
        <v>840</v>
      </c>
      <c r="I171" s="125">
        <v>840</v>
      </c>
      <c r="J171" s="126" t="s">
        <v>727</v>
      </c>
      <c r="K171" s="127">
        <f t="shared" si="34"/>
        <v>140</v>
      </c>
      <c r="L171" s="128">
        <f t="shared" si="35"/>
        <v>0.2</v>
      </c>
      <c r="M171" s="129" t="s">
        <v>599</v>
      </c>
      <c r="N171" s="130">
        <v>42893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2">
        <v>90</v>
      </c>
      <c r="B172" s="105">
        <v>42887</v>
      </c>
      <c r="C172" s="105"/>
      <c r="D172" s="147" t="s">
        <v>363</v>
      </c>
      <c r="E172" s="107" t="s">
        <v>623</v>
      </c>
      <c r="F172" s="108">
        <v>130</v>
      </c>
      <c r="G172" s="107"/>
      <c r="H172" s="107">
        <v>144.25</v>
      </c>
      <c r="I172" s="125">
        <v>170</v>
      </c>
      <c r="J172" s="126" t="s">
        <v>728</v>
      </c>
      <c r="K172" s="127">
        <f t="shared" si="34"/>
        <v>14.25</v>
      </c>
      <c r="L172" s="128">
        <f t="shared" si="35"/>
        <v>0.10961538461538461</v>
      </c>
      <c r="M172" s="129" t="s">
        <v>599</v>
      </c>
      <c r="N172" s="130">
        <v>43675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91</v>
      </c>
      <c r="B173" s="105">
        <v>42901</v>
      </c>
      <c r="C173" s="105"/>
      <c r="D173" s="147" t="s">
        <v>729</v>
      </c>
      <c r="E173" s="107" t="s">
        <v>623</v>
      </c>
      <c r="F173" s="108">
        <v>214.5</v>
      </c>
      <c r="G173" s="107"/>
      <c r="H173" s="107">
        <v>262</v>
      </c>
      <c r="I173" s="125">
        <v>262</v>
      </c>
      <c r="J173" s="126" t="s">
        <v>730</v>
      </c>
      <c r="K173" s="127">
        <f t="shared" si="34"/>
        <v>47.5</v>
      </c>
      <c r="L173" s="128">
        <f t="shared" si="35"/>
        <v>0.22144522144522144</v>
      </c>
      <c r="M173" s="129" t="s">
        <v>599</v>
      </c>
      <c r="N173" s="130">
        <v>42977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92</v>
      </c>
      <c r="B174" s="153">
        <v>42933</v>
      </c>
      <c r="C174" s="153"/>
      <c r="D174" s="154" t="s">
        <v>731</v>
      </c>
      <c r="E174" s="155" t="s">
        <v>623</v>
      </c>
      <c r="F174" s="156">
        <v>370</v>
      </c>
      <c r="G174" s="155"/>
      <c r="H174" s="155">
        <v>447.5</v>
      </c>
      <c r="I174" s="177">
        <v>450</v>
      </c>
      <c r="J174" s="230" t="s">
        <v>682</v>
      </c>
      <c r="K174" s="127">
        <f t="shared" si="34"/>
        <v>77.5</v>
      </c>
      <c r="L174" s="179">
        <f t="shared" si="35"/>
        <v>0.20945945945945946</v>
      </c>
      <c r="M174" s="180" t="s">
        <v>599</v>
      </c>
      <c r="N174" s="181">
        <v>43035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93</v>
      </c>
      <c r="B175" s="153">
        <v>42943</v>
      </c>
      <c r="C175" s="153"/>
      <c r="D175" s="154" t="s">
        <v>167</v>
      </c>
      <c r="E175" s="155" t="s">
        <v>623</v>
      </c>
      <c r="F175" s="156">
        <v>657.5</v>
      </c>
      <c r="G175" s="155"/>
      <c r="H175" s="155">
        <v>825</v>
      </c>
      <c r="I175" s="177">
        <v>820</v>
      </c>
      <c r="J175" s="230" t="s">
        <v>682</v>
      </c>
      <c r="K175" s="127">
        <f t="shared" si="34"/>
        <v>167.5</v>
      </c>
      <c r="L175" s="179">
        <f t="shared" si="35"/>
        <v>0.25475285171102663</v>
      </c>
      <c r="M175" s="180" t="s">
        <v>599</v>
      </c>
      <c r="N175" s="181">
        <v>43090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2">
        <v>94</v>
      </c>
      <c r="B176" s="105">
        <v>42964</v>
      </c>
      <c r="C176" s="105"/>
      <c r="D176" s="106" t="s">
        <v>368</v>
      </c>
      <c r="E176" s="107" t="s">
        <v>623</v>
      </c>
      <c r="F176" s="108">
        <v>605</v>
      </c>
      <c r="G176" s="107"/>
      <c r="H176" s="107">
        <v>750</v>
      </c>
      <c r="I176" s="125">
        <v>750</v>
      </c>
      <c r="J176" s="126" t="s">
        <v>725</v>
      </c>
      <c r="K176" s="127">
        <f t="shared" si="34"/>
        <v>145</v>
      </c>
      <c r="L176" s="128">
        <f t="shared" si="35"/>
        <v>0.23966942148760331</v>
      </c>
      <c r="M176" s="129" t="s">
        <v>599</v>
      </c>
      <c r="N176" s="130">
        <v>43027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365">
        <v>95</v>
      </c>
      <c r="B177" s="148">
        <v>42979</v>
      </c>
      <c r="C177" s="148"/>
      <c r="D177" s="149" t="s">
        <v>509</v>
      </c>
      <c r="E177" s="150" t="s">
        <v>623</v>
      </c>
      <c r="F177" s="151">
        <v>255</v>
      </c>
      <c r="G177" s="152"/>
      <c r="H177" s="152">
        <v>217.25</v>
      </c>
      <c r="I177" s="152">
        <v>320</v>
      </c>
      <c r="J177" s="174" t="s">
        <v>732</v>
      </c>
      <c r="K177" s="133">
        <f t="shared" si="34"/>
        <v>-37.75</v>
      </c>
      <c r="L177" s="175">
        <f t="shared" si="35"/>
        <v>-0.14803921568627451</v>
      </c>
      <c r="M177" s="135" t="s">
        <v>663</v>
      </c>
      <c r="N177" s="176">
        <v>43661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96</v>
      </c>
      <c r="B178" s="105">
        <v>42997</v>
      </c>
      <c r="C178" s="105"/>
      <c r="D178" s="106" t="s">
        <v>733</v>
      </c>
      <c r="E178" s="107" t="s">
        <v>623</v>
      </c>
      <c r="F178" s="108">
        <v>215</v>
      </c>
      <c r="G178" s="107"/>
      <c r="H178" s="107">
        <v>258</v>
      </c>
      <c r="I178" s="125">
        <v>258</v>
      </c>
      <c r="J178" s="126" t="s">
        <v>682</v>
      </c>
      <c r="K178" s="127">
        <f t="shared" si="34"/>
        <v>43</v>
      </c>
      <c r="L178" s="128">
        <f t="shared" si="35"/>
        <v>0.2</v>
      </c>
      <c r="M178" s="129" t="s">
        <v>599</v>
      </c>
      <c r="N178" s="130">
        <v>43040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97</v>
      </c>
      <c r="B179" s="105">
        <v>42997</v>
      </c>
      <c r="C179" s="105"/>
      <c r="D179" s="106" t="s">
        <v>733</v>
      </c>
      <c r="E179" s="107" t="s">
        <v>623</v>
      </c>
      <c r="F179" s="108">
        <v>215</v>
      </c>
      <c r="G179" s="107"/>
      <c r="H179" s="107">
        <v>258</v>
      </c>
      <c r="I179" s="125">
        <v>258</v>
      </c>
      <c r="J179" s="230" t="s">
        <v>682</v>
      </c>
      <c r="K179" s="127">
        <v>43</v>
      </c>
      <c r="L179" s="128">
        <v>0.2</v>
      </c>
      <c r="M179" s="129" t="s">
        <v>599</v>
      </c>
      <c r="N179" s="130">
        <v>43040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5">
        <v>98</v>
      </c>
      <c r="B180" s="206">
        <v>42998</v>
      </c>
      <c r="C180" s="206"/>
      <c r="D180" s="374" t="s">
        <v>2979</v>
      </c>
      <c r="E180" s="207" t="s">
        <v>623</v>
      </c>
      <c r="F180" s="208">
        <v>75</v>
      </c>
      <c r="G180" s="207"/>
      <c r="H180" s="207">
        <v>90</v>
      </c>
      <c r="I180" s="231">
        <v>90</v>
      </c>
      <c r="J180" s="126" t="s">
        <v>734</v>
      </c>
      <c r="K180" s="127">
        <f t="shared" ref="K180:K185" si="36">H180-F180</f>
        <v>15</v>
      </c>
      <c r="L180" s="128">
        <f t="shared" ref="L180:L185" si="37">K180/F180</f>
        <v>0.2</v>
      </c>
      <c r="M180" s="129" t="s">
        <v>599</v>
      </c>
      <c r="N180" s="130">
        <v>43019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99</v>
      </c>
      <c r="B181" s="153">
        <v>43011</v>
      </c>
      <c r="C181" s="153"/>
      <c r="D181" s="154" t="s">
        <v>735</v>
      </c>
      <c r="E181" s="155" t="s">
        <v>623</v>
      </c>
      <c r="F181" s="156">
        <v>315</v>
      </c>
      <c r="G181" s="155"/>
      <c r="H181" s="155">
        <v>392</v>
      </c>
      <c r="I181" s="177">
        <v>384</v>
      </c>
      <c r="J181" s="230" t="s">
        <v>736</v>
      </c>
      <c r="K181" s="127">
        <f t="shared" si="36"/>
        <v>77</v>
      </c>
      <c r="L181" s="179">
        <f t="shared" si="37"/>
        <v>0.24444444444444444</v>
      </c>
      <c r="M181" s="180" t="s">
        <v>599</v>
      </c>
      <c r="N181" s="181">
        <v>43017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100</v>
      </c>
      <c r="B182" s="153">
        <v>43013</v>
      </c>
      <c r="C182" s="153"/>
      <c r="D182" s="154" t="s">
        <v>737</v>
      </c>
      <c r="E182" s="155" t="s">
        <v>623</v>
      </c>
      <c r="F182" s="156">
        <v>145</v>
      </c>
      <c r="G182" s="155"/>
      <c r="H182" s="155">
        <v>179</v>
      </c>
      <c r="I182" s="177">
        <v>180</v>
      </c>
      <c r="J182" s="230" t="s">
        <v>613</v>
      </c>
      <c r="K182" s="127">
        <f t="shared" si="36"/>
        <v>34</v>
      </c>
      <c r="L182" s="179">
        <f t="shared" si="37"/>
        <v>0.23448275862068965</v>
      </c>
      <c r="M182" s="180" t="s">
        <v>599</v>
      </c>
      <c r="N182" s="181">
        <v>43025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101</v>
      </c>
      <c r="B183" s="153">
        <v>43014</v>
      </c>
      <c r="C183" s="153"/>
      <c r="D183" s="154" t="s">
        <v>339</v>
      </c>
      <c r="E183" s="155" t="s">
        <v>623</v>
      </c>
      <c r="F183" s="156">
        <v>256</v>
      </c>
      <c r="G183" s="155"/>
      <c r="H183" s="155">
        <v>323</v>
      </c>
      <c r="I183" s="177">
        <v>320</v>
      </c>
      <c r="J183" s="230" t="s">
        <v>682</v>
      </c>
      <c r="K183" s="127">
        <f t="shared" si="36"/>
        <v>67</v>
      </c>
      <c r="L183" s="179">
        <f t="shared" si="37"/>
        <v>0.26171875</v>
      </c>
      <c r="M183" s="180" t="s">
        <v>599</v>
      </c>
      <c r="N183" s="181">
        <v>43067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102</v>
      </c>
      <c r="B184" s="153">
        <v>43017</v>
      </c>
      <c r="C184" s="153"/>
      <c r="D184" s="154" t="s">
        <v>360</v>
      </c>
      <c r="E184" s="155" t="s">
        <v>623</v>
      </c>
      <c r="F184" s="156">
        <v>137.5</v>
      </c>
      <c r="G184" s="155"/>
      <c r="H184" s="155">
        <v>184</v>
      </c>
      <c r="I184" s="177">
        <v>183</v>
      </c>
      <c r="J184" s="178" t="s">
        <v>738</v>
      </c>
      <c r="K184" s="127">
        <f t="shared" si="36"/>
        <v>46.5</v>
      </c>
      <c r="L184" s="179">
        <f t="shared" si="37"/>
        <v>0.33818181818181819</v>
      </c>
      <c r="M184" s="180" t="s">
        <v>599</v>
      </c>
      <c r="N184" s="181">
        <v>43108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103</v>
      </c>
      <c r="B185" s="153">
        <v>43018</v>
      </c>
      <c r="C185" s="153"/>
      <c r="D185" s="154" t="s">
        <v>739</v>
      </c>
      <c r="E185" s="155" t="s">
        <v>623</v>
      </c>
      <c r="F185" s="156">
        <v>125.5</v>
      </c>
      <c r="G185" s="155"/>
      <c r="H185" s="155">
        <v>158</v>
      </c>
      <c r="I185" s="177">
        <v>155</v>
      </c>
      <c r="J185" s="178" t="s">
        <v>740</v>
      </c>
      <c r="K185" s="127">
        <f t="shared" si="36"/>
        <v>32.5</v>
      </c>
      <c r="L185" s="179">
        <f t="shared" si="37"/>
        <v>0.25896414342629481</v>
      </c>
      <c r="M185" s="180" t="s">
        <v>599</v>
      </c>
      <c r="N185" s="181">
        <v>43067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104</v>
      </c>
      <c r="B186" s="153">
        <v>43018</v>
      </c>
      <c r="C186" s="153"/>
      <c r="D186" s="154" t="s">
        <v>770</v>
      </c>
      <c r="E186" s="155" t="s">
        <v>623</v>
      </c>
      <c r="F186" s="156">
        <v>895</v>
      </c>
      <c r="G186" s="155"/>
      <c r="H186" s="155">
        <v>1122.5</v>
      </c>
      <c r="I186" s="177">
        <v>1078</v>
      </c>
      <c r="J186" s="178" t="s">
        <v>771</v>
      </c>
      <c r="K186" s="127">
        <v>227.5</v>
      </c>
      <c r="L186" s="179">
        <v>0.25418994413407803</v>
      </c>
      <c r="M186" s="180" t="s">
        <v>599</v>
      </c>
      <c r="N186" s="181">
        <v>43117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105</v>
      </c>
      <c r="B187" s="153">
        <v>43020</v>
      </c>
      <c r="C187" s="153"/>
      <c r="D187" s="154" t="s">
        <v>347</v>
      </c>
      <c r="E187" s="155" t="s">
        <v>623</v>
      </c>
      <c r="F187" s="156">
        <v>525</v>
      </c>
      <c r="G187" s="155"/>
      <c r="H187" s="155">
        <v>629</v>
      </c>
      <c r="I187" s="177">
        <v>629</v>
      </c>
      <c r="J187" s="230" t="s">
        <v>682</v>
      </c>
      <c r="K187" s="127">
        <v>104</v>
      </c>
      <c r="L187" s="179">
        <v>0.19809523809523799</v>
      </c>
      <c r="M187" s="180" t="s">
        <v>599</v>
      </c>
      <c r="N187" s="181">
        <v>43119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106</v>
      </c>
      <c r="B188" s="153">
        <v>43046</v>
      </c>
      <c r="C188" s="153"/>
      <c r="D188" s="154" t="s">
        <v>393</v>
      </c>
      <c r="E188" s="155" t="s">
        <v>623</v>
      </c>
      <c r="F188" s="156">
        <v>740</v>
      </c>
      <c r="G188" s="155"/>
      <c r="H188" s="155">
        <v>892.5</v>
      </c>
      <c r="I188" s="177">
        <v>900</v>
      </c>
      <c r="J188" s="178" t="s">
        <v>741</v>
      </c>
      <c r="K188" s="127">
        <f>H188-F188</f>
        <v>152.5</v>
      </c>
      <c r="L188" s="179">
        <f>K188/F188</f>
        <v>0.20608108108108109</v>
      </c>
      <c r="M188" s="180" t="s">
        <v>599</v>
      </c>
      <c r="N188" s="181">
        <v>43052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2">
        <v>107</v>
      </c>
      <c r="B189" s="105">
        <v>43073</v>
      </c>
      <c r="C189" s="105"/>
      <c r="D189" s="106" t="s">
        <v>742</v>
      </c>
      <c r="E189" s="107" t="s">
        <v>623</v>
      </c>
      <c r="F189" s="108">
        <v>118.5</v>
      </c>
      <c r="G189" s="107"/>
      <c r="H189" s="107">
        <v>143.5</v>
      </c>
      <c r="I189" s="125">
        <v>145</v>
      </c>
      <c r="J189" s="140" t="s">
        <v>743</v>
      </c>
      <c r="K189" s="127">
        <f>H189-F189</f>
        <v>25</v>
      </c>
      <c r="L189" s="128">
        <f>K189/F189</f>
        <v>0.2109704641350211</v>
      </c>
      <c r="M189" s="129" t="s">
        <v>599</v>
      </c>
      <c r="N189" s="130">
        <v>43097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108</v>
      </c>
      <c r="B190" s="109">
        <v>43090</v>
      </c>
      <c r="C190" s="109"/>
      <c r="D190" s="157" t="s">
        <v>443</v>
      </c>
      <c r="E190" s="111" t="s">
        <v>623</v>
      </c>
      <c r="F190" s="112">
        <v>715</v>
      </c>
      <c r="G190" s="112"/>
      <c r="H190" s="113">
        <v>500</v>
      </c>
      <c r="I190" s="131">
        <v>872</v>
      </c>
      <c r="J190" s="137" t="s">
        <v>744</v>
      </c>
      <c r="K190" s="133">
        <f>H190-F190</f>
        <v>-215</v>
      </c>
      <c r="L190" s="134">
        <f>K190/F190</f>
        <v>-0.30069930069930068</v>
      </c>
      <c r="M190" s="135" t="s">
        <v>663</v>
      </c>
      <c r="N190" s="136">
        <v>43670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2">
        <v>109</v>
      </c>
      <c r="B191" s="105">
        <v>43098</v>
      </c>
      <c r="C191" s="105"/>
      <c r="D191" s="106" t="s">
        <v>735</v>
      </c>
      <c r="E191" s="107" t="s">
        <v>623</v>
      </c>
      <c r="F191" s="108">
        <v>435</v>
      </c>
      <c r="G191" s="107"/>
      <c r="H191" s="107">
        <v>542.5</v>
      </c>
      <c r="I191" s="125">
        <v>539</v>
      </c>
      <c r="J191" s="140" t="s">
        <v>682</v>
      </c>
      <c r="K191" s="127">
        <v>107.5</v>
      </c>
      <c r="L191" s="128">
        <v>0.247126436781609</v>
      </c>
      <c r="M191" s="129" t="s">
        <v>599</v>
      </c>
      <c r="N191" s="130">
        <v>43206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110</v>
      </c>
      <c r="B192" s="105">
        <v>43098</v>
      </c>
      <c r="C192" s="105"/>
      <c r="D192" s="106" t="s">
        <v>571</v>
      </c>
      <c r="E192" s="107" t="s">
        <v>623</v>
      </c>
      <c r="F192" s="108">
        <v>885</v>
      </c>
      <c r="G192" s="107"/>
      <c r="H192" s="107">
        <v>1090</v>
      </c>
      <c r="I192" s="125">
        <v>1084</v>
      </c>
      <c r="J192" s="140" t="s">
        <v>682</v>
      </c>
      <c r="K192" s="127">
        <v>205</v>
      </c>
      <c r="L192" s="128">
        <v>0.23163841807909599</v>
      </c>
      <c r="M192" s="129" t="s">
        <v>599</v>
      </c>
      <c r="N192" s="130">
        <v>43213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366">
        <v>111</v>
      </c>
      <c r="B193" s="347">
        <v>43192</v>
      </c>
      <c r="C193" s="347"/>
      <c r="D193" s="115" t="s">
        <v>752</v>
      </c>
      <c r="E193" s="350" t="s">
        <v>623</v>
      </c>
      <c r="F193" s="353">
        <v>478.5</v>
      </c>
      <c r="G193" s="350"/>
      <c r="H193" s="350">
        <v>442</v>
      </c>
      <c r="I193" s="356">
        <v>613</v>
      </c>
      <c r="J193" s="383" t="s">
        <v>3403</v>
      </c>
      <c r="K193" s="133">
        <f>H193-F193</f>
        <v>-36.5</v>
      </c>
      <c r="L193" s="134">
        <f>K193/F193</f>
        <v>-7.6280041797283177E-2</v>
      </c>
      <c r="M193" s="135" t="s">
        <v>663</v>
      </c>
      <c r="N193" s="136">
        <v>43762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112</v>
      </c>
      <c r="B194" s="109">
        <v>43194</v>
      </c>
      <c r="C194" s="109"/>
      <c r="D194" s="373" t="s">
        <v>2978</v>
      </c>
      <c r="E194" s="111" t="s">
        <v>623</v>
      </c>
      <c r="F194" s="112">
        <f>141.5-7.3</f>
        <v>134.19999999999999</v>
      </c>
      <c r="G194" s="112"/>
      <c r="H194" s="113">
        <v>77</v>
      </c>
      <c r="I194" s="131">
        <v>180</v>
      </c>
      <c r="J194" s="383" t="s">
        <v>3402</v>
      </c>
      <c r="K194" s="133">
        <f>H194-F194</f>
        <v>-57.199999999999989</v>
      </c>
      <c r="L194" s="134">
        <f>K194/F194</f>
        <v>-0.42622950819672129</v>
      </c>
      <c r="M194" s="135" t="s">
        <v>663</v>
      </c>
      <c r="N194" s="136">
        <v>43522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113</v>
      </c>
      <c r="B195" s="109">
        <v>43209</v>
      </c>
      <c r="C195" s="109"/>
      <c r="D195" s="110" t="s">
        <v>745</v>
      </c>
      <c r="E195" s="111" t="s">
        <v>623</v>
      </c>
      <c r="F195" s="112">
        <v>430</v>
      </c>
      <c r="G195" s="112"/>
      <c r="H195" s="113">
        <v>220</v>
      </c>
      <c r="I195" s="131">
        <v>537</v>
      </c>
      <c r="J195" s="137" t="s">
        <v>746</v>
      </c>
      <c r="K195" s="133">
        <f>H195-F195</f>
        <v>-210</v>
      </c>
      <c r="L195" s="134">
        <f>K195/F195</f>
        <v>-0.48837209302325579</v>
      </c>
      <c r="M195" s="135" t="s">
        <v>663</v>
      </c>
      <c r="N195" s="136">
        <v>43252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367">
        <v>114</v>
      </c>
      <c r="B196" s="158">
        <v>43220</v>
      </c>
      <c r="C196" s="158"/>
      <c r="D196" s="159" t="s">
        <v>394</v>
      </c>
      <c r="E196" s="160" t="s">
        <v>623</v>
      </c>
      <c r="F196" s="162">
        <v>153.5</v>
      </c>
      <c r="G196" s="162"/>
      <c r="H196" s="162">
        <v>196</v>
      </c>
      <c r="I196" s="162">
        <v>196</v>
      </c>
      <c r="J196" s="358" t="s">
        <v>3494</v>
      </c>
      <c r="K196" s="182">
        <f>H196-F196</f>
        <v>42.5</v>
      </c>
      <c r="L196" s="183">
        <f>K196/F196</f>
        <v>0.27687296416938112</v>
      </c>
      <c r="M196" s="161" t="s">
        <v>599</v>
      </c>
      <c r="N196" s="184">
        <v>43605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115</v>
      </c>
      <c r="B197" s="109">
        <v>43306</v>
      </c>
      <c r="C197" s="109"/>
      <c r="D197" s="110" t="s">
        <v>768</v>
      </c>
      <c r="E197" s="111" t="s">
        <v>623</v>
      </c>
      <c r="F197" s="112">
        <v>27.5</v>
      </c>
      <c r="G197" s="112"/>
      <c r="H197" s="113">
        <v>13.1</v>
      </c>
      <c r="I197" s="131">
        <v>60</v>
      </c>
      <c r="J197" s="137" t="s">
        <v>772</v>
      </c>
      <c r="K197" s="133">
        <v>-14.4</v>
      </c>
      <c r="L197" s="134">
        <v>-0.52363636363636401</v>
      </c>
      <c r="M197" s="135" t="s">
        <v>663</v>
      </c>
      <c r="N197" s="136">
        <v>43138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366">
        <v>116</v>
      </c>
      <c r="B198" s="347">
        <v>43318</v>
      </c>
      <c r="C198" s="347"/>
      <c r="D198" s="115" t="s">
        <v>747</v>
      </c>
      <c r="E198" s="350" t="s">
        <v>623</v>
      </c>
      <c r="F198" s="350">
        <v>148.5</v>
      </c>
      <c r="G198" s="350"/>
      <c r="H198" s="350">
        <v>102</v>
      </c>
      <c r="I198" s="356">
        <v>182</v>
      </c>
      <c r="J198" s="137" t="s">
        <v>3493</v>
      </c>
      <c r="K198" s="133">
        <f>H198-F198</f>
        <v>-46.5</v>
      </c>
      <c r="L198" s="134">
        <f>K198/F198</f>
        <v>-0.31313131313131315</v>
      </c>
      <c r="M198" s="135" t="s">
        <v>663</v>
      </c>
      <c r="N198" s="136">
        <v>43661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117</v>
      </c>
      <c r="B199" s="105">
        <v>43335</v>
      </c>
      <c r="C199" s="105"/>
      <c r="D199" s="106" t="s">
        <v>773</v>
      </c>
      <c r="E199" s="107" t="s">
        <v>623</v>
      </c>
      <c r="F199" s="155">
        <v>285</v>
      </c>
      <c r="G199" s="107"/>
      <c r="H199" s="107">
        <v>355</v>
      </c>
      <c r="I199" s="125">
        <v>364</v>
      </c>
      <c r="J199" s="140" t="s">
        <v>774</v>
      </c>
      <c r="K199" s="127">
        <v>70</v>
      </c>
      <c r="L199" s="128">
        <v>0.24561403508771901</v>
      </c>
      <c r="M199" s="129" t="s">
        <v>599</v>
      </c>
      <c r="N199" s="130">
        <v>43455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118</v>
      </c>
      <c r="B200" s="105">
        <v>43341</v>
      </c>
      <c r="C200" s="105"/>
      <c r="D200" s="106" t="s">
        <v>384</v>
      </c>
      <c r="E200" s="107" t="s">
        <v>623</v>
      </c>
      <c r="F200" s="155">
        <v>525</v>
      </c>
      <c r="G200" s="107"/>
      <c r="H200" s="107">
        <v>585</v>
      </c>
      <c r="I200" s="125">
        <v>635</v>
      </c>
      <c r="J200" s="140" t="s">
        <v>748</v>
      </c>
      <c r="K200" s="127">
        <f t="shared" ref="K200:K212" si="38">H200-F200</f>
        <v>60</v>
      </c>
      <c r="L200" s="128">
        <f t="shared" ref="L200:L212" si="39">K200/F200</f>
        <v>0.11428571428571428</v>
      </c>
      <c r="M200" s="129" t="s">
        <v>599</v>
      </c>
      <c r="N200" s="130">
        <v>43662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119</v>
      </c>
      <c r="B201" s="105">
        <v>43395</v>
      </c>
      <c r="C201" s="105"/>
      <c r="D201" s="106" t="s">
        <v>368</v>
      </c>
      <c r="E201" s="107" t="s">
        <v>623</v>
      </c>
      <c r="F201" s="155">
        <v>475</v>
      </c>
      <c r="G201" s="107"/>
      <c r="H201" s="107">
        <v>574</v>
      </c>
      <c r="I201" s="125">
        <v>570</v>
      </c>
      <c r="J201" s="140" t="s">
        <v>682</v>
      </c>
      <c r="K201" s="127">
        <f t="shared" si="38"/>
        <v>99</v>
      </c>
      <c r="L201" s="128">
        <f t="shared" si="39"/>
        <v>0.20842105263157895</v>
      </c>
      <c r="M201" s="129" t="s">
        <v>599</v>
      </c>
      <c r="N201" s="130">
        <v>43403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120</v>
      </c>
      <c r="B202" s="153">
        <v>43397</v>
      </c>
      <c r="C202" s="153"/>
      <c r="D202" s="400" t="s">
        <v>391</v>
      </c>
      <c r="E202" s="155" t="s">
        <v>623</v>
      </c>
      <c r="F202" s="155">
        <v>707.5</v>
      </c>
      <c r="G202" s="155"/>
      <c r="H202" s="155">
        <v>872</v>
      </c>
      <c r="I202" s="177">
        <v>872</v>
      </c>
      <c r="J202" s="178" t="s">
        <v>682</v>
      </c>
      <c r="K202" s="127">
        <f t="shared" si="38"/>
        <v>164.5</v>
      </c>
      <c r="L202" s="179">
        <f t="shared" si="39"/>
        <v>0.23250883392226149</v>
      </c>
      <c r="M202" s="180" t="s">
        <v>599</v>
      </c>
      <c r="N202" s="181">
        <v>43482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121</v>
      </c>
      <c r="B203" s="153">
        <v>43398</v>
      </c>
      <c r="C203" s="153"/>
      <c r="D203" s="400" t="s">
        <v>348</v>
      </c>
      <c r="E203" s="155" t="s">
        <v>623</v>
      </c>
      <c r="F203" s="155">
        <v>162</v>
      </c>
      <c r="G203" s="155"/>
      <c r="H203" s="155">
        <v>204</v>
      </c>
      <c r="I203" s="177">
        <v>209</v>
      </c>
      <c r="J203" s="178" t="s">
        <v>3492</v>
      </c>
      <c r="K203" s="127">
        <f t="shared" si="38"/>
        <v>42</v>
      </c>
      <c r="L203" s="179">
        <f t="shared" si="39"/>
        <v>0.25925925925925924</v>
      </c>
      <c r="M203" s="180" t="s">
        <v>599</v>
      </c>
      <c r="N203" s="181">
        <v>43539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5">
        <v>122</v>
      </c>
      <c r="B204" s="206">
        <v>43399</v>
      </c>
      <c r="C204" s="206"/>
      <c r="D204" s="154" t="s">
        <v>495</v>
      </c>
      <c r="E204" s="207" t="s">
        <v>623</v>
      </c>
      <c r="F204" s="207">
        <v>240</v>
      </c>
      <c r="G204" s="207"/>
      <c r="H204" s="207">
        <v>297</v>
      </c>
      <c r="I204" s="231">
        <v>297</v>
      </c>
      <c r="J204" s="178" t="s">
        <v>682</v>
      </c>
      <c r="K204" s="232">
        <f t="shared" si="38"/>
        <v>57</v>
      </c>
      <c r="L204" s="233">
        <f t="shared" si="39"/>
        <v>0.23749999999999999</v>
      </c>
      <c r="M204" s="234" t="s">
        <v>599</v>
      </c>
      <c r="N204" s="235">
        <v>43417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123</v>
      </c>
      <c r="B205" s="105">
        <v>43439</v>
      </c>
      <c r="C205" s="105"/>
      <c r="D205" s="147" t="s">
        <v>749</v>
      </c>
      <c r="E205" s="107" t="s">
        <v>623</v>
      </c>
      <c r="F205" s="107">
        <v>202.5</v>
      </c>
      <c r="G205" s="107"/>
      <c r="H205" s="107">
        <v>255</v>
      </c>
      <c r="I205" s="125">
        <v>252</v>
      </c>
      <c r="J205" s="140" t="s">
        <v>682</v>
      </c>
      <c r="K205" s="127">
        <f t="shared" si="38"/>
        <v>52.5</v>
      </c>
      <c r="L205" s="128">
        <f t="shared" si="39"/>
        <v>0.25925925925925924</v>
      </c>
      <c r="M205" s="129" t="s">
        <v>599</v>
      </c>
      <c r="N205" s="130">
        <v>43542</v>
      </c>
      <c r="O205" s="57"/>
      <c r="P205" s="16"/>
      <c r="Q205" s="16"/>
      <c r="R205" s="93" t="s">
        <v>751</v>
      </c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5">
        <v>124</v>
      </c>
      <c r="B206" s="206">
        <v>43465</v>
      </c>
      <c r="C206" s="105"/>
      <c r="D206" s="400" t="s">
        <v>423</v>
      </c>
      <c r="E206" s="207" t="s">
        <v>623</v>
      </c>
      <c r="F206" s="207">
        <v>710</v>
      </c>
      <c r="G206" s="207"/>
      <c r="H206" s="207">
        <v>866</v>
      </c>
      <c r="I206" s="231">
        <v>866</v>
      </c>
      <c r="J206" s="178" t="s">
        <v>682</v>
      </c>
      <c r="K206" s="127">
        <f t="shared" si="38"/>
        <v>156</v>
      </c>
      <c r="L206" s="128">
        <f t="shared" si="39"/>
        <v>0.21971830985915494</v>
      </c>
      <c r="M206" s="129" t="s">
        <v>599</v>
      </c>
      <c r="N206" s="361">
        <v>43553</v>
      </c>
      <c r="O206" s="57"/>
      <c r="P206" s="16"/>
      <c r="Q206" s="16"/>
      <c r="R206" s="17" t="s">
        <v>751</v>
      </c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5">
        <v>125</v>
      </c>
      <c r="B207" s="206">
        <v>43522</v>
      </c>
      <c r="C207" s="206"/>
      <c r="D207" s="400" t="s">
        <v>141</v>
      </c>
      <c r="E207" s="207" t="s">
        <v>623</v>
      </c>
      <c r="F207" s="207">
        <v>337.25</v>
      </c>
      <c r="G207" s="207"/>
      <c r="H207" s="207">
        <v>398.5</v>
      </c>
      <c r="I207" s="231">
        <v>411</v>
      </c>
      <c r="J207" s="140" t="s">
        <v>3491</v>
      </c>
      <c r="K207" s="127">
        <f t="shared" si="38"/>
        <v>61.25</v>
      </c>
      <c r="L207" s="128">
        <f t="shared" si="39"/>
        <v>0.1816160118606375</v>
      </c>
      <c r="M207" s="129" t="s">
        <v>599</v>
      </c>
      <c r="N207" s="361">
        <v>43760</v>
      </c>
      <c r="O207" s="57"/>
      <c r="P207" s="16"/>
      <c r="Q207" s="16"/>
      <c r="R207" s="93" t="s">
        <v>751</v>
      </c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368">
        <v>126</v>
      </c>
      <c r="B208" s="163">
        <v>43559</v>
      </c>
      <c r="C208" s="163"/>
      <c r="D208" s="164" t="s">
        <v>410</v>
      </c>
      <c r="E208" s="165" t="s">
        <v>623</v>
      </c>
      <c r="F208" s="165">
        <v>130</v>
      </c>
      <c r="G208" s="165"/>
      <c r="H208" s="165">
        <v>65</v>
      </c>
      <c r="I208" s="185">
        <v>158</v>
      </c>
      <c r="J208" s="137" t="s">
        <v>750</v>
      </c>
      <c r="K208" s="133">
        <f t="shared" si="38"/>
        <v>-65</v>
      </c>
      <c r="L208" s="134">
        <f t="shared" si="39"/>
        <v>-0.5</v>
      </c>
      <c r="M208" s="135" t="s">
        <v>663</v>
      </c>
      <c r="N208" s="136">
        <v>43726</v>
      </c>
      <c r="O208" s="57"/>
      <c r="P208" s="16"/>
      <c r="Q208" s="16"/>
      <c r="R208" s="17" t="s">
        <v>753</v>
      </c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369">
        <v>127</v>
      </c>
      <c r="B209" s="186">
        <v>43017</v>
      </c>
      <c r="C209" s="186"/>
      <c r="D209" s="187" t="s">
        <v>169</v>
      </c>
      <c r="E209" s="188" t="s">
        <v>623</v>
      </c>
      <c r="F209" s="189">
        <v>141.5</v>
      </c>
      <c r="G209" s="190"/>
      <c r="H209" s="190">
        <v>183.5</v>
      </c>
      <c r="I209" s="190">
        <v>210</v>
      </c>
      <c r="J209" s="217" t="s">
        <v>3440</v>
      </c>
      <c r="K209" s="218">
        <f t="shared" si="38"/>
        <v>42</v>
      </c>
      <c r="L209" s="219">
        <f t="shared" si="39"/>
        <v>0.29681978798586572</v>
      </c>
      <c r="M209" s="189" t="s">
        <v>599</v>
      </c>
      <c r="N209" s="220">
        <v>43042</v>
      </c>
      <c r="O209" s="57"/>
      <c r="P209" s="16"/>
      <c r="Q209" s="16"/>
      <c r="R209" s="93" t="s">
        <v>753</v>
      </c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368">
        <v>128</v>
      </c>
      <c r="B210" s="163">
        <v>43074</v>
      </c>
      <c r="C210" s="163"/>
      <c r="D210" s="164" t="s">
        <v>303</v>
      </c>
      <c r="E210" s="165" t="s">
        <v>623</v>
      </c>
      <c r="F210" s="166">
        <v>172</v>
      </c>
      <c r="G210" s="165"/>
      <c r="H210" s="165">
        <v>155.25</v>
      </c>
      <c r="I210" s="185">
        <v>230</v>
      </c>
      <c r="J210" s="383" t="s">
        <v>3400</v>
      </c>
      <c r="K210" s="133">
        <f t="shared" ref="K210" si="40">H210-F210</f>
        <v>-16.75</v>
      </c>
      <c r="L210" s="134">
        <f t="shared" ref="L210" si="41">K210/F210</f>
        <v>-9.7383720930232565E-2</v>
      </c>
      <c r="M210" s="135" t="s">
        <v>663</v>
      </c>
      <c r="N210" s="136">
        <v>43787</v>
      </c>
      <c r="O210" s="57"/>
      <c r="P210" s="16"/>
      <c r="Q210" s="16"/>
      <c r="R210" s="17" t="s">
        <v>753</v>
      </c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369">
        <v>129</v>
      </c>
      <c r="B211" s="186">
        <v>43398</v>
      </c>
      <c r="C211" s="186"/>
      <c r="D211" s="187" t="s">
        <v>104</v>
      </c>
      <c r="E211" s="188" t="s">
        <v>623</v>
      </c>
      <c r="F211" s="190">
        <v>698.5</v>
      </c>
      <c r="G211" s="190"/>
      <c r="H211" s="190">
        <v>850</v>
      </c>
      <c r="I211" s="190">
        <v>890</v>
      </c>
      <c r="J211" s="221" t="s">
        <v>3488</v>
      </c>
      <c r="K211" s="218">
        <f t="shared" si="38"/>
        <v>151.5</v>
      </c>
      <c r="L211" s="219">
        <f t="shared" si="39"/>
        <v>0.21689334287759485</v>
      </c>
      <c r="M211" s="189" t="s">
        <v>599</v>
      </c>
      <c r="N211" s="220">
        <v>43453</v>
      </c>
      <c r="O211" s="57"/>
      <c r="P211" s="16"/>
      <c r="Q211" s="16"/>
      <c r="R211" s="17" t="s">
        <v>751</v>
      </c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5">
        <v>130</v>
      </c>
      <c r="B212" s="158">
        <v>42877</v>
      </c>
      <c r="C212" s="158"/>
      <c r="D212" s="159" t="s">
        <v>383</v>
      </c>
      <c r="E212" s="160" t="s">
        <v>623</v>
      </c>
      <c r="F212" s="161">
        <v>127.6</v>
      </c>
      <c r="G212" s="162"/>
      <c r="H212" s="162">
        <v>138</v>
      </c>
      <c r="I212" s="162">
        <v>190</v>
      </c>
      <c r="J212" s="384" t="s">
        <v>3404</v>
      </c>
      <c r="K212" s="182">
        <f t="shared" si="38"/>
        <v>10.400000000000006</v>
      </c>
      <c r="L212" s="183">
        <f t="shared" si="39"/>
        <v>8.1504702194357417E-2</v>
      </c>
      <c r="M212" s="161" t="s">
        <v>599</v>
      </c>
      <c r="N212" s="184">
        <v>43774</v>
      </c>
      <c r="O212" s="57"/>
      <c r="P212" s="16"/>
      <c r="Q212" s="16"/>
      <c r="R212" s="93" t="s">
        <v>753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370">
        <v>131</v>
      </c>
      <c r="B213" s="194">
        <v>43158</v>
      </c>
      <c r="C213" s="194"/>
      <c r="D213" s="191" t="s">
        <v>754</v>
      </c>
      <c r="E213" s="195" t="s">
        <v>623</v>
      </c>
      <c r="F213" s="196">
        <v>317</v>
      </c>
      <c r="G213" s="195"/>
      <c r="H213" s="195"/>
      <c r="I213" s="224">
        <v>398</v>
      </c>
      <c r="J213" s="237" t="s">
        <v>601</v>
      </c>
      <c r="K213" s="193"/>
      <c r="L213" s="192"/>
      <c r="M213" s="223" t="s">
        <v>601</v>
      </c>
      <c r="N213" s="222"/>
      <c r="O213" s="57"/>
      <c r="P213" s="16"/>
      <c r="Q213" s="16"/>
      <c r="R213" s="341" t="s">
        <v>753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368">
        <v>132</v>
      </c>
      <c r="B214" s="163">
        <v>43164</v>
      </c>
      <c r="C214" s="163"/>
      <c r="D214" s="164" t="s">
        <v>135</v>
      </c>
      <c r="E214" s="165" t="s">
        <v>623</v>
      </c>
      <c r="F214" s="166">
        <f>510-14.4</f>
        <v>495.6</v>
      </c>
      <c r="G214" s="165"/>
      <c r="H214" s="165">
        <v>350</v>
      </c>
      <c r="I214" s="185">
        <v>672</v>
      </c>
      <c r="J214" s="383" t="s">
        <v>3461</v>
      </c>
      <c r="K214" s="133">
        <f t="shared" ref="K214" si="42">H214-F214</f>
        <v>-145.60000000000002</v>
      </c>
      <c r="L214" s="134">
        <f t="shared" ref="L214" si="43">K214/F214</f>
        <v>-0.29378531073446329</v>
      </c>
      <c r="M214" s="135" t="s">
        <v>663</v>
      </c>
      <c r="N214" s="136">
        <v>43887</v>
      </c>
      <c r="O214" s="57"/>
      <c r="P214" s="16"/>
      <c r="Q214" s="16"/>
      <c r="R214" s="17" t="s">
        <v>751</v>
      </c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368">
        <v>133</v>
      </c>
      <c r="B215" s="163">
        <v>43237</v>
      </c>
      <c r="C215" s="163"/>
      <c r="D215" s="164" t="s">
        <v>489</v>
      </c>
      <c r="E215" s="165" t="s">
        <v>623</v>
      </c>
      <c r="F215" s="166">
        <v>230.3</v>
      </c>
      <c r="G215" s="165"/>
      <c r="H215" s="165">
        <v>102.5</v>
      </c>
      <c r="I215" s="185">
        <v>348</v>
      </c>
      <c r="J215" s="383" t="s">
        <v>3482</v>
      </c>
      <c r="K215" s="133">
        <f t="shared" ref="K215" si="44">H215-F215</f>
        <v>-127.80000000000001</v>
      </c>
      <c r="L215" s="134">
        <f t="shared" ref="L215" si="45">K215/F215</f>
        <v>-0.55492835432045162</v>
      </c>
      <c r="M215" s="135" t="s">
        <v>663</v>
      </c>
      <c r="N215" s="136">
        <v>43896</v>
      </c>
      <c r="O215" s="57"/>
      <c r="P215" s="16"/>
      <c r="Q215" s="16"/>
      <c r="R215" s="343" t="s">
        <v>751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14">
        <v>134</v>
      </c>
      <c r="B216" s="197">
        <v>43258</v>
      </c>
      <c r="C216" s="197"/>
      <c r="D216" s="200" t="s">
        <v>449</v>
      </c>
      <c r="E216" s="198" t="s">
        <v>623</v>
      </c>
      <c r="F216" s="196">
        <f>342.5-5.1</f>
        <v>337.4</v>
      </c>
      <c r="G216" s="198"/>
      <c r="H216" s="198"/>
      <c r="I216" s="225">
        <v>439</v>
      </c>
      <c r="J216" s="237" t="s">
        <v>601</v>
      </c>
      <c r="K216" s="227"/>
      <c r="L216" s="228"/>
      <c r="M216" s="226" t="s">
        <v>601</v>
      </c>
      <c r="N216" s="229"/>
      <c r="O216" s="57"/>
      <c r="P216" s="16"/>
      <c r="Q216" s="16"/>
      <c r="R216" s="341" t="s">
        <v>753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14">
        <v>135</v>
      </c>
      <c r="B217" s="197">
        <v>43285</v>
      </c>
      <c r="C217" s="197"/>
      <c r="D217" s="201" t="s">
        <v>49</v>
      </c>
      <c r="E217" s="198" t="s">
        <v>623</v>
      </c>
      <c r="F217" s="196">
        <f>127.5-5.53</f>
        <v>121.97</v>
      </c>
      <c r="G217" s="198"/>
      <c r="H217" s="198"/>
      <c r="I217" s="225">
        <v>170</v>
      </c>
      <c r="J217" s="237" t="s">
        <v>601</v>
      </c>
      <c r="K217" s="227"/>
      <c r="L217" s="228"/>
      <c r="M217" s="226" t="s">
        <v>601</v>
      </c>
      <c r="N217" s="229"/>
      <c r="O217" s="57"/>
      <c r="P217" s="16"/>
      <c r="Q217" s="16"/>
      <c r="R217" s="17" t="s">
        <v>751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368">
        <v>136</v>
      </c>
      <c r="B218" s="163">
        <v>43294</v>
      </c>
      <c r="C218" s="163"/>
      <c r="D218" s="164" t="s">
        <v>243</v>
      </c>
      <c r="E218" s="165" t="s">
        <v>623</v>
      </c>
      <c r="F218" s="166">
        <v>46.5</v>
      </c>
      <c r="G218" s="165"/>
      <c r="H218" s="165">
        <v>17</v>
      </c>
      <c r="I218" s="185">
        <v>59</v>
      </c>
      <c r="J218" s="383" t="s">
        <v>3460</v>
      </c>
      <c r="K218" s="133">
        <f t="shared" ref="K218" si="46">H218-F218</f>
        <v>-29.5</v>
      </c>
      <c r="L218" s="134">
        <f t="shared" ref="L218" si="47">K218/F218</f>
        <v>-0.63440860215053763</v>
      </c>
      <c r="M218" s="135" t="s">
        <v>663</v>
      </c>
      <c r="N218" s="136">
        <v>43887</v>
      </c>
      <c r="O218" s="57"/>
      <c r="P218" s="16"/>
      <c r="Q218" s="16"/>
      <c r="R218" s="17" t="s">
        <v>751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370">
        <v>137</v>
      </c>
      <c r="B219" s="194">
        <v>43396</v>
      </c>
      <c r="C219" s="194"/>
      <c r="D219" s="201" t="s">
        <v>425</v>
      </c>
      <c r="E219" s="198" t="s">
        <v>623</v>
      </c>
      <c r="F219" s="199">
        <v>156.5</v>
      </c>
      <c r="G219" s="198"/>
      <c r="H219" s="198"/>
      <c r="I219" s="225">
        <v>191</v>
      </c>
      <c r="J219" s="237" t="s">
        <v>601</v>
      </c>
      <c r="K219" s="227"/>
      <c r="L219" s="228"/>
      <c r="M219" s="226" t="s">
        <v>601</v>
      </c>
      <c r="N219" s="229"/>
      <c r="O219" s="57"/>
      <c r="P219" s="16"/>
      <c r="Q219" s="16"/>
      <c r="R219" s="17" t="s">
        <v>751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370">
        <v>138</v>
      </c>
      <c r="B220" s="194">
        <v>43439</v>
      </c>
      <c r="C220" s="194"/>
      <c r="D220" s="201" t="s">
        <v>330</v>
      </c>
      <c r="E220" s="198" t="s">
        <v>623</v>
      </c>
      <c r="F220" s="199">
        <v>259.5</v>
      </c>
      <c r="G220" s="198"/>
      <c r="H220" s="198"/>
      <c r="I220" s="225">
        <v>321</v>
      </c>
      <c r="J220" s="237" t="s">
        <v>601</v>
      </c>
      <c r="K220" s="227"/>
      <c r="L220" s="228"/>
      <c r="M220" s="226" t="s">
        <v>601</v>
      </c>
      <c r="N220" s="229"/>
      <c r="O220" s="16"/>
      <c r="P220" s="16"/>
      <c r="Q220" s="16"/>
      <c r="R220" s="17" t="s">
        <v>751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68">
        <v>139</v>
      </c>
      <c r="B221" s="163">
        <v>43439</v>
      </c>
      <c r="C221" s="163"/>
      <c r="D221" s="164" t="s">
        <v>775</v>
      </c>
      <c r="E221" s="165" t="s">
        <v>623</v>
      </c>
      <c r="F221" s="165">
        <v>715</v>
      </c>
      <c r="G221" s="165"/>
      <c r="H221" s="165">
        <v>445</v>
      </c>
      <c r="I221" s="185">
        <v>840</v>
      </c>
      <c r="J221" s="137" t="s">
        <v>2994</v>
      </c>
      <c r="K221" s="133">
        <f t="shared" ref="K221:K224" si="48">H221-F221</f>
        <v>-270</v>
      </c>
      <c r="L221" s="134">
        <f t="shared" ref="L221:L224" si="49">K221/F221</f>
        <v>-0.3776223776223776</v>
      </c>
      <c r="M221" s="135" t="s">
        <v>663</v>
      </c>
      <c r="N221" s="136">
        <v>43800</v>
      </c>
      <c r="O221" s="57"/>
      <c r="P221" s="16"/>
      <c r="Q221" s="16"/>
      <c r="R221" s="17" t="s">
        <v>751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5">
        <v>140</v>
      </c>
      <c r="B222" s="206">
        <v>43469</v>
      </c>
      <c r="C222" s="206"/>
      <c r="D222" s="154" t="s">
        <v>145</v>
      </c>
      <c r="E222" s="207" t="s">
        <v>623</v>
      </c>
      <c r="F222" s="207">
        <v>875</v>
      </c>
      <c r="G222" s="207"/>
      <c r="H222" s="207">
        <v>1165</v>
      </c>
      <c r="I222" s="231">
        <v>1185</v>
      </c>
      <c r="J222" s="140" t="s">
        <v>3489</v>
      </c>
      <c r="K222" s="127">
        <f t="shared" si="48"/>
        <v>290</v>
      </c>
      <c r="L222" s="128">
        <f t="shared" si="49"/>
        <v>0.33142857142857141</v>
      </c>
      <c r="M222" s="129" t="s">
        <v>599</v>
      </c>
      <c r="N222" s="361">
        <v>43847</v>
      </c>
      <c r="O222" s="57"/>
      <c r="P222" s="16"/>
      <c r="Q222" s="16"/>
      <c r="R222" s="343" t="s">
        <v>751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5">
        <v>141</v>
      </c>
      <c r="B223" s="206">
        <v>43559</v>
      </c>
      <c r="C223" s="206"/>
      <c r="D223" s="400" t="s">
        <v>345</v>
      </c>
      <c r="E223" s="207" t="s">
        <v>623</v>
      </c>
      <c r="F223" s="207">
        <f>387-14.63</f>
        <v>372.37</v>
      </c>
      <c r="G223" s="207"/>
      <c r="H223" s="207">
        <v>490</v>
      </c>
      <c r="I223" s="231">
        <v>490</v>
      </c>
      <c r="J223" s="140" t="s">
        <v>682</v>
      </c>
      <c r="K223" s="127">
        <f t="shared" si="48"/>
        <v>117.63</v>
      </c>
      <c r="L223" s="128">
        <f t="shared" si="49"/>
        <v>0.31589548030185027</v>
      </c>
      <c r="M223" s="129" t="s">
        <v>599</v>
      </c>
      <c r="N223" s="361">
        <v>43850</v>
      </c>
      <c r="O223" s="57"/>
      <c r="P223" s="16"/>
      <c r="Q223" s="16"/>
      <c r="R223" s="343" t="s">
        <v>751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68">
        <v>142</v>
      </c>
      <c r="B224" s="163">
        <v>43578</v>
      </c>
      <c r="C224" s="163"/>
      <c r="D224" s="164" t="s">
        <v>776</v>
      </c>
      <c r="E224" s="165" t="s">
        <v>600</v>
      </c>
      <c r="F224" s="165">
        <v>220</v>
      </c>
      <c r="G224" s="165"/>
      <c r="H224" s="165">
        <v>127.5</v>
      </c>
      <c r="I224" s="185">
        <v>284</v>
      </c>
      <c r="J224" s="383" t="s">
        <v>3483</v>
      </c>
      <c r="K224" s="133">
        <f t="shared" si="48"/>
        <v>-92.5</v>
      </c>
      <c r="L224" s="134">
        <f t="shared" si="49"/>
        <v>-0.42045454545454547</v>
      </c>
      <c r="M224" s="135" t="s">
        <v>663</v>
      </c>
      <c r="N224" s="136">
        <v>43896</v>
      </c>
      <c r="O224" s="57"/>
      <c r="P224" s="16"/>
      <c r="Q224" s="16"/>
      <c r="R224" s="17" t="s">
        <v>751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5">
        <v>143</v>
      </c>
      <c r="B225" s="206">
        <v>43622</v>
      </c>
      <c r="C225" s="206"/>
      <c r="D225" s="400" t="s">
        <v>496</v>
      </c>
      <c r="E225" s="207" t="s">
        <v>600</v>
      </c>
      <c r="F225" s="207">
        <v>332.8</v>
      </c>
      <c r="G225" s="207"/>
      <c r="H225" s="207">
        <v>405</v>
      </c>
      <c r="I225" s="231">
        <v>419</v>
      </c>
      <c r="J225" s="140" t="s">
        <v>3490</v>
      </c>
      <c r="K225" s="127">
        <f t="shared" ref="K225" si="50">H225-F225</f>
        <v>72.199999999999989</v>
      </c>
      <c r="L225" s="128">
        <f t="shared" ref="L225" si="51">K225/F225</f>
        <v>0.21694711538461534</v>
      </c>
      <c r="M225" s="129" t="s">
        <v>599</v>
      </c>
      <c r="N225" s="361">
        <v>43860</v>
      </c>
      <c r="O225" s="57"/>
      <c r="P225" s="16"/>
      <c r="Q225" s="16"/>
      <c r="R225" s="17" t="s">
        <v>753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143">
        <v>144</v>
      </c>
      <c r="B226" s="142">
        <v>43641</v>
      </c>
      <c r="C226" s="142"/>
      <c r="D226" s="143" t="s">
        <v>139</v>
      </c>
      <c r="E226" s="144" t="s">
        <v>623</v>
      </c>
      <c r="F226" s="145">
        <v>386</v>
      </c>
      <c r="G226" s="146"/>
      <c r="H226" s="146">
        <v>395</v>
      </c>
      <c r="I226" s="146">
        <v>452</v>
      </c>
      <c r="J226" s="169" t="s">
        <v>3405</v>
      </c>
      <c r="K226" s="170">
        <f t="shared" ref="K226" si="52">H226-F226</f>
        <v>9</v>
      </c>
      <c r="L226" s="171">
        <f t="shared" ref="L226" si="53">K226/F226</f>
        <v>2.3316062176165803E-2</v>
      </c>
      <c r="M226" s="172" t="s">
        <v>708</v>
      </c>
      <c r="N226" s="173">
        <v>43868</v>
      </c>
      <c r="O226" s="16"/>
      <c r="P226" s="16"/>
      <c r="Q226" s="16"/>
      <c r="R226" s="17" t="s">
        <v>753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71">
        <v>145</v>
      </c>
      <c r="B227" s="194">
        <v>43707</v>
      </c>
      <c r="C227" s="194"/>
      <c r="D227" s="201" t="s">
        <v>260</v>
      </c>
      <c r="E227" s="198" t="s">
        <v>623</v>
      </c>
      <c r="F227" s="198" t="s">
        <v>755</v>
      </c>
      <c r="G227" s="198"/>
      <c r="H227" s="198"/>
      <c r="I227" s="225">
        <v>190</v>
      </c>
      <c r="J227" s="237" t="s">
        <v>601</v>
      </c>
      <c r="K227" s="227"/>
      <c r="L227" s="228"/>
      <c r="M227" s="357" t="s">
        <v>601</v>
      </c>
      <c r="N227" s="229"/>
      <c r="O227" s="16"/>
      <c r="P227" s="16"/>
      <c r="Q227" s="16"/>
      <c r="R227" s="343" t="s">
        <v>751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5">
        <v>146</v>
      </c>
      <c r="B228" s="206">
        <v>43731</v>
      </c>
      <c r="C228" s="206"/>
      <c r="D228" s="154" t="s">
        <v>440</v>
      </c>
      <c r="E228" s="207" t="s">
        <v>623</v>
      </c>
      <c r="F228" s="207">
        <v>235</v>
      </c>
      <c r="G228" s="207"/>
      <c r="H228" s="207">
        <v>295</v>
      </c>
      <c r="I228" s="231">
        <v>296</v>
      </c>
      <c r="J228" s="140" t="s">
        <v>3147</v>
      </c>
      <c r="K228" s="127">
        <f t="shared" ref="K228" si="54">H228-F228</f>
        <v>60</v>
      </c>
      <c r="L228" s="128">
        <f t="shared" ref="L228" si="55">K228/F228</f>
        <v>0.25531914893617019</v>
      </c>
      <c r="M228" s="129" t="s">
        <v>599</v>
      </c>
      <c r="N228" s="361">
        <v>43844</v>
      </c>
      <c r="O228" s="57"/>
      <c r="P228" s="16"/>
      <c r="Q228" s="16"/>
      <c r="R228" s="17" t="s">
        <v>753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5">
        <v>147</v>
      </c>
      <c r="B229" s="206">
        <v>43752</v>
      </c>
      <c r="C229" s="206"/>
      <c r="D229" s="154" t="s">
        <v>2977</v>
      </c>
      <c r="E229" s="207" t="s">
        <v>623</v>
      </c>
      <c r="F229" s="207">
        <v>277.5</v>
      </c>
      <c r="G229" s="207"/>
      <c r="H229" s="207">
        <v>333</v>
      </c>
      <c r="I229" s="231">
        <v>333</v>
      </c>
      <c r="J229" s="140" t="s">
        <v>3148</v>
      </c>
      <c r="K229" s="127">
        <f t="shared" ref="K229" si="56">H229-F229</f>
        <v>55.5</v>
      </c>
      <c r="L229" s="128">
        <f t="shared" ref="L229" si="57">K229/F229</f>
        <v>0.2</v>
      </c>
      <c r="M229" s="129" t="s">
        <v>599</v>
      </c>
      <c r="N229" s="361">
        <v>43846</v>
      </c>
      <c r="O229" s="57"/>
      <c r="P229" s="16"/>
      <c r="Q229" s="16"/>
      <c r="R229" s="343" t="s">
        <v>751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5">
        <v>148</v>
      </c>
      <c r="B230" s="206">
        <v>43752</v>
      </c>
      <c r="C230" s="206"/>
      <c r="D230" s="154" t="s">
        <v>2976</v>
      </c>
      <c r="E230" s="207" t="s">
        <v>623</v>
      </c>
      <c r="F230" s="207">
        <v>930</v>
      </c>
      <c r="G230" s="207"/>
      <c r="H230" s="207">
        <v>1165</v>
      </c>
      <c r="I230" s="231">
        <v>1200</v>
      </c>
      <c r="J230" s="140" t="s">
        <v>3150</v>
      </c>
      <c r="K230" s="127">
        <f t="shared" ref="K230" si="58">H230-F230</f>
        <v>235</v>
      </c>
      <c r="L230" s="128">
        <f t="shared" ref="L230" si="59">K230/F230</f>
        <v>0.25268817204301075</v>
      </c>
      <c r="M230" s="129" t="s">
        <v>599</v>
      </c>
      <c r="N230" s="361">
        <v>43847</v>
      </c>
      <c r="O230" s="57"/>
      <c r="P230" s="16"/>
      <c r="Q230" s="16"/>
      <c r="R230" s="343" t="s">
        <v>753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370">
        <v>149</v>
      </c>
      <c r="B231" s="346">
        <v>43753</v>
      </c>
      <c r="C231" s="211"/>
      <c r="D231" s="372" t="s">
        <v>2975</v>
      </c>
      <c r="E231" s="349" t="s">
        <v>623</v>
      </c>
      <c r="F231" s="352">
        <v>111</v>
      </c>
      <c r="G231" s="349"/>
      <c r="H231" s="349"/>
      <c r="I231" s="355">
        <v>141</v>
      </c>
      <c r="J231" s="237" t="s">
        <v>601</v>
      </c>
      <c r="K231" s="237"/>
      <c r="L231" s="122"/>
      <c r="M231" s="360" t="s">
        <v>601</v>
      </c>
      <c r="N231" s="239"/>
      <c r="O231" s="16"/>
      <c r="P231" s="16"/>
      <c r="Q231" s="16"/>
      <c r="R231" s="343" t="s">
        <v>753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5">
        <v>150</v>
      </c>
      <c r="B232" s="206">
        <v>43753</v>
      </c>
      <c r="C232" s="206"/>
      <c r="D232" s="154" t="s">
        <v>2974</v>
      </c>
      <c r="E232" s="207" t="s">
        <v>623</v>
      </c>
      <c r="F232" s="208">
        <v>296</v>
      </c>
      <c r="G232" s="207"/>
      <c r="H232" s="207">
        <v>370</v>
      </c>
      <c r="I232" s="231">
        <v>370</v>
      </c>
      <c r="J232" s="140" t="s">
        <v>682</v>
      </c>
      <c r="K232" s="127">
        <f t="shared" ref="K232" si="60">H232-F232</f>
        <v>74</v>
      </c>
      <c r="L232" s="128">
        <f t="shared" ref="L232" si="61">K232/F232</f>
        <v>0.25</v>
      </c>
      <c r="M232" s="129" t="s">
        <v>599</v>
      </c>
      <c r="N232" s="361">
        <v>43853</v>
      </c>
      <c r="O232" s="57"/>
      <c r="P232" s="16"/>
      <c r="Q232" s="16"/>
      <c r="R232" s="343" t="s">
        <v>753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71">
        <v>151</v>
      </c>
      <c r="B233" s="210">
        <v>43754</v>
      </c>
      <c r="C233" s="210"/>
      <c r="D233" s="191" t="s">
        <v>2973</v>
      </c>
      <c r="E233" s="348" t="s">
        <v>623</v>
      </c>
      <c r="F233" s="351" t="s">
        <v>2939</v>
      </c>
      <c r="G233" s="348"/>
      <c r="H233" s="348"/>
      <c r="I233" s="354">
        <v>344</v>
      </c>
      <c r="J233" s="237" t="s">
        <v>601</v>
      </c>
      <c r="K233" s="240"/>
      <c r="L233" s="359"/>
      <c r="M233" s="342" t="s">
        <v>601</v>
      </c>
      <c r="N233" s="362"/>
      <c r="O233" s="16"/>
      <c r="P233" s="16"/>
      <c r="Q233" s="16"/>
      <c r="R233" s="343" t="s">
        <v>753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345">
        <v>152</v>
      </c>
      <c r="B234" s="211">
        <v>43832</v>
      </c>
      <c r="C234" s="211"/>
      <c r="D234" s="215" t="s">
        <v>2253</v>
      </c>
      <c r="E234" s="212" t="s">
        <v>623</v>
      </c>
      <c r="F234" s="213" t="s">
        <v>3135</v>
      </c>
      <c r="G234" s="212"/>
      <c r="H234" s="212"/>
      <c r="I234" s="236">
        <v>590</v>
      </c>
      <c r="J234" s="237" t="s">
        <v>601</v>
      </c>
      <c r="K234" s="237"/>
      <c r="L234" s="122"/>
      <c r="M234" s="342" t="s">
        <v>601</v>
      </c>
      <c r="N234" s="239"/>
      <c r="O234" s="16"/>
      <c r="P234" s="16"/>
      <c r="Q234" s="16"/>
      <c r="R234" s="343" t="s">
        <v>753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5">
        <v>153</v>
      </c>
      <c r="B235" s="206">
        <v>43966</v>
      </c>
      <c r="C235" s="206"/>
      <c r="D235" s="154" t="s">
        <v>65</v>
      </c>
      <c r="E235" s="207" t="s">
        <v>623</v>
      </c>
      <c r="F235" s="208">
        <v>67.5</v>
      </c>
      <c r="G235" s="207"/>
      <c r="H235" s="207">
        <v>86</v>
      </c>
      <c r="I235" s="231">
        <v>86</v>
      </c>
      <c r="J235" s="140" t="s">
        <v>3628</v>
      </c>
      <c r="K235" s="127">
        <f t="shared" ref="K235" si="62">H235-F235</f>
        <v>18.5</v>
      </c>
      <c r="L235" s="128">
        <f t="shared" ref="L235" si="63">K235/F235</f>
        <v>0.27407407407407408</v>
      </c>
      <c r="M235" s="129" t="s">
        <v>599</v>
      </c>
      <c r="N235" s="361">
        <v>44008</v>
      </c>
      <c r="O235" s="57"/>
      <c r="P235" s="16"/>
      <c r="Q235" s="16"/>
      <c r="R235" s="343" t="s">
        <v>753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9">
        <v>154</v>
      </c>
      <c r="B236" s="211">
        <v>44035</v>
      </c>
      <c r="C236" s="211"/>
      <c r="D236" s="215" t="s">
        <v>495</v>
      </c>
      <c r="E236" s="212" t="s">
        <v>623</v>
      </c>
      <c r="F236" s="213" t="s">
        <v>3631</v>
      </c>
      <c r="G236" s="212"/>
      <c r="H236" s="212"/>
      <c r="I236" s="236">
        <v>296</v>
      </c>
      <c r="J236" s="237" t="s">
        <v>601</v>
      </c>
      <c r="K236" s="237"/>
      <c r="L236" s="122"/>
      <c r="M236" s="238"/>
      <c r="N236" s="239"/>
      <c r="O236" s="16"/>
      <c r="P236" s="16"/>
      <c r="Q236" s="16"/>
      <c r="R236" s="343" t="s">
        <v>753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9">
        <v>155</v>
      </c>
      <c r="B237" s="211">
        <v>44092</v>
      </c>
      <c r="C237" s="211"/>
      <c r="D237" s="215" t="s">
        <v>416</v>
      </c>
      <c r="E237" s="212" t="s">
        <v>623</v>
      </c>
      <c r="F237" s="213" t="s">
        <v>3635</v>
      </c>
      <c r="G237" s="212"/>
      <c r="H237" s="212"/>
      <c r="I237" s="236">
        <v>248</v>
      </c>
      <c r="J237" s="237" t="s">
        <v>601</v>
      </c>
      <c r="K237" s="237"/>
      <c r="L237" s="122"/>
      <c r="M237" s="238"/>
      <c r="N237" s="239"/>
      <c r="O237" s="16"/>
      <c r="P237" s="16"/>
      <c r="Q237" s="16"/>
      <c r="R237" s="343" t="s">
        <v>753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69">
        <v>156</v>
      </c>
      <c r="B238" s="186">
        <v>44140</v>
      </c>
      <c r="C238" s="186"/>
      <c r="D238" s="187" t="s">
        <v>416</v>
      </c>
      <c r="E238" s="188" t="s">
        <v>623</v>
      </c>
      <c r="F238" s="190">
        <v>182.5</v>
      </c>
      <c r="G238" s="190"/>
      <c r="H238" s="190">
        <v>221</v>
      </c>
      <c r="I238" s="190">
        <v>248</v>
      </c>
      <c r="J238" s="484" t="s">
        <v>3640</v>
      </c>
      <c r="K238" s="218">
        <f t="shared" ref="K238" si="64">H238-F238</f>
        <v>38.5</v>
      </c>
      <c r="L238" s="219">
        <f t="shared" ref="L238" si="65">K238/F238</f>
        <v>0.21095890410958903</v>
      </c>
      <c r="M238" s="189" t="s">
        <v>599</v>
      </c>
      <c r="N238" s="220">
        <v>44167</v>
      </c>
      <c r="O238" s="16"/>
      <c r="P238" s="16"/>
      <c r="Q238" s="16"/>
      <c r="R238" s="343" t="s">
        <v>753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9">
        <v>157</v>
      </c>
      <c r="B239" s="211">
        <v>44140</v>
      </c>
      <c r="C239" s="211"/>
      <c r="D239" s="215" t="s">
        <v>330</v>
      </c>
      <c r="E239" s="212" t="s">
        <v>623</v>
      </c>
      <c r="F239" s="213" t="s">
        <v>3636</v>
      </c>
      <c r="G239" s="212"/>
      <c r="H239" s="212"/>
      <c r="I239" s="236">
        <v>320</v>
      </c>
      <c r="J239" s="237" t="s">
        <v>601</v>
      </c>
      <c r="K239" s="237"/>
      <c r="L239" s="122"/>
      <c r="M239" s="238"/>
      <c r="N239" s="239"/>
      <c r="O239" s="16"/>
      <c r="P239" s="16"/>
      <c r="Q239" s="16"/>
      <c r="R239" s="343" t="s">
        <v>753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9">
        <v>158</v>
      </c>
      <c r="B240" s="211">
        <v>44140</v>
      </c>
      <c r="C240" s="211"/>
      <c r="D240" s="215" t="s">
        <v>491</v>
      </c>
      <c r="E240" s="212" t="s">
        <v>623</v>
      </c>
      <c r="F240" s="213" t="s">
        <v>3637</v>
      </c>
      <c r="G240" s="212"/>
      <c r="H240" s="212"/>
      <c r="I240" s="236">
        <v>1093</v>
      </c>
      <c r="J240" s="237" t="s">
        <v>601</v>
      </c>
      <c r="K240" s="237"/>
      <c r="L240" s="122"/>
      <c r="M240" s="238"/>
      <c r="N240" s="239"/>
      <c r="O240" s="16"/>
      <c r="P240" s="16"/>
      <c r="Q240" s="16"/>
      <c r="R240" s="343" t="s">
        <v>753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9">
        <v>159</v>
      </c>
      <c r="B241" s="211">
        <v>44140</v>
      </c>
      <c r="C241" s="211"/>
      <c r="D241" s="215" t="s">
        <v>345</v>
      </c>
      <c r="E241" s="212" t="s">
        <v>623</v>
      </c>
      <c r="F241" s="213" t="s">
        <v>3638</v>
      </c>
      <c r="G241" s="212"/>
      <c r="H241" s="212"/>
      <c r="I241" s="236">
        <v>406</v>
      </c>
      <c r="J241" s="237" t="s">
        <v>601</v>
      </c>
      <c r="K241" s="237"/>
      <c r="L241" s="122"/>
      <c r="M241" s="238"/>
      <c r="N241" s="239"/>
      <c r="O241" s="16"/>
      <c r="P241" s="16"/>
      <c r="Q241" s="16"/>
      <c r="R241" s="343" t="s">
        <v>753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9">
        <v>160</v>
      </c>
      <c r="B242" s="211">
        <v>44141</v>
      </c>
      <c r="C242" s="211"/>
      <c r="D242" s="215" t="s">
        <v>495</v>
      </c>
      <c r="E242" s="212" t="s">
        <v>623</v>
      </c>
      <c r="F242" s="213" t="s">
        <v>3639</v>
      </c>
      <c r="G242" s="212"/>
      <c r="H242" s="212"/>
      <c r="I242" s="236">
        <v>290</v>
      </c>
      <c r="J242" s="237" t="s">
        <v>601</v>
      </c>
      <c r="K242" s="237"/>
      <c r="L242" s="122"/>
      <c r="M242" s="238"/>
      <c r="N242" s="239"/>
      <c r="O242" s="16"/>
      <c r="P242" s="16"/>
      <c r="Q242" s="16"/>
      <c r="R242" s="343" t="s">
        <v>753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9">
        <v>161</v>
      </c>
      <c r="B243" s="211">
        <v>44187</v>
      </c>
      <c r="C243" s="211"/>
      <c r="D243" s="215" t="s">
        <v>1975</v>
      </c>
      <c r="E243" s="212" t="s">
        <v>623</v>
      </c>
      <c r="F243" s="517" t="s">
        <v>3650</v>
      </c>
      <c r="G243" s="212"/>
      <c r="H243" s="212"/>
      <c r="I243" s="236">
        <v>239</v>
      </c>
      <c r="J243" s="518" t="s">
        <v>601</v>
      </c>
      <c r="K243" s="237"/>
      <c r="L243" s="122"/>
      <c r="M243" s="238"/>
      <c r="N243" s="239"/>
      <c r="O243" s="16"/>
      <c r="P243" s="16"/>
      <c r="Q243" s="16"/>
      <c r="R243" s="343" t="s">
        <v>753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9"/>
      <c r="B244" s="211"/>
      <c r="C244" s="211"/>
      <c r="D244" s="215"/>
      <c r="E244" s="212"/>
      <c r="F244" s="213"/>
      <c r="G244" s="212"/>
      <c r="H244" s="212"/>
      <c r="I244" s="236"/>
      <c r="J244" s="237"/>
      <c r="K244" s="237"/>
      <c r="L244" s="122"/>
      <c r="M244" s="238"/>
      <c r="N244" s="239"/>
      <c r="O244" s="16"/>
      <c r="P244" s="16"/>
      <c r="R244" s="343"/>
    </row>
    <row r="245" spans="1:26">
      <c r="A245" s="209"/>
      <c r="B245" s="211"/>
      <c r="C245" s="211"/>
      <c r="D245" s="215"/>
      <c r="E245" s="212"/>
      <c r="F245" s="213"/>
      <c r="G245" s="212"/>
      <c r="H245" s="212"/>
      <c r="I245" s="236"/>
      <c r="J245" s="237"/>
      <c r="K245" s="237"/>
      <c r="L245" s="122"/>
      <c r="M245" s="238"/>
      <c r="N245" s="239"/>
      <c r="O245" s="16"/>
      <c r="R245" s="241"/>
    </row>
    <row r="246" spans="1:26">
      <c r="A246" s="209"/>
      <c r="B246" s="211"/>
      <c r="C246" s="211"/>
      <c r="D246" s="215"/>
      <c r="E246" s="212"/>
      <c r="F246" s="213"/>
      <c r="G246" s="212"/>
      <c r="H246" s="212"/>
      <c r="I246" s="236"/>
      <c r="J246" s="237"/>
      <c r="K246" s="237"/>
      <c r="L246" s="122"/>
      <c r="M246" s="238"/>
      <c r="N246" s="239"/>
      <c r="O246" s="16"/>
      <c r="R246" s="241"/>
    </row>
    <row r="247" spans="1:26">
      <c r="A247" s="209"/>
      <c r="B247" s="211"/>
      <c r="C247" s="211"/>
      <c r="D247" s="215"/>
      <c r="E247" s="212"/>
      <c r="F247" s="213"/>
      <c r="G247" s="212"/>
      <c r="H247" s="212"/>
      <c r="I247" s="236"/>
      <c r="J247" s="237"/>
      <c r="K247" s="237"/>
      <c r="L247" s="122"/>
      <c r="M247" s="238"/>
      <c r="N247" s="239"/>
      <c r="O247" s="16"/>
      <c r="R247" s="241"/>
    </row>
    <row r="248" spans="1:26">
      <c r="A248" s="209"/>
      <c r="B248" s="199" t="s">
        <v>2980</v>
      </c>
      <c r="O248" s="16"/>
      <c r="R248" s="241"/>
    </row>
    <row r="249" spans="1:26">
      <c r="R249" s="241"/>
    </row>
    <row r="250" spans="1:26">
      <c r="R250" s="241"/>
    </row>
    <row r="251" spans="1:26">
      <c r="R251" s="241"/>
    </row>
    <row r="252" spans="1:26">
      <c r="R252" s="241"/>
    </row>
    <row r="253" spans="1:26">
      <c r="R253" s="241"/>
    </row>
    <row r="254" spans="1:26">
      <c r="R254" s="241"/>
    </row>
    <row r="255" spans="1:26">
      <c r="R255" s="241"/>
    </row>
    <row r="265" spans="1:6">
      <c r="A265" s="216"/>
    </row>
    <row r="266" spans="1:6">
      <c r="A266" s="216"/>
      <c r="F266" s="519"/>
    </row>
    <row r="267" spans="1:6">
      <c r="A267" s="212"/>
    </row>
  </sheetData>
  <autoFilter ref="R1:R263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2021-01-04T02:32:50Z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