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072CB5BD-6E92-44ED-B6E1-FA83ECC951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F&amp;O)'!$S$1:$S$354</definedName>
  </definedNames>
  <calcPr calcId="191029"/>
</workbook>
</file>

<file path=xl/calcChain.xml><?xml version="1.0" encoding="utf-8"?>
<calcChain xmlns="http://schemas.openxmlformats.org/spreadsheetml/2006/main">
  <c r="K79" i="6" l="1"/>
  <c r="K122" i="6"/>
  <c r="L82" i="6"/>
  <c r="K82" i="6"/>
  <c r="L79" i="6"/>
  <c r="L78" i="6"/>
  <c r="K78" i="6"/>
  <c r="M79" i="6" l="1"/>
  <c r="M82" i="6"/>
  <c r="M78" i="6"/>
  <c r="K121" i="6"/>
  <c r="L77" i="6"/>
  <c r="K77" i="6"/>
  <c r="M77" i="6" l="1"/>
  <c r="L76" i="6"/>
  <c r="K76" i="6"/>
  <c r="L73" i="6"/>
  <c r="M73" i="6" s="1"/>
  <c r="K73" i="6"/>
  <c r="K120" i="6"/>
  <c r="K119" i="6"/>
  <c r="M76" i="6" l="1"/>
  <c r="L75" i="6"/>
  <c r="K75" i="6"/>
  <c r="L10" i="6"/>
  <c r="M10" i="6" s="1"/>
  <c r="K10" i="6"/>
  <c r="L74" i="6"/>
  <c r="K74" i="6"/>
  <c r="L28" i="6"/>
  <c r="M28" i="6" s="1"/>
  <c r="K28" i="6"/>
  <c r="L58" i="6"/>
  <c r="L59" i="6"/>
  <c r="L60" i="6"/>
  <c r="L61" i="6"/>
  <c r="L62" i="6"/>
  <c r="L63" i="6"/>
  <c r="L64" i="6"/>
  <c r="L65" i="6"/>
  <c r="L66" i="6"/>
  <c r="L68" i="6"/>
  <c r="L69" i="6"/>
  <c r="L70" i="6"/>
  <c r="L71" i="6"/>
  <c r="L72" i="6"/>
  <c r="K126" i="6"/>
  <c r="M126" i="6" s="1"/>
  <c r="P29" i="6"/>
  <c r="K71" i="6"/>
  <c r="M71" i="6" s="1"/>
  <c r="K72" i="6"/>
  <c r="M72" i="6" s="1"/>
  <c r="M75" i="6" l="1"/>
  <c r="M74" i="6"/>
  <c r="K125" i="6"/>
  <c r="M125" i="6" s="1"/>
  <c r="K70" i="6"/>
  <c r="M70" i="6" s="1"/>
  <c r="K68" i="6"/>
  <c r="M68" i="6" s="1"/>
  <c r="L134" i="6"/>
  <c r="K134" i="6"/>
  <c r="K124" i="6"/>
  <c r="K123" i="6"/>
  <c r="M134" i="6" l="1"/>
  <c r="P26" i="6"/>
  <c r="P27" i="6"/>
  <c r="K69" i="6"/>
  <c r="M69" i="6" s="1"/>
  <c r="L135" i="6"/>
  <c r="K135" i="6"/>
  <c r="K67" i="6"/>
  <c r="K66" i="6"/>
  <c r="K63" i="6"/>
  <c r="M63" i="6" s="1"/>
  <c r="M135" i="6" l="1"/>
  <c r="P25" i="6"/>
  <c r="P24" i="6"/>
  <c r="K65" i="6"/>
  <c r="M65" i="6" s="1"/>
  <c r="L18" i="6"/>
  <c r="K18" i="6"/>
  <c r="M18" i="6" l="1"/>
  <c r="K64" i="6"/>
  <c r="M64" i="6" s="1"/>
  <c r="K349" i="6"/>
  <c r="L349" i="6" s="1"/>
  <c r="K118" i="6"/>
  <c r="K117" i="6"/>
  <c r="K93" i="6"/>
  <c r="K94" i="6"/>
  <c r="K61" i="6"/>
  <c r="M61" i="6" s="1"/>
  <c r="K116" i="6"/>
  <c r="M116" i="6" s="1"/>
  <c r="K115" i="6"/>
  <c r="M115" i="6" s="1"/>
  <c r="K62" i="6" l="1"/>
  <c r="M62" i="6" s="1"/>
  <c r="K114" i="6"/>
  <c r="M114" i="6" s="1"/>
  <c r="K60" i="6"/>
  <c r="M60" i="6" s="1"/>
  <c r="K59" i="6"/>
  <c r="M59" i="6" s="1"/>
  <c r="K109" i="6"/>
  <c r="K113" i="6"/>
  <c r="K112" i="6"/>
  <c r="L15" i="6"/>
  <c r="K15" i="6"/>
  <c r="L20" i="6"/>
  <c r="K20" i="6"/>
  <c r="K101" i="6"/>
  <c r="K102" i="6"/>
  <c r="M15" i="6" l="1"/>
  <c r="M20" i="6"/>
  <c r="K111" i="6"/>
  <c r="M111" i="6" s="1"/>
  <c r="L52" i="6"/>
  <c r="K52" i="6"/>
  <c r="M52" i="6" l="1"/>
  <c r="L55" i="6"/>
  <c r="K55" i="6"/>
  <c r="K58" i="6"/>
  <c r="M58" i="6" s="1"/>
  <c r="K56" i="6"/>
  <c r="L56" i="6"/>
  <c r="K57" i="6"/>
  <c r="L57" i="6"/>
  <c r="K108" i="6"/>
  <c r="M108" i="6" s="1"/>
  <c r="K110" i="6"/>
  <c r="L54" i="6"/>
  <c r="K54" i="6"/>
  <c r="L51" i="6"/>
  <c r="K51" i="6"/>
  <c r="M55" i="6" l="1"/>
  <c r="M56" i="6"/>
  <c r="M57" i="6"/>
  <c r="M54" i="6"/>
  <c r="M51" i="6"/>
  <c r="P23" i="6" l="1"/>
  <c r="L16" i="6"/>
  <c r="K16" i="6"/>
  <c r="K107" i="6"/>
  <c r="K106" i="6"/>
  <c r="L21" i="6"/>
  <c r="K21" i="6"/>
  <c r="M21" i="6" l="1"/>
  <c r="M16" i="6"/>
  <c r="K105" i="6"/>
  <c r="M105" i="6" s="1"/>
  <c r="L53" i="6"/>
  <c r="K53" i="6"/>
  <c r="L19" i="6"/>
  <c r="K19" i="6"/>
  <c r="K104" i="6"/>
  <c r="K103" i="6"/>
  <c r="M19" i="6" l="1"/>
  <c r="M53" i="6"/>
  <c r="K100" i="6" l="1"/>
  <c r="K99" i="6"/>
  <c r="K97" i="6"/>
  <c r="K96" i="6"/>
  <c r="L49" i="6"/>
  <c r="K49" i="6"/>
  <c r="L50" i="6"/>
  <c r="K50" i="6"/>
  <c r="L47" i="6"/>
  <c r="K47" i="6"/>
  <c r="M49" i="6" l="1"/>
  <c r="M47" i="6"/>
  <c r="M50" i="6"/>
  <c r="K46" i="6" l="1"/>
  <c r="L46" i="6"/>
  <c r="L45" i="6"/>
  <c r="K45" i="6"/>
  <c r="L48" i="6" l="1"/>
  <c r="K48" i="6"/>
  <c r="M48" i="6" l="1"/>
  <c r="K98" i="6"/>
  <c r="M98" i="6" s="1"/>
  <c r="L13" i="6"/>
  <c r="K13" i="6"/>
  <c r="M13" i="6" l="1"/>
  <c r="K91" i="6"/>
  <c r="K95" i="6"/>
  <c r="M95" i="6" s="1"/>
  <c r="L44" i="6"/>
  <c r="K44" i="6"/>
  <c r="M44" i="6" l="1"/>
  <c r="P17" i="6" l="1"/>
  <c r="P14" i="6" l="1"/>
  <c r="P12" i="6" l="1"/>
  <c r="P11" i="6" l="1"/>
  <c r="K341" i="6" l="1"/>
  <c r="L341" i="6" s="1"/>
  <c r="K335" i="6"/>
  <c r="L335" i="6" s="1"/>
  <c r="K343" i="6" l="1"/>
  <c r="L343" i="6" s="1"/>
  <c r="K331" i="6" l="1"/>
  <c r="L331" i="6" s="1"/>
  <c r="K332" i="6" l="1"/>
  <c r="L332" i="6" s="1"/>
  <c r="K325" i="6"/>
  <c r="L325" i="6" s="1"/>
  <c r="K342" i="6" l="1"/>
  <c r="L342" i="6" s="1"/>
  <c r="K336" i="6"/>
  <c r="L336" i="6" s="1"/>
  <c r="K338" i="6" l="1"/>
  <c r="L338" i="6" s="1"/>
  <c r="L6" i="2" l="1"/>
  <c r="K6" i="3"/>
  <c r="D7" i="5" l="1"/>
  <c r="M7" i="6"/>
  <c r="K333" i="6" l="1"/>
  <c r="L333" i="6" s="1"/>
  <c r="K330" i="6" l="1"/>
  <c r="L330" i="6" s="1"/>
  <c r="K334" i="6" l="1"/>
  <c r="L334" i="6" s="1"/>
  <c r="K329" i="6"/>
  <c r="L329" i="6" s="1"/>
  <c r="K328" i="6"/>
  <c r="L328" i="6" s="1"/>
  <c r="K326" i="6"/>
  <c r="L326" i="6" s="1"/>
  <c r="H324" i="6"/>
  <c r="K324" i="6" s="1"/>
  <c r="L324" i="6" s="1"/>
  <c r="K323" i="6"/>
  <c r="L323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F292" i="6"/>
  <c r="K292" i="6" s="1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F285" i="6"/>
  <c r="K285" i="6" s="1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7" i="6"/>
  <c r="L267" i="6" s="1"/>
  <c r="K265" i="6"/>
  <c r="L265" i="6" s="1"/>
  <c r="K264" i="6"/>
  <c r="L264" i="6" s="1"/>
  <c r="F263" i="6"/>
  <c r="K263" i="6" s="1"/>
  <c r="L263" i="6" s="1"/>
  <c r="K262" i="6"/>
  <c r="L262" i="6" s="1"/>
  <c r="K259" i="6"/>
  <c r="L259" i="6" s="1"/>
  <c r="K258" i="6"/>
  <c r="L258" i="6" s="1"/>
  <c r="K257" i="6"/>
  <c r="L257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3" i="6"/>
  <c r="L233" i="6" s="1"/>
  <c r="K231" i="6"/>
  <c r="L231" i="6" s="1"/>
  <c r="K230" i="6"/>
  <c r="L230" i="6" s="1"/>
  <c r="K229" i="6"/>
  <c r="L229" i="6" s="1"/>
  <c r="K227" i="6"/>
  <c r="L227" i="6" s="1"/>
  <c r="K226" i="6"/>
  <c r="L226" i="6" s="1"/>
  <c r="K225" i="6"/>
  <c r="L225" i="6" s="1"/>
  <c r="K224" i="6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H214" i="6"/>
  <c r="K214" i="6" s="1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H180" i="6"/>
  <c r="K180" i="6" s="1"/>
  <c r="L180" i="6" s="1"/>
  <c r="F179" i="6"/>
  <c r="K179" i="6" s="1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6" i="4"/>
</calcChain>
</file>

<file path=xl/sharedStrings.xml><?xml version="1.0" encoding="utf-8"?>
<sst xmlns="http://schemas.openxmlformats.org/spreadsheetml/2006/main" count="3908" uniqueCount="1347">
  <si>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</si>
  <si>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</si>
  <si>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</si>
  <si>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</si>
  <si>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</si>
  <si>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</si>
  <si>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</si>
  <si>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</si>
  <si>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</si>
  <si>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</si>
  <si>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</si>
  <si>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</si>
  <si>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</si>
  <si>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</si>
  <si>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</si>
  <si>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</si>
  <si>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</si>
  <si>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</si>
  <si>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</si>
  <si>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</si>
  <si>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</si>
  <si>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</si>
  <si>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</si>
  <si>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</si>
  <si>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</si>
  <si>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</si>
  <si>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</si>
  <si>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</si>
  <si>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</si>
  <si>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</si>
  <si>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</si>
  <si>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</si>
  <si>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</si>
  <si>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</si>
  <si>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</si>
  <si>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</si>
  <si>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</si>
  <si>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</si>
  <si>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</si>
  <si>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</si>
  <si>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</si>
  <si>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</si>
  <si>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</si>
  <si>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</si>
  <si>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</si>
  <si>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</si>
  <si>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</si>
  <si>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</si>
  <si>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</si>
  <si>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</si>
  <si>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</si>
  <si>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</si>
  <si>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</si>
  <si>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</si>
  <si>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</si>
  <si>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</si>
  <si>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</si>
  <si>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</si>
  <si>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</si>
  <si>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</si>
  <si>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</si>
  <si>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</si>
  <si>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</si>
  <si>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</si>
  <si>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</si>
  <si>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</si>
  <si>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</si>
  <si>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</si>
  <si>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</si>
  <si>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</si>
  <si>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</si>
  <si>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</si>
  <si>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</si>
  <si>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</si>
  <si>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</si>
  <si>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</si>
  <si>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</si>
  <si>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</si>
  <si>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</si>
  <si>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</si>
  <si>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</si>
  <si>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</si>
  <si>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</si>
  <si>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</si>
  <si>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</si>
  <si>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</si>
  <si>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</si>
  <si>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</si>
  <si>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</si>
  <si>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</si>
  <si>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</si>
  <si>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</si>
  <si>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</si>
  <si>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</si>
  <si>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</si>
  <si>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</si>
  <si>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</si>
  <si>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</si>
  <si>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</si>
  <si>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</si>
  <si>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</si>
  <si>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</si>
  <si>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</si>
  <si>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</si>
  <si>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</si>
  <si>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</si>
  <si>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</si>
  <si>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</si>
  <si>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</si>
  <si>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</si>
  <si>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</si>
  <si>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</si>
  <si>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</si>
  <si>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</si>
  <si>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</si>
  <si>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</si>
  <si>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</si>
  <si>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</si>
  <si>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</si>
  <si>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</si>
  <si>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</si>
  <si>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</si>
  <si>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</si>
  <si>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</si>
  <si>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</si>
  <si>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</si>
  <si>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</si>
  <si>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</si>
  <si>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</si>
  <si>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</si>
  <si>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</si>
  <si>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</si>
  <si>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</si>
  <si>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</si>
  <si>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</si>
  <si>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</si>
  <si>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</si>
  <si>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</si>
  <si>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</si>
  <si>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</si>
  <si>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</si>
  <si>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</si>
  <si>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</si>
  <si>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</si>
  <si>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</si>
  <si>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</si>
  <si>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</si>
  <si>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</si>
  <si>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</si>
  <si>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</si>
  <si>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</si>
  <si>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</si>
  <si>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</si>
  <si>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</si>
  <si>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</si>
  <si>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</si>
  <si>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</si>
  <si>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</si>
  <si>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</si>
  <si>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</si>
  <si>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</si>
  <si>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</si>
  <si>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</si>
  <si>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</si>
  <si>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</si>
  <si>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</si>
  <si>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</si>
  <si>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</si>
  <si>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</si>
  <si>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</si>
  <si>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</si>
  <si>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</si>
  <si>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</si>
  <si>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</si>
  <si>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</si>
  <si>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</si>
  <si>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</si>
  <si>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</si>
  <si>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</si>
  <si>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</si>
  <si>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</si>
  <si>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</si>
  <si>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</si>
  <si>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</si>
  <si>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</si>
  <si>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</si>
  <si>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</si>
  <si>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</si>
  <si>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</si>
  <si>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</si>
  <si>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</si>
  <si>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</si>
  <si>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</si>
  <si>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</si>
  <si>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</si>
  <si>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</si>
  <si>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</si>
  <si>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</si>
  <si>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</si>
  <si>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</si>
  <si>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</si>
  <si>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</si>
  <si>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</si>
  <si>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</si>
  <si>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</si>
  <si>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</si>
  <si>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</si>
  <si>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</si>
  <si>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</si>
  <si>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</si>
  <si>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</si>
  <si>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</si>
  <si>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</si>
  <si>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</si>
  <si>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</si>
  <si>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</si>
  <si>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</si>
  <si>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</si>
  <si>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</si>
  <si>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</si>
  <si>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</si>
  <si>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</si>
  <si>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</si>
  <si>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</si>
  <si>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</si>
  <si>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</si>
  <si>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</si>
  <si>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</si>
  <si>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</si>
  <si>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</si>
  <si>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</si>
  <si>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</si>
  <si>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</si>
  <si>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</si>
  <si>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</si>
  <si>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</si>
  <si>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</si>
  <si>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</si>
  <si>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</si>
  <si>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</si>
  <si>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</si>
  <si>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</si>
  <si>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</si>
  <si>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</si>
  <si>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</si>
  <si>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</si>
  <si>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</si>
  <si>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</si>
  <si>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</si>
  <si>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</si>
  <si>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</si>
  <si>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</si>
  <si>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</si>
  <si>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</si>
  <si>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</si>
  <si>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</si>
  <si>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</si>
  <si>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</si>
  <si>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</si>
  <si>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</si>
  <si>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</si>
  <si>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</si>
  <si>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</si>
  <si>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</si>
  <si>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</si>
  <si>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</si>
  <si>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</si>
  <si>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</si>
  <si>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</si>
  <si>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</si>
  <si>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</si>
  <si>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</si>
  <si>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</si>
  <si>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</si>
  <si>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</si>
  <si>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</si>
  <si>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</si>
  <si>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</si>
  <si>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</si>
  <si>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</si>
  <si>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</si>
  <si>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</si>
  <si>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</si>
  <si>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</si>
  <si>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</si>
  <si>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</si>
  <si>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</si>
  <si>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</si>
  <si>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</si>
  <si>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</si>
  <si>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</si>
  <si>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</si>
  <si>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</si>
  <si>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</si>
  <si>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</si>
  <si>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</si>
  <si>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</si>
  <si>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</si>
  <si>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</si>
  <si>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</si>
  <si>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</si>
  <si>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</si>
  <si>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</si>
  <si>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</si>
  <si>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</si>
  <si>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</si>
  <si>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</si>
  <si>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</si>
  <si>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</si>
  <si>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</si>
  <si>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</si>
  <si>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</si>
  <si>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</si>
  <si>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</si>
  <si>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</si>
  <si>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</si>
  <si>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</si>
  <si>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</si>
  <si>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</si>
  <si>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</si>
  <si>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</si>
  <si>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</si>
  <si>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</si>
  <si>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</si>
  <si>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</si>
  <si>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</si>
  <si>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</si>
  <si>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</si>
  <si>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</si>
  <si>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</si>
  <si>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</si>
  <si>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</si>
  <si>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</si>
  <si>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</si>
  <si>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</si>
  <si>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</si>
  <si>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</si>
  <si>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</si>
  <si>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</si>
  <si>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</si>
  <si>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</si>
  <si>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</si>
  <si>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</si>
  <si>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</si>
  <si>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</si>
  <si>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</si>
  <si>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</si>
  <si>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</si>
  <si>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</si>
  <si>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</si>
  <si>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</si>
  <si>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</si>
  <si>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</si>
  <si>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</si>
  <si>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</si>
  <si>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</si>
  <si>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</si>
  <si>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</si>
  <si>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</si>
  <si>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</si>
  <si>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</si>
  <si>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</si>
  <si>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</si>
  <si>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</si>
  <si>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</si>
  <si>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</si>
  <si>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</si>
  <si>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</si>
  <si>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</si>
  <si>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</si>
  <si>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</si>
  <si>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</si>
  <si>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</si>
  <si>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</si>
  <si>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</si>
  <si>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</si>
  <si>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</si>
  <si>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</si>
  <si>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</si>
  <si>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</si>
  <si>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</si>
  <si>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</si>
  <si>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</si>
  <si>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</si>
  <si>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</si>
  <si>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</si>
  <si>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</si>
  <si>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</si>
  <si>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</si>
  <si>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</si>
  <si>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</si>
  <si>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</si>
  <si>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</si>
  <si>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</si>
  <si>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</si>
  <si>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</si>
  <si>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</si>
  <si>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</si>
  <si>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</si>
  <si>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</si>
  <si>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</si>
  <si>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</si>
  <si>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</si>
  <si>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</si>
  <si>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</si>
  <si>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</si>
  <si>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</si>
  <si>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</si>
  <si>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</si>
  <si>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</si>
  <si>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</si>
  <si>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</si>
  <si>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</si>
  <si>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</si>
  <si>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</si>
  <si>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</si>
  <si>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</si>
  <si>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</si>
  <si>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</si>
  <si>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</si>
  <si>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</si>
  <si>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</si>
  <si>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</si>
  <si>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</si>
  <si>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</si>
  <si>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</si>
  <si>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</si>
  <si>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</si>
  <si>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</si>
  <si>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</si>
  <si>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</si>
  <si>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</si>
  <si>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</si>
  <si>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</si>
  <si>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</si>
  <si>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</si>
  <si>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</si>
  <si>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</si>
  <si>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</si>
  <si>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</si>
  <si>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</si>
  <si>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</si>
  <si>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</si>
  <si>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</si>
  <si>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</si>
  <si>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</si>
  <si>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</si>
  <si>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</si>
  <si>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</si>
  <si>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</si>
  <si>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</si>
  <si>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</si>
  <si>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</si>
  <si>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</si>
  <si>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</si>
  <si>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</si>
  <si>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</si>
  <si>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</si>
  <si>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</si>
  <si>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</si>
  <si>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</si>
  <si>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</si>
  <si>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</si>
  <si>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</si>
  <si>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</si>
  <si>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</si>
  <si>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</si>
  <si>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</si>
  <si>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</si>
  <si>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</si>
  <si>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</si>
  <si>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</si>
  <si>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</si>
  <si>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</si>
  <si>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</si>
  <si>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</si>
  <si>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</si>
  <si>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</si>
  <si>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</si>
  <si>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</si>
  <si>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</si>
  <si>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</si>
  <si>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</si>
  <si>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</si>
  <si>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</si>
  <si>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</si>
  <si>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</si>
  <si>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</si>
  <si>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</si>
  <si>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</si>
  <si>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</si>
  <si>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</si>
  <si>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</si>
  <si>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</si>
  <si>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</si>
  <si>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</si>
  <si>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</si>
  <si>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</si>
  <si>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</si>
  <si>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</si>
  <si>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</si>
  <si>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</si>
  <si>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</si>
  <si>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</si>
  <si>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</si>
  <si>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</si>
  <si>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</si>
  <si>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</si>
  <si>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</si>
  <si>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</si>
  <si>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</si>
  <si>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</si>
  <si>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</si>
  <si>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</si>
  <si>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</si>
  <si>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</si>
  <si>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</si>
  <si>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</si>
  <si>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</si>
  <si>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</si>
  <si>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</si>
  <si>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</si>
  <si>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</si>
  <si>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</si>
  <si>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</si>
  <si>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</si>
  <si>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</si>
  <si>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</si>
  <si>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</si>
  <si>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</si>
  <si>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</si>
  <si>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</si>
  <si>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</si>
  <si>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</si>
  <si>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</si>
  <si>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</si>
  <si>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</si>
  <si>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</si>
  <si>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</si>
  <si>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</si>
  <si>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</si>
  <si>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</si>
  <si>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</si>
  <si>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</si>
  <si>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</si>
  <si>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</si>
  <si>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</si>
  <si>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</si>
  <si>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</si>
  <si>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</si>
  <si>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</si>
  <si>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</si>
  <si>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</si>
  <si>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</si>
  <si>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</si>
  <si>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</si>
  <si>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</si>
  <si>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</si>
  <si>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</si>
  <si>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</si>
  <si>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</si>
  <si>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</si>
  <si>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</si>
  <si>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</si>
  <si>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</si>
  <si>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</si>
  <si>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</si>
  <si>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</si>
  <si>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</si>
  <si>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</si>
  <si>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</si>
  <si>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</si>
  <si>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</si>
  <si>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</si>
  <si>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</si>
  <si>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</si>
  <si>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</si>
  <si>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</si>
  <si>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</si>
  <si>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</si>
  <si>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</si>
  <si>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</si>
  <si>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</si>
  <si>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</si>
  <si>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</si>
  <si>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</si>
  <si>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</si>
  <si>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</si>
  <si>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</si>
  <si>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</si>
  <si>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</si>
  <si>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</si>
  <si>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</si>
  <si>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</si>
  <si>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</si>
  <si>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</si>
  <si>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</si>
  <si>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</si>
  <si>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</si>
  <si>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</si>
  <si>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</si>
  <si>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</si>
  <si>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</si>
  <si>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</si>
  <si>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</si>
  <si>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</si>
  <si>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</si>
  <si>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</si>
  <si>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</si>
  <si>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</si>
  <si>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</si>
  <si>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</si>
  <si>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</si>
  <si>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</si>
  <si>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</si>
  <si>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</si>
  <si>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</si>
  <si>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</si>
  <si>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</si>
  <si>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</si>
  <si>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</si>
  <si>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</si>
  <si>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</si>
  <si>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</si>
  <si>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</si>
  <si>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</si>
  <si>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</si>
  <si>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</si>
  <si>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</si>
  <si>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</si>
  <si>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</si>
  <si>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</si>
  <si>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</si>
  <si>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</si>
  <si>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</si>
  <si>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</si>
  <si>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</si>
  <si>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</si>
  <si>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</si>
  <si>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</si>
  <si>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</si>
  <si>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</si>
  <si>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</si>
  <si>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</si>
  <si>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</si>
  <si>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</si>
  <si>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</si>
  <si>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</si>
  <si>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</si>
  <si>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</si>
  <si>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</si>
  <si>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</si>
  <si>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</si>
  <si>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</si>
  <si>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</si>
  <si>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</si>
  <si>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</si>
  <si>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</si>
  <si>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</si>
  <si>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</si>
  <si>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</si>
  <si>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</si>
  <si>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</si>
  <si>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</si>
  <si>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</si>
  <si>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</si>
  <si>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</si>
  <si>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</si>
  <si>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</si>
  <si>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</si>
  <si>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</si>
  <si>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</si>
  <si>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</si>
  <si>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</si>
  <si>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</si>
  <si>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</si>
  <si>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</si>
  <si>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</si>
  <si>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</si>
  <si>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</si>
  <si>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</si>
  <si>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</si>
  <si>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</si>
  <si>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</si>
  <si>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</si>
  <si>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</si>
  <si>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</si>
  <si>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</si>
  <si>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</si>
  <si>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</si>
  <si>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</si>
  <si>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</si>
  <si>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</si>
  <si>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</si>
  <si>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</si>
  <si>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</si>
  <si>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</si>
  <si>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</si>
  <si>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</si>
  <si>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</si>
  <si>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</si>
  <si>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</si>
  <si>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</si>
  <si>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</si>
  <si>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</si>
  <si>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</si>
  <si>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</si>
  <si>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</si>
  <si>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</si>
  <si>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</si>
  <si>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</si>
  <si>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</si>
  <si>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</si>
  <si>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</si>
  <si>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</si>
  <si>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</si>
  <si>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</si>
  <si>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</si>
  <si>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</si>
  <si>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</si>
  <si>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</si>
  <si>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</si>
  <si>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</si>
  <si>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</si>
  <si>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</si>
  <si>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</si>
  <si>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</si>
  <si>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</si>
  <si>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</si>
  <si>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</si>
  <si>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</si>
  <si>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</si>
  <si>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</si>
  <si>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</si>
  <si>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</si>
  <si>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</si>
  <si>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</si>
  <si>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</si>
  <si>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</si>
  <si>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</si>
  <si>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</si>
  <si>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</si>
  <si>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</si>
  <si>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</si>
  <si>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</si>
  <si>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</si>
  <si>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</si>
  <si>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</si>
  <si>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</si>
  <si>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</si>
  <si>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</si>
  <si>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</si>
  <si>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</si>
  <si>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</si>
  <si>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</si>
  <si>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</si>
  <si>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</si>
  <si>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</si>
  <si>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</si>
  <si>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</si>
  <si>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</si>
  <si>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</si>
  <si>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</si>
  <si>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</si>
  <si>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</si>
  <si>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</si>
  <si>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</si>
  <si>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</si>
  <si>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</si>
  <si>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</si>
  <si>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</si>
  <si>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</si>
  <si>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</si>
  <si>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</si>
  <si>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</si>
  <si>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</si>
  <si>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</si>
  <si>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</si>
  <si>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</si>
  <si>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</si>
  <si>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</si>
  <si>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</si>
  <si>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</si>
  <si>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</si>
  <si>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</si>
  <si>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</si>
  <si>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</si>
  <si>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</si>
  <si>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</si>
  <si>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</si>
  <si>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</si>
  <si>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</si>
  <si>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</si>
  <si>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</si>
  <si>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</si>
  <si>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</si>
  <si>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</si>
  <si>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</si>
  <si>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</si>
  <si>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</si>
  <si>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</si>
  <si>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</si>
  <si>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</si>
  <si>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</si>
  <si>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</si>
  <si>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</si>
  <si>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</si>
  <si>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</si>
  <si>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</si>
  <si>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</si>
  <si>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</si>
  <si>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</si>
  <si>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</si>
  <si>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</si>
  <si>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</si>
  <si>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</si>
  <si>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</si>
  <si>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</si>
  <si>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</si>
  <si>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</si>
  <si>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</si>
  <si>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</si>
  <si>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</si>
  <si>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</si>
  <si>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</si>
  <si>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</si>
  <si>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</si>
  <si>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</si>
  <si>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</si>
  <si>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</si>
  <si>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</si>
  <si>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</si>
  <si>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</si>
  <si>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</si>
  <si>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</si>
  <si>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</si>
  <si>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</si>
  <si>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</si>
  <si>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</si>
  <si>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</si>
  <si>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</si>
  <si>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</si>
  <si>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</si>
  <si>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</si>
  <si>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</si>
  <si>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</si>
  <si>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</si>
  <si>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</si>
  <si>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</si>
  <si>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</si>
  <si>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</si>
  <si>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</si>
  <si>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</si>
  <si>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</si>
  <si>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</si>
  <si>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</si>
  <si>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</si>
  <si>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</si>
  <si>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</si>
  <si>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</si>
  <si>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</si>
  <si>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</si>
  <si>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</si>
  <si>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</si>
  <si>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</si>
  <si>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</si>
  <si>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</si>
  <si>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</si>
  <si>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</si>
  <si>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</si>
  <si>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</si>
  <si>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</si>
  <si>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</si>
  <si>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</si>
  <si>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</si>
  <si>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</si>
  <si>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</si>
  <si>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</si>
  <si>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</si>
  <si>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</si>
  <si>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</si>
  <si>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</si>
  <si>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</si>
  <si>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</si>
  <si>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</si>
  <si>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</si>
  <si>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</si>
  <si>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</si>
  <si>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</si>
  <si>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</si>
  <si>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</si>
  <si>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</si>
  <si>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</si>
  <si>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</si>
  <si>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</si>
  <si>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</si>
  <si>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</si>
  <si>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</si>
  <si>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</si>
  <si>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</si>
  <si>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</si>
  <si>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</si>
  <si>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</si>
  <si>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</si>
  <si>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</si>
  <si>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</si>
  <si>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</si>
  <si>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</si>
  <si>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</si>
  <si>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</si>
  <si>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</si>
  <si>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</si>
  <si>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</si>
  <si>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</si>
  <si>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</si>
  <si>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</si>
  <si>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</si>
  <si>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</si>
  <si>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</si>
  <si>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</si>
  <si>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</si>
  <si>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</si>
  <si>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</si>
  <si>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</si>
  <si>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</si>
  <si>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</si>
  <si>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</si>
  <si>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</si>
  <si>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</si>
  <si>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</si>
  <si>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</si>
  <si>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</si>
  <si>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</si>
  <si>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</si>
  <si>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</si>
  <si>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</si>
  <si>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</si>
  <si>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</si>
  <si>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</si>
  <si>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</si>
  <si>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</si>
  <si>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</si>
  <si>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</si>
  <si>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</si>
  <si>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</si>
  <si>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</si>
  <si>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</si>
  <si>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</si>
  <si>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</si>
  <si>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</si>
  <si>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</si>
  <si>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</si>
  <si>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</si>
  <si>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</si>
  <si>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</si>
  <si>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</si>
  <si>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</si>
  <si>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</si>
  <si>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</si>
  <si>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</si>
  <si>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</si>
  <si>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</si>
  <si>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</si>
  <si>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</si>
  <si>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</si>
  <si>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</si>
  <si>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</si>
  <si>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</si>
  <si>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</si>
  <si>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</si>
  <si>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</si>
  <si>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</si>
  <si>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</si>
  <si>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</si>
  <si>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</si>
  <si>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</si>
  <si>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</si>
  <si>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</si>
  <si>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</si>
  <si>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</si>
  <si>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</si>
  <si>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</si>
  <si>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</si>
  <si>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</si>
  <si>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</si>
  <si>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</si>
  <si>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</si>
  <si>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</si>
  <si>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</si>
  <si>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</si>
  <si>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Profit of Rs.3/-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</si>
  <si>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</si>
  <si>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</si>
  <si>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</si>
  <si>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</si>
  <si>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</si>
  <si>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</si>
  <si>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</si>
  <si>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</si>
  <si>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</si>
  <si>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</si>
  <si>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</si>
  <si>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</si>
  <si>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</si>
  <si>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</si>
  <si>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</si>
  <si>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</si>
  <si>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</si>
  <si>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</si>
  <si>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</si>
  <si>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</si>
  <si>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</si>
  <si>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</si>
  <si>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</si>
  <si>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</si>
  <si>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</si>
  <si>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</si>
  <si>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</si>
  <si>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</si>
  <si>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</si>
  <si>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</si>
  <si>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</si>
  <si>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</si>
  <si>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</si>
  <si>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</si>
  <si>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</si>
  <si>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</si>
  <si>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</si>
  <si>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</si>
  <si>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</si>
  <si>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</si>
  <si>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</si>
  <si>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</si>
  <si>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</si>
  <si>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</si>
  <si>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</si>
  <si>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</si>
  <si>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</si>
  <si>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35.9-37</t>
  </si>
  <si>
    <t>40-42</t>
  </si>
  <si>
    <t>159-164</t>
  </si>
  <si>
    <t>174-185</t>
  </si>
  <si>
    <t>FINNIFTY 19600 CE 21-NOV</t>
  </si>
  <si>
    <t>FINNIFTY 19450 PE 21-NOV</t>
  </si>
  <si>
    <t>SHARPINV</t>
  </si>
  <si>
    <t>Profit of Rs.14.5/-</t>
  </si>
  <si>
    <t>AHLUCONT</t>
  </si>
  <si>
    <t>800-815</t>
  </si>
  <si>
    <t>Profit of Rs.22.5/-</t>
  </si>
  <si>
    <t>4429-4513</t>
  </si>
  <si>
    <t>Loss of Rs.3.5/-</t>
  </si>
  <si>
    <t>FINNIFTY 19600 PE 21-NOV</t>
  </si>
  <si>
    <t>30-40</t>
  </si>
  <si>
    <t>Loss of Rs.12.5/-</t>
  </si>
  <si>
    <t>SEACOAST</t>
  </si>
  <si>
    <t>Profit of Rs.2/-</t>
  </si>
  <si>
    <t>212-215</t>
  </si>
  <si>
    <t>520-560</t>
  </si>
  <si>
    <t>BANKNIFTY 43400 CE 22-NOV</t>
  </si>
  <si>
    <t>110-150</t>
  </si>
  <si>
    <t>BATAINDIA NOV FUT</t>
  </si>
  <si>
    <t>1636-1664</t>
  </si>
  <si>
    <t>Loss of Rs.85/-</t>
  </si>
  <si>
    <t xml:space="preserve">CAMS </t>
  </si>
  <si>
    <t>2665-2765</t>
  </si>
  <si>
    <t>3100-3300</t>
  </si>
  <si>
    <t>IPCALAB NOV FUT</t>
  </si>
  <si>
    <t>1102-1118</t>
  </si>
  <si>
    <t>2705-2805</t>
  </si>
  <si>
    <t>3100-3200</t>
  </si>
  <si>
    <t>Loss of Rs.2.5/-</t>
  </si>
  <si>
    <t>Profit of Rs.5/-</t>
  </si>
  <si>
    <t>Profit of Rs.42.5/-</t>
  </si>
  <si>
    <t>TCS NOV FUT</t>
  </si>
  <si>
    <t>3590-3650</t>
  </si>
  <si>
    <t>Profit of Rs.33/-</t>
  </si>
  <si>
    <t>Loss of Rs.16/-</t>
  </si>
  <si>
    <t>Profit of Rs.34.8/-</t>
  </si>
  <si>
    <t>Loss of Rs.21.5/-</t>
  </si>
  <si>
    <t>Loss of Rs.4/-</t>
  </si>
  <si>
    <t>1500-1520</t>
  </si>
  <si>
    <t>NIFTY 19800 PE 30-NOV</t>
  </si>
  <si>
    <t>NIFTY 19700 PE 30-NOV</t>
  </si>
  <si>
    <t>HAZOOR</t>
  </si>
  <si>
    <t>MANSI SHARE &amp; STOCK ADVISORS PRIVATE LIMITED</t>
  </si>
  <si>
    <t>SBLI</t>
  </si>
  <si>
    <t>STARLENT</t>
  </si>
  <si>
    <t>DHIRAJBHAI VAGHJIBHAI KORADIYA</t>
  </si>
  <si>
    <t>VEENA RAJESH SHAH</t>
  </si>
  <si>
    <t>BRONZE SECURITIES PVT LTD</t>
  </si>
  <si>
    <t>106.40-111.40</t>
  </si>
  <si>
    <t>Accu&lt;&gt;</t>
  </si>
  <si>
    <t>Profit of Rs.7/-</t>
  </si>
  <si>
    <t>RBLBANK DEC FUT</t>
  </si>
  <si>
    <t>242-246</t>
  </si>
  <si>
    <t>5195-5395</t>
  </si>
  <si>
    <t>METROPOLIS DEC FUT</t>
  </si>
  <si>
    <t>1716-1743</t>
  </si>
  <si>
    <t>No Profit No loss</t>
  </si>
  <si>
    <t>ARROWHEAD</t>
  </si>
  <si>
    <t>SAHASTRAA ADVISORS PRIVATE LIMITED</t>
  </si>
  <si>
    <t>DHYAANI</t>
  </si>
  <si>
    <t>HIMTEK</t>
  </si>
  <si>
    <t>INDRENEW</t>
  </si>
  <si>
    <t>KALYANI</t>
  </si>
  <si>
    <t>PIYUSH MAKHIJANI</t>
  </si>
  <si>
    <t>IPL</t>
  </si>
  <si>
    <t>India Pesticides Limited</t>
  </si>
  <si>
    <t>VT CAPITAL MARKET PVT LTD</t>
  </si>
  <si>
    <t>ORTINLAB</t>
  </si>
  <si>
    <t>Ortin Laboratories Ltd</t>
  </si>
  <si>
    <t>MANSI SHARE AND STOCK ADVISORS PVT LTD</t>
  </si>
  <si>
    <t>DIL</t>
  </si>
  <si>
    <t>Debock Industries Limited</t>
  </si>
  <si>
    <t>GICL</t>
  </si>
  <si>
    <t>Globe Intl Carriers Ltd</t>
  </si>
  <si>
    <t>Profit of Rs.23/-</t>
  </si>
  <si>
    <t>LT DEC FUT</t>
  </si>
  <si>
    <t>3123-3158</t>
  </si>
  <si>
    <t>BANDHANBNK DEC FUT</t>
  </si>
  <si>
    <t>217-213</t>
  </si>
  <si>
    <t>UPL DEC FUT</t>
  </si>
  <si>
    <t>573.5-574.5</t>
  </si>
  <si>
    <t>582-590</t>
  </si>
  <si>
    <t>ADANIPORTS DEC FUT</t>
  </si>
  <si>
    <t>839-840</t>
  </si>
  <si>
    <t>852-865</t>
  </si>
  <si>
    <t>ACHYUT</t>
  </si>
  <si>
    <t>SERA INVESTMENTS &amp; FINANCE INDIA LIMITED</t>
  </si>
  <si>
    <t>ASHNI</t>
  </si>
  <si>
    <t>GREEN PEAKS ENTERPRISES LLP</t>
  </si>
  <si>
    <t>GENNEX</t>
  </si>
  <si>
    <t>SETU SECURITIES PVT. LTD.</t>
  </si>
  <si>
    <t>SEEMA RAGHUNATH AGGARWAL</t>
  </si>
  <si>
    <t>EPITOME TRADING AND INVESTMENTS</t>
  </si>
  <si>
    <t>PROFINC</t>
  </si>
  <si>
    <t>RAJNISH</t>
  </si>
  <si>
    <t>NIKHILESH TRADERS LLP</t>
  </si>
  <si>
    <t>TOPGAIN FINANCE PRIVATE LIMITED</t>
  </si>
  <si>
    <t>SONALIS</t>
  </si>
  <si>
    <t>MOORTHY RAM SHANMUGAM</t>
  </si>
  <si>
    <t>ARSHIYA</t>
  </si>
  <si>
    <t>Arshiya Limited</t>
  </si>
  <si>
    <t>WILSON HOLDINGS PRIVATE LIMITED</t>
  </si>
  <si>
    <t>FCSSOFT</t>
  </si>
  <si>
    <t>FCS Software Solutions Li</t>
  </si>
  <si>
    <t>JAINAM BROKING LIMITED</t>
  </si>
  <si>
    <t>PRABHAT CAPITAL INVESTMENTS LIMITED</t>
  </si>
  <si>
    <t>IREDA</t>
  </si>
  <si>
    <t>Indian Renewable Energy</t>
  </si>
  <si>
    <t>PACE COMMODITY BROKERS PRIVATE LIMITED</t>
  </si>
  <si>
    <t>YUGA STOCKS AND COMMODITIES PRIVATE LIMITED  .</t>
  </si>
  <si>
    <t>MAITREYA</t>
  </si>
  <si>
    <t>Maitreya Medicare Limited</t>
  </si>
  <si>
    <t>MINDTECK</t>
  </si>
  <si>
    <t>Mindteck (India) Limited</t>
  </si>
  <si>
    <t>ORIENTALTL</t>
  </si>
  <si>
    <t>Oriental Trimex Limited</t>
  </si>
  <si>
    <t>PRAGNESH ROHITKUMAR PANDYA</t>
  </si>
  <si>
    <t>SHRADHA</t>
  </si>
  <si>
    <t>Shradha Infraprojects Ltd</t>
  </si>
  <si>
    <t>EARC TRUST SC 254</t>
  </si>
  <si>
    <t>POWERGRID DEC FUT</t>
  </si>
  <si>
    <t>209.75-210.25</t>
  </si>
  <si>
    <t>213-216</t>
  </si>
  <si>
    <t>798-828</t>
  </si>
  <si>
    <t>870-900</t>
  </si>
  <si>
    <t>NIFTY DEC FUT</t>
  </si>
  <si>
    <t>20220-20240</t>
  </si>
  <si>
    <t>20400-20500</t>
  </si>
  <si>
    <t>Profit of Rs.2.8/-</t>
  </si>
  <si>
    <t>Loss of Rs.41.5/-</t>
  </si>
  <si>
    <t>Loss of Rs.28/-</t>
  </si>
  <si>
    <t>ALKABEN SURESHBHAI THAKKAR</t>
  </si>
  <si>
    <t>ACTIVE</t>
  </si>
  <si>
    <t>DB (INTL) OWN TRADING</t>
  </si>
  <si>
    <t>LOKESH KUMAR</t>
  </si>
  <si>
    <t>AIML</t>
  </si>
  <si>
    <t>MORDE FOODS PRIVATE LIMITED</t>
  </si>
  <si>
    <t>AKI</t>
  </si>
  <si>
    <t>ZENAB AIYUB YACOOBALI</t>
  </si>
  <si>
    <t>SHUBHENDRA PRABHAKAR PANSE</t>
  </si>
  <si>
    <t>ESSENTIA</t>
  </si>
  <si>
    <t>VIKASA INDIA EIF I FUND-INCUBE GLOBAL OPPORTUNITIES</t>
  </si>
  <si>
    <t>FRONTCAP</t>
  </si>
  <si>
    <t>JIGAR JAYANTILAL MALDE</t>
  </si>
  <si>
    <t>NARAYANBHAI KESHAVLAL PATEL</t>
  </si>
  <si>
    <t>GALACTICO</t>
  </si>
  <si>
    <t>BALASUBRAMANIAN VINOTH</t>
  </si>
  <si>
    <t>GARGFUR</t>
  </si>
  <si>
    <t>SECUROCROP SECURITIES INDIA PRIVATE LIMTED</t>
  </si>
  <si>
    <t>GOPAL AGARWAL</t>
  </si>
  <si>
    <t>VIVEKSAWHNEY</t>
  </si>
  <si>
    <t>MARYADA BARTER PRIVATE LIMITED</t>
  </si>
  <si>
    <t>GGENG</t>
  </si>
  <si>
    <t>GREENCREST</t>
  </si>
  <si>
    <t>HIMFIBP</t>
  </si>
  <si>
    <t>VISHAL BIPINCHANDRA DOSHI</t>
  </si>
  <si>
    <t>KIFS ENTERPRISE</t>
  </si>
  <si>
    <t>SONALLOHIA</t>
  </si>
  <si>
    <t>INNOVATIVE</t>
  </si>
  <si>
    <t>KENT R O SYSTEMS LIMITED</t>
  </si>
  <si>
    <t>JAIHINDS</t>
  </si>
  <si>
    <t>PRASHANT PANDEY</t>
  </si>
  <si>
    <t>JTAPARIA</t>
  </si>
  <si>
    <t>VIVEK KUMAR BHAUKA</t>
  </si>
  <si>
    <t>KEYCORP</t>
  </si>
  <si>
    <t>ARUN S PAI</t>
  </si>
  <si>
    <t>MAHESH</t>
  </si>
  <si>
    <t>VIVEKANAND NARAINDAS GANGARAMANI</t>
  </si>
  <si>
    <t>NATURAL</t>
  </si>
  <si>
    <t>HEMA JAYPRAKASH BHAVSAR</t>
  </si>
  <si>
    <t>JOBA LAHIRI</t>
  </si>
  <si>
    <t>DEVEN</t>
  </si>
  <si>
    <t>DEVARAJBACKIARAJ</t>
  </si>
  <si>
    <t>QUASAR</t>
  </si>
  <si>
    <t>SAMPRE</t>
  </si>
  <si>
    <t>MAHEBOOB RAMZANI AJMERWALA</t>
  </si>
  <si>
    <t>SURAJBHAI MADHUBHAI BHIL</t>
  </si>
  <si>
    <t>SHAH PARASMAL KUNDANMAL HUF</t>
  </si>
  <si>
    <t>ANANT SAKHARAM GURAV</t>
  </si>
  <si>
    <t>RIYA RONIT SHAH</t>
  </si>
  <si>
    <t>SRMCL</t>
  </si>
  <si>
    <t>SATYA PRAKASH MITTAL HUF</t>
  </si>
  <si>
    <t>PROFUSION INVESTMENT ADVISORS LLP</t>
  </si>
  <si>
    <t>ULTRACAB</t>
  </si>
  <si>
    <t>JOLLY ANKIT SHAH</t>
  </si>
  <si>
    <t>VIVAA</t>
  </si>
  <si>
    <t>SHRENI SHARES PRIVATE LIMITED</t>
  </si>
  <si>
    <t>VIVANTA</t>
  </si>
  <si>
    <t>PARTH HEMANT PARIKH</t>
  </si>
  <si>
    <t>RAMESH KUMAR (HUF)</t>
  </si>
  <si>
    <t>ANTGRAPHIC</t>
  </si>
  <si>
    <t>Antarctica Graphics Ltd</t>
  </si>
  <si>
    <t>VIBRANT SECURITIES PVT. LTD</t>
  </si>
  <si>
    <t>Apl Apollo Tubes Ltd</t>
  </si>
  <si>
    <t>COPTHALL MAURITIUS INVESTMENT LIMITED</t>
  </si>
  <si>
    <t>BNP PARIBAS ARBITRAGE</t>
  </si>
  <si>
    <t>SKA ASSET SOLUTIONS LLP</t>
  </si>
  <si>
    <t>ARVIND</t>
  </si>
  <si>
    <t>Arvind Limited</t>
  </si>
  <si>
    <t>AWHCL</t>
  </si>
  <si>
    <t>Antony Waste Hdg Cell Ltd</t>
  </si>
  <si>
    <t>AXITA</t>
  </si>
  <si>
    <t>Axita Cotton Limited</t>
  </si>
  <si>
    <t>SOCIAL CERTIFICATION SERVICES PRIVATE LIMITED</t>
  </si>
  <si>
    <t>ELECTCAST</t>
  </si>
  <si>
    <t>Electrosteel Cast Ltd.</t>
  </si>
  <si>
    <t>FEDFINA</t>
  </si>
  <si>
    <t>Fedbank Financial Ser L</t>
  </si>
  <si>
    <t>BLEND FUND 2</t>
  </si>
  <si>
    <t>GANDHAR</t>
  </si>
  <si>
    <t>Gandhar Oil Refine Ind L</t>
  </si>
  <si>
    <t>PULIN INVESTMENTS PRIVATE LIMITED</t>
  </si>
  <si>
    <t>ARUNA R JAIN</t>
  </si>
  <si>
    <t>OM TRADING</t>
  </si>
  <si>
    <t>NK SECURITIES RESEARCH PRIVATE LIMITED</t>
  </si>
  <si>
    <t>PURE BROKING PVT LTD</t>
  </si>
  <si>
    <t>GRT STRATEGIC VENTURES LLP</t>
  </si>
  <si>
    <t>AAKRAYA RESEARCH LLP</t>
  </si>
  <si>
    <t>MUSIGMA SECURITIES</t>
  </si>
  <si>
    <t>GENESYS</t>
  </si>
  <si>
    <t>Genesys International Cor</t>
  </si>
  <si>
    <t>DOSHI HITESH SATISH</t>
  </si>
  <si>
    <t>GLOBAL</t>
  </si>
  <si>
    <t>Global Education Limited</t>
  </si>
  <si>
    <t>GUFICBIO</t>
  </si>
  <si>
    <t>Gufic Biosciences Limited</t>
  </si>
  <si>
    <t>Indiabulls Hsg Fin Ltd</t>
  </si>
  <si>
    <t>SHARE INDIA SECURITIES LIMITED</t>
  </si>
  <si>
    <t>IITL</t>
  </si>
  <si>
    <t>Industrial Inv Trust Ltd</t>
  </si>
  <si>
    <t>G G ENGINEERING LIMITED</t>
  </si>
  <si>
    <t>The India Cements Limited</t>
  </si>
  <si>
    <t>IndusInd Bank Ltd.</t>
  </si>
  <si>
    <t>JAIPURKURT</t>
  </si>
  <si>
    <t>Nandani Creation Limited</t>
  </si>
  <si>
    <t>BENGAL TIGER CAPITAL ADVISORS LLP</t>
  </si>
  <si>
    <t>Macrotech Developers Ltd</t>
  </si>
  <si>
    <t>EUROPLUS ONE REALITY PVT LTD</t>
  </si>
  <si>
    <t>Multi Commodity Exchange</t>
  </si>
  <si>
    <t>NAVKARCORP</t>
  </si>
  <si>
    <t>Navkar Corporation Ltd.</t>
  </si>
  <si>
    <t>Nbcc (India) Ltd</t>
  </si>
  <si>
    <t>Orient Cement Ltd.</t>
  </si>
  <si>
    <t>One 97 Communications Ltd</t>
  </si>
  <si>
    <t>Persistent Systems Ltd</t>
  </si>
  <si>
    <t>GOVERNMENT OF SINGAPORE</t>
  </si>
  <si>
    <t>LIESHA CORPORATION PRIVATE LIMITED .</t>
  </si>
  <si>
    <t>Polycab India Limited</t>
  </si>
  <si>
    <t>BLACKROCK GLOBAL FUNDS-INDIA FUND</t>
  </si>
  <si>
    <t>ROCKINGDCE</t>
  </si>
  <si>
    <t>Rockingdeals Circu Eco L</t>
  </si>
  <si>
    <t>SS CORPORATE SECURITIES LIMITED</t>
  </si>
  <si>
    <t>RPOWER</t>
  </si>
  <si>
    <t>Reliance Power Limited</t>
  </si>
  <si>
    <t>SARTELE</t>
  </si>
  <si>
    <t>Sar Televenture Limited</t>
  </si>
  <si>
    <t>BHAVESHKUMAR NATVARLAL SHETH</t>
  </si>
  <si>
    <t>GLOBALWORTH SECURITIES LIMITED</t>
  </si>
  <si>
    <t>SELVAMURTHY  AKILANDESWARI</t>
  </si>
  <si>
    <t>SIMPLEXINF</t>
  </si>
  <si>
    <t>Simplex Infrastructures L</t>
  </si>
  <si>
    <t>NARANTAK DEALCOMM LIMITED</t>
  </si>
  <si>
    <t>Suzlon Energy Limited</t>
  </si>
  <si>
    <t>Tata Communications Ltd.</t>
  </si>
  <si>
    <t>Tata Motors DVR 'A' Ord</t>
  </si>
  <si>
    <t>ISHARES MSCI INDIA ETF</t>
  </si>
  <si>
    <t>ISHARES CORE MSCI EMERGING MARKETS ETF</t>
  </si>
  <si>
    <t>YOKE SECURITIES LTD</t>
  </si>
  <si>
    <t>STATE STREET GLOBAL ADVISORS LUX SICAV STATE STREET EMER ASIA EQUITY FUND</t>
  </si>
  <si>
    <t>TATATECH</t>
  </si>
  <si>
    <t>Tata Technologies Limited</t>
  </si>
  <si>
    <t>TFL</t>
  </si>
  <si>
    <t>Transwarranty Finance Lim</t>
  </si>
  <si>
    <t>PUNEET MITTAL HUF</t>
  </si>
  <si>
    <t>EARC TRUST SC 237</t>
  </si>
  <si>
    <t>EARC TRUST SC 224</t>
  </si>
  <si>
    <t>ASTRAMICRO</t>
  </si>
  <si>
    <t>Astra Microwave Products</t>
  </si>
  <si>
    <t>MANSUKH SECURITIES &amp; FINANCE LTD</t>
  </si>
  <si>
    <t>EXCEL</t>
  </si>
  <si>
    <t>Excel Realty N Infra Ltd</t>
  </si>
  <si>
    <t>ISHA ALI</t>
  </si>
  <si>
    <t>Gabriel India Ltd</t>
  </si>
  <si>
    <t>GATEWAY</t>
  </si>
  <si>
    <t>Gateway Distriparks Ltd</t>
  </si>
  <si>
    <t>GOKEX</t>
  </si>
  <si>
    <t>Gokaldas Exports Limited</t>
  </si>
  <si>
    <t>HCC</t>
  </si>
  <si>
    <t>Hindustan Construc Co.</t>
  </si>
  <si>
    <t>VIKAS LIFECARE LIMITED</t>
  </si>
  <si>
    <t>ROUTE ONE FUND I LP</t>
  </si>
  <si>
    <t>PIYUSH SECURITIES PRIVATE LIMITED</t>
  </si>
  <si>
    <t>PANSARI</t>
  </si>
  <si>
    <t>Pansari Developers Ltd</t>
  </si>
  <si>
    <t>PRAYASH DEALTRADE PRIVATE LIMITED</t>
  </si>
  <si>
    <t>PTC</t>
  </si>
  <si>
    <t>PTC India Limited</t>
  </si>
  <si>
    <t>VIDYA TRADECON PVT LTD</t>
  </si>
  <si>
    <t>SRPL</t>
  </si>
  <si>
    <t>Shree Ram Proteins Ltd.</t>
  </si>
  <si>
    <t>ELUHIM LIMITED</t>
  </si>
  <si>
    <t>UBS PRINCIPAL CAPITAL ASIA LIMITED</t>
  </si>
  <si>
    <t>TI</t>
  </si>
  <si>
    <t>Tilaknagar Industries Ltd</t>
  </si>
  <si>
    <t>Retail Research Technical Calls &amp; Fundamental Performance Report for the month of November-2023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</si>
</sst>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0" fillId="11" borderId="30" xfId="0" applyFill="1" applyBorder="1"/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55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12" borderId="31" xfId="0" applyFont="1" applyFill="1" applyBorder="1"/>
    <xf numFmtId="0" fontId="37" fillId="45" borderId="30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0" fontId="0" fillId="12" borderId="30" xfId="0" applyFill="1" applyBorder="1"/>
    <xf numFmtId="0" fontId="36" fillId="12" borderId="41" xfId="0" applyFont="1" applyFill="1" applyBorder="1"/>
    <xf numFmtId="0" fontId="0" fillId="12" borderId="41" xfId="0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12" borderId="52" xfId="0" applyFont="1" applyFill="1" applyBorder="1" applyAlignment="1">
      <alignment horizontal="center" vertical="center"/>
    </xf>
    <xf numFmtId="16" fontId="36" fillId="12" borderId="52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45" xfId="0" applyNumberFormat="1" applyFont="1" applyFill="1" applyBorder="1" applyAlignment="1">
      <alignment horizontal="center" vertical="center"/>
    </xf>
    <xf numFmtId="0" fontId="37" fillId="44" borderId="49" xfId="0" applyFont="1" applyFill="1" applyBorder="1" applyAlignment="1">
      <alignment horizontal="center" vertical="center"/>
    </xf>
    <xf numFmtId="166" fontId="36" fillId="44" borderId="48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16" fontId="36" fillId="12" borderId="45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44" borderId="48" xfId="0" applyFont="1" applyFill="1" applyBorder="1" applyAlignment="1">
      <alignment horizontal="center" vertical="center"/>
    </xf>
    <xf numFmtId="16" fontId="36" fillId="12" borderId="48" xfId="0" applyNumberFormat="1" applyFont="1" applyFill="1" applyBorder="1" applyAlignment="1">
      <alignment horizontal="center" vertical="center"/>
    </xf>
    <xf numFmtId="0" fontId="0" fillId="0" borderId="41" xfId="0" applyBorder="1"/>
    <xf numFmtId="0" fontId="36" fillId="44" borderId="7" xfId="0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7" t="s">
        <v>16</v>
      </c>
      <c r="B9" s="399" t="s">
        <v>17</v>
      </c>
      <c r="C9" s="399" t="s">
        <v>18</v>
      </c>
      <c r="D9" s="399" t="s">
        <v>19</v>
      </c>
      <c r="E9" s="26" t="s">
        <v>20</v>
      </c>
      <c r="F9" s="26" t="s">
        <v>21</v>
      </c>
      <c r="G9" s="394" t="s">
        <v>22</v>
      </c>
      <c r="H9" s="395"/>
      <c r="I9" s="396"/>
      <c r="J9" s="394" t="s">
        <v>23</v>
      </c>
      <c r="K9" s="395"/>
      <c r="L9" s="396"/>
      <c r="M9" s="26"/>
      <c r="N9" s="27"/>
      <c r="O9" s="27"/>
      <c r="P9" s="27"/>
    </row>
    <row r="10" spans="1:16" ht="40.200000000000003">
      <c r="A10" s="398"/>
      <c r="B10" s="400"/>
      <c r="C10" s="400"/>
      <c r="D10" s="400"/>
      <c r="E10" s="28" t="s">
        <v>24</v>
      </c>
      <c r="F10" s="28" t="s">
        <v>24</v>
      </c>
      <c r="G10" s="255" t="s">
        <v>25</v>
      </c>
      <c r="H10" s="255" t="s">
        <v>26</v>
      </c>
      <c r="I10" s="255" t="s">
        <v>27</v>
      </c>
      <c r="J10" s="255" t="s">
        <v>28</v>
      </c>
      <c r="K10" s="255" t="s">
        <v>29</v>
      </c>
      <c r="L10" s="255" t="s">
        <v>30</v>
      </c>
      <c r="M10" s="25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2">
        <v>1</v>
      </c>
      <c r="B11" s="275" t="s">
        <v>34</v>
      </c>
      <c r="C11" s="252" t="s">
        <v>35</v>
      </c>
      <c r="D11" s="266">
        <v>45288</v>
      </c>
      <c r="E11" s="252">
        <v>20270.599999999999</v>
      </c>
      <c r="F11" s="252">
        <v>20235.433333333331</v>
      </c>
      <c r="G11" s="251">
        <v>20179.266666666663</v>
      </c>
      <c r="H11" s="251">
        <v>20087.933333333331</v>
      </c>
      <c r="I11" s="251">
        <v>20031.766666666663</v>
      </c>
      <c r="J11" s="251">
        <v>20326.766666666663</v>
      </c>
      <c r="K11" s="251">
        <v>20382.933333333327</v>
      </c>
      <c r="L11" s="251">
        <v>20474.266666666663</v>
      </c>
      <c r="M11" s="250">
        <v>20291.599999999999</v>
      </c>
      <c r="N11" s="250">
        <v>20144.099999999999</v>
      </c>
      <c r="O11" s="250">
        <v>10715200</v>
      </c>
      <c r="P11" s="253">
        <v>-0.23337184885222562</v>
      </c>
    </row>
    <row r="12" spans="1:16" ht="12.75" customHeight="1">
      <c r="A12" s="262">
        <v>2</v>
      </c>
      <c r="B12" s="275" t="s">
        <v>34</v>
      </c>
      <c r="C12" s="252" t="s">
        <v>36</v>
      </c>
      <c r="D12" s="266">
        <v>45288</v>
      </c>
      <c r="E12" s="252">
        <v>44732.3</v>
      </c>
      <c r="F12" s="252">
        <v>44746.516666666663</v>
      </c>
      <c r="G12" s="251">
        <v>44498.333333333328</v>
      </c>
      <c r="H12" s="251">
        <v>44264.366666666669</v>
      </c>
      <c r="I12" s="251">
        <v>44016.183333333334</v>
      </c>
      <c r="J12" s="251">
        <v>44980.483333333323</v>
      </c>
      <c r="K12" s="251">
        <v>45228.666666666657</v>
      </c>
      <c r="L12" s="251">
        <v>45462.633333333317</v>
      </c>
      <c r="M12" s="250">
        <v>44994.7</v>
      </c>
      <c r="N12" s="250">
        <v>44512.55</v>
      </c>
      <c r="O12" s="250">
        <v>2597820</v>
      </c>
      <c r="P12" s="253">
        <v>-0.17283738346324315</v>
      </c>
    </row>
    <row r="13" spans="1:16" ht="12.75" customHeight="1">
      <c r="A13" s="262">
        <v>3</v>
      </c>
      <c r="B13" s="275" t="s">
        <v>34</v>
      </c>
      <c r="C13" s="274" t="s">
        <v>37</v>
      </c>
      <c r="D13" s="268">
        <v>45286</v>
      </c>
      <c r="E13" s="267">
        <v>20193.3</v>
      </c>
      <c r="F13" s="267">
        <v>20151.583333333332</v>
      </c>
      <c r="G13" s="269">
        <v>20081.616666666665</v>
      </c>
      <c r="H13" s="269">
        <v>19969.933333333334</v>
      </c>
      <c r="I13" s="269">
        <v>19899.966666666667</v>
      </c>
      <c r="J13" s="269">
        <v>20263.266666666663</v>
      </c>
      <c r="K13" s="269">
        <v>20333.23333333333</v>
      </c>
      <c r="L13" s="269">
        <v>20444.916666666661</v>
      </c>
      <c r="M13" s="270">
        <v>20221.55</v>
      </c>
      <c r="N13" s="270">
        <v>20039.900000000001</v>
      </c>
      <c r="O13" s="270">
        <v>67880</v>
      </c>
      <c r="P13" s="271">
        <v>-2.4712643678160919E-2</v>
      </c>
    </row>
    <row r="14" spans="1:16" ht="12.75" customHeight="1">
      <c r="A14" s="262">
        <v>4</v>
      </c>
      <c r="B14" s="275" t="s">
        <v>34</v>
      </c>
      <c r="C14" s="274" t="s">
        <v>38</v>
      </c>
      <c r="D14" s="268">
        <v>45282</v>
      </c>
      <c r="E14" s="267">
        <v>9682.4</v>
      </c>
      <c r="F14" s="267">
        <v>9658.6333333333332</v>
      </c>
      <c r="G14" s="269">
        <v>9626.3666666666668</v>
      </c>
      <c r="H14" s="269">
        <v>9570.3333333333339</v>
      </c>
      <c r="I14" s="269">
        <v>9538.0666666666675</v>
      </c>
      <c r="J14" s="269">
        <v>9714.6666666666661</v>
      </c>
      <c r="K14" s="269">
        <v>9746.9333333333325</v>
      </c>
      <c r="L14" s="269">
        <v>9802.9666666666653</v>
      </c>
      <c r="M14" s="270">
        <v>9690.9</v>
      </c>
      <c r="N14" s="270">
        <v>9602.6</v>
      </c>
      <c r="O14" s="270">
        <v>614775</v>
      </c>
      <c r="P14" s="271">
        <v>1.902038786673297E-2</v>
      </c>
    </row>
    <row r="15" spans="1:16" ht="12.75" customHeight="1">
      <c r="A15" s="262">
        <v>5</v>
      </c>
      <c r="B15" s="275" t="s">
        <v>39</v>
      </c>
      <c r="C15" s="267" t="s">
        <v>40</v>
      </c>
      <c r="D15" s="268">
        <v>45288</v>
      </c>
      <c r="E15" s="267">
        <v>557.65</v>
      </c>
      <c r="F15" s="267">
        <v>561.4666666666667</v>
      </c>
      <c r="G15" s="269">
        <v>549.68333333333339</v>
      </c>
      <c r="H15" s="269">
        <v>541.7166666666667</v>
      </c>
      <c r="I15" s="269">
        <v>529.93333333333339</v>
      </c>
      <c r="J15" s="269">
        <v>569.43333333333339</v>
      </c>
      <c r="K15" s="269">
        <v>581.2166666666667</v>
      </c>
      <c r="L15" s="269">
        <v>589.18333333333339</v>
      </c>
      <c r="M15" s="270">
        <v>573.25</v>
      </c>
      <c r="N15" s="270">
        <v>553.5</v>
      </c>
      <c r="O15" s="270">
        <v>13695000</v>
      </c>
      <c r="P15" s="271">
        <v>-9.7588297311544545E-2</v>
      </c>
    </row>
    <row r="16" spans="1:16" ht="12.75" customHeight="1">
      <c r="A16" s="262">
        <v>6</v>
      </c>
      <c r="B16" s="275" t="s">
        <v>41</v>
      </c>
      <c r="C16" s="272" t="s">
        <v>42</v>
      </c>
      <c r="D16" s="268">
        <v>45288</v>
      </c>
      <c r="E16" s="267">
        <v>4438.25</v>
      </c>
      <c r="F16" s="267">
        <v>4385.2666666666664</v>
      </c>
      <c r="G16" s="269">
        <v>4306.5333333333328</v>
      </c>
      <c r="H16" s="269">
        <v>4174.8166666666666</v>
      </c>
      <c r="I16" s="269">
        <v>4096.083333333333</v>
      </c>
      <c r="J16" s="269">
        <v>4516.9833333333327</v>
      </c>
      <c r="K16" s="269">
        <v>4595.7166666666662</v>
      </c>
      <c r="L16" s="269">
        <v>4727.4333333333325</v>
      </c>
      <c r="M16" s="270">
        <v>4464</v>
      </c>
      <c r="N16" s="270">
        <v>4253.55</v>
      </c>
      <c r="O16" s="270">
        <v>1135875</v>
      </c>
      <c r="P16" s="271">
        <v>-0.10789318672688003</v>
      </c>
    </row>
    <row r="17" spans="1:16" ht="12.75" customHeight="1">
      <c r="A17" s="262">
        <v>7</v>
      </c>
      <c r="B17" s="275" t="s">
        <v>43</v>
      </c>
      <c r="C17" s="272" t="s">
        <v>44</v>
      </c>
      <c r="D17" s="268">
        <v>45288</v>
      </c>
      <c r="E17" s="267">
        <v>24015.3</v>
      </c>
      <c r="F17" s="267">
        <v>23889.95</v>
      </c>
      <c r="G17" s="269">
        <v>23723.100000000002</v>
      </c>
      <c r="H17" s="269">
        <v>23430.9</v>
      </c>
      <c r="I17" s="269">
        <v>23264.050000000003</v>
      </c>
      <c r="J17" s="269">
        <v>24182.15</v>
      </c>
      <c r="K17" s="269">
        <v>24349</v>
      </c>
      <c r="L17" s="269">
        <v>24641.200000000001</v>
      </c>
      <c r="M17" s="270">
        <v>24056.799999999999</v>
      </c>
      <c r="N17" s="270">
        <v>23597.75</v>
      </c>
      <c r="O17" s="270">
        <v>71320</v>
      </c>
      <c r="P17" s="271">
        <v>1.6853932584269663E-3</v>
      </c>
    </row>
    <row r="18" spans="1:16" ht="12.75" customHeight="1">
      <c r="A18" s="262">
        <v>8</v>
      </c>
      <c r="B18" s="275" t="s">
        <v>45</v>
      </c>
      <c r="C18" s="273" t="s">
        <v>46</v>
      </c>
      <c r="D18" s="268">
        <v>45288</v>
      </c>
      <c r="E18" s="267">
        <v>169.7</v>
      </c>
      <c r="F18" s="267">
        <v>169.75</v>
      </c>
      <c r="G18" s="269">
        <v>168.45</v>
      </c>
      <c r="H18" s="269">
        <v>167.2</v>
      </c>
      <c r="I18" s="269">
        <v>165.89999999999998</v>
      </c>
      <c r="J18" s="269">
        <v>171</v>
      </c>
      <c r="K18" s="269">
        <v>172.3</v>
      </c>
      <c r="L18" s="269">
        <v>173.55</v>
      </c>
      <c r="M18" s="270">
        <v>171.05</v>
      </c>
      <c r="N18" s="270">
        <v>168.5</v>
      </c>
      <c r="O18" s="270">
        <v>61414200</v>
      </c>
      <c r="P18" s="271">
        <v>3.7587811331082931E-2</v>
      </c>
    </row>
    <row r="19" spans="1:16" ht="12.75" customHeight="1">
      <c r="A19" s="262">
        <v>9</v>
      </c>
      <c r="B19" s="275" t="s">
        <v>47</v>
      </c>
      <c r="C19" s="270" t="s">
        <v>48</v>
      </c>
      <c r="D19" s="268">
        <v>45288</v>
      </c>
      <c r="E19" s="267">
        <v>233.25</v>
      </c>
      <c r="F19" s="267">
        <v>231.4</v>
      </c>
      <c r="G19" s="269">
        <v>228.3</v>
      </c>
      <c r="H19" s="269">
        <v>223.35</v>
      </c>
      <c r="I19" s="269">
        <v>220.25</v>
      </c>
      <c r="J19" s="269">
        <v>236.35000000000002</v>
      </c>
      <c r="K19" s="269">
        <v>239.45</v>
      </c>
      <c r="L19" s="269">
        <v>244.40000000000003</v>
      </c>
      <c r="M19" s="270">
        <v>234.5</v>
      </c>
      <c r="N19" s="270">
        <v>226.45</v>
      </c>
      <c r="O19" s="270">
        <v>27796600</v>
      </c>
      <c r="P19" s="271">
        <v>-8.2160027472527472E-2</v>
      </c>
    </row>
    <row r="20" spans="1:16" ht="12.75" customHeight="1">
      <c r="A20" s="262">
        <v>10</v>
      </c>
      <c r="B20" s="275" t="s">
        <v>49</v>
      </c>
      <c r="C20" s="267" t="s">
        <v>50</v>
      </c>
      <c r="D20" s="268">
        <v>45288</v>
      </c>
      <c r="E20" s="267">
        <v>1892.5</v>
      </c>
      <c r="F20" s="267">
        <v>1888.3333333333333</v>
      </c>
      <c r="G20" s="269">
        <v>1868.4166666666665</v>
      </c>
      <c r="H20" s="269">
        <v>1844.3333333333333</v>
      </c>
      <c r="I20" s="269">
        <v>1824.4166666666665</v>
      </c>
      <c r="J20" s="269">
        <v>1912.4166666666665</v>
      </c>
      <c r="K20" s="269">
        <v>1932.333333333333</v>
      </c>
      <c r="L20" s="269">
        <v>1956.4166666666665</v>
      </c>
      <c r="M20" s="270">
        <v>1908.25</v>
      </c>
      <c r="N20" s="270">
        <v>1864.25</v>
      </c>
      <c r="O20" s="270">
        <v>5155200</v>
      </c>
      <c r="P20" s="271">
        <v>-3.4335487496487779E-2</v>
      </c>
    </row>
    <row r="21" spans="1:16" ht="12.75" customHeight="1">
      <c r="A21" s="262">
        <v>11</v>
      </c>
      <c r="B21" s="275" t="s">
        <v>45</v>
      </c>
      <c r="C21" s="267" t="s">
        <v>51</v>
      </c>
      <c r="D21" s="268">
        <v>45288</v>
      </c>
      <c r="E21" s="267">
        <v>2380</v>
      </c>
      <c r="F21" s="267">
        <v>2385.1666666666665</v>
      </c>
      <c r="G21" s="269">
        <v>2353.833333333333</v>
      </c>
      <c r="H21" s="269">
        <v>2327.6666666666665</v>
      </c>
      <c r="I21" s="269">
        <v>2296.333333333333</v>
      </c>
      <c r="J21" s="269">
        <v>2411.333333333333</v>
      </c>
      <c r="K21" s="269">
        <v>2442.6666666666661</v>
      </c>
      <c r="L21" s="269">
        <v>2468.833333333333</v>
      </c>
      <c r="M21" s="270">
        <v>2416.5</v>
      </c>
      <c r="N21" s="270">
        <v>2359</v>
      </c>
      <c r="O21" s="270">
        <v>11430600</v>
      </c>
      <c r="P21" s="271">
        <v>-2.8357219360432499E-2</v>
      </c>
    </row>
    <row r="22" spans="1:16" ht="12.75" customHeight="1">
      <c r="A22" s="262">
        <v>12</v>
      </c>
      <c r="B22" s="275" t="s">
        <v>45</v>
      </c>
      <c r="C22" s="267" t="s">
        <v>52</v>
      </c>
      <c r="D22" s="268">
        <v>45288</v>
      </c>
      <c r="E22" s="267">
        <v>832.5</v>
      </c>
      <c r="F22" s="267">
        <v>834.75</v>
      </c>
      <c r="G22" s="269">
        <v>827.3</v>
      </c>
      <c r="H22" s="269">
        <v>822.09999999999991</v>
      </c>
      <c r="I22" s="269">
        <v>814.64999999999986</v>
      </c>
      <c r="J22" s="269">
        <v>839.95</v>
      </c>
      <c r="K22" s="269">
        <v>847.40000000000009</v>
      </c>
      <c r="L22" s="269">
        <v>852.60000000000014</v>
      </c>
      <c r="M22" s="270">
        <v>842.2</v>
      </c>
      <c r="N22" s="270">
        <v>829.55</v>
      </c>
      <c r="O22" s="270">
        <v>53001600</v>
      </c>
      <c r="P22" s="271">
        <v>-1.8067021386966253E-2</v>
      </c>
    </row>
    <row r="23" spans="1:16" ht="12.75" customHeight="1">
      <c r="A23" s="262">
        <v>13</v>
      </c>
      <c r="B23" s="275" t="s">
        <v>43</v>
      </c>
      <c r="C23" s="267" t="s">
        <v>53</v>
      </c>
      <c r="D23" s="268">
        <v>45288</v>
      </c>
      <c r="E23" s="267">
        <v>4718.8999999999996</v>
      </c>
      <c r="F23" s="267">
        <v>4681.9333333333334</v>
      </c>
      <c r="G23" s="269">
        <v>4623.9666666666672</v>
      </c>
      <c r="H23" s="269">
        <v>4529.0333333333338</v>
      </c>
      <c r="I23" s="269">
        <v>4471.0666666666675</v>
      </c>
      <c r="J23" s="269">
        <v>4776.8666666666668</v>
      </c>
      <c r="K23" s="269">
        <v>4834.8333333333321</v>
      </c>
      <c r="L23" s="269">
        <v>4929.7666666666664</v>
      </c>
      <c r="M23" s="270">
        <v>4739.8999999999996</v>
      </c>
      <c r="N23" s="270">
        <v>4587</v>
      </c>
      <c r="O23" s="270">
        <v>668000</v>
      </c>
      <c r="P23" s="271">
        <v>-0.16645869727976043</v>
      </c>
    </row>
    <row r="24" spans="1:16" ht="12.75" customHeight="1">
      <c r="A24" s="262">
        <v>14</v>
      </c>
      <c r="B24" s="275" t="s">
        <v>49</v>
      </c>
      <c r="C24" s="267" t="s">
        <v>54</v>
      </c>
      <c r="D24" s="268">
        <v>45288</v>
      </c>
      <c r="E24" s="267">
        <v>442.55</v>
      </c>
      <c r="F24" s="267">
        <v>440.95000000000005</v>
      </c>
      <c r="G24" s="269">
        <v>435.05000000000007</v>
      </c>
      <c r="H24" s="269">
        <v>427.55</v>
      </c>
      <c r="I24" s="269">
        <v>421.65000000000003</v>
      </c>
      <c r="J24" s="269">
        <v>448.4500000000001</v>
      </c>
      <c r="K24" s="269">
        <v>454.35000000000008</v>
      </c>
      <c r="L24" s="269">
        <v>461.85000000000014</v>
      </c>
      <c r="M24" s="270">
        <v>446.85</v>
      </c>
      <c r="N24" s="270">
        <v>433.45</v>
      </c>
      <c r="O24" s="270">
        <v>56113200</v>
      </c>
      <c r="P24" s="271">
        <v>-6.0995813126901416E-2</v>
      </c>
    </row>
    <row r="25" spans="1:16" ht="12.75" customHeight="1">
      <c r="A25" s="262">
        <v>15</v>
      </c>
      <c r="B25" s="275" t="s">
        <v>45</v>
      </c>
      <c r="C25" s="267" t="s">
        <v>55</v>
      </c>
      <c r="D25" s="268">
        <v>45288</v>
      </c>
      <c r="E25" s="267">
        <v>5568.1</v>
      </c>
      <c r="F25" s="267">
        <v>5530.3499999999995</v>
      </c>
      <c r="G25" s="269">
        <v>5475.7499999999991</v>
      </c>
      <c r="H25" s="269">
        <v>5383.4</v>
      </c>
      <c r="I25" s="269">
        <v>5328.7999999999993</v>
      </c>
      <c r="J25" s="269">
        <v>5622.6999999999989</v>
      </c>
      <c r="K25" s="269">
        <v>5677.2999999999993</v>
      </c>
      <c r="L25" s="269">
        <v>5769.6499999999987</v>
      </c>
      <c r="M25" s="270">
        <v>5584.95</v>
      </c>
      <c r="N25" s="270">
        <v>5438</v>
      </c>
      <c r="O25" s="270">
        <v>2058625</v>
      </c>
      <c r="P25" s="271">
        <v>-9.7143796940957178E-2</v>
      </c>
    </row>
    <row r="26" spans="1:16" ht="12.75" customHeight="1">
      <c r="A26" s="262">
        <v>16</v>
      </c>
      <c r="B26" s="275" t="s">
        <v>56</v>
      </c>
      <c r="C26" s="267" t="s">
        <v>57</v>
      </c>
      <c r="D26" s="268">
        <v>45288</v>
      </c>
      <c r="E26" s="267">
        <v>430.75</v>
      </c>
      <c r="F26" s="267">
        <v>430.45</v>
      </c>
      <c r="G26" s="269">
        <v>427.29999999999995</v>
      </c>
      <c r="H26" s="269">
        <v>423.84999999999997</v>
      </c>
      <c r="I26" s="269">
        <v>420.69999999999993</v>
      </c>
      <c r="J26" s="269">
        <v>433.9</v>
      </c>
      <c r="K26" s="269">
        <v>437.04999999999995</v>
      </c>
      <c r="L26" s="269">
        <v>440.5</v>
      </c>
      <c r="M26" s="270">
        <v>433.6</v>
      </c>
      <c r="N26" s="270">
        <v>427</v>
      </c>
      <c r="O26" s="270">
        <v>11262500</v>
      </c>
      <c r="P26" s="271">
        <v>-0.10218186746171568</v>
      </c>
    </row>
    <row r="27" spans="1:16" ht="12.75" customHeight="1">
      <c r="A27" s="262">
        <v>17</v>
      </c>
      <c r="B27" s="275" t="s">
        <v>56</v>
      </c>
      <c r="C27" s="267" t="s">
        <v>58</v>
      </c>
      <c r="D27" s="268">
        <v>45288</v>
      </c>
      <c r="E27" s="267">
        <v>183.5</v>
      </c>
      <c r="F27" s="267">
        <v>182.93333333333331</v>
      </c>
      <c r="G27" s="269">
        <v>182.16666666666663</v>
      </c>
      <c r="H27" s="269">
        <v>180.83333333333331</v>
      </c>
      <c r="I27" s="269">
        <v>180.06666666666663</v>
      </c>
      <c r="J27" s="269">
        <v>184.26666666666662</v>
      </c>
      <c r="K27" s="269">
        <v>185.03333333333333</v>
      </c>
      <c r="L27" s="269">
        <v>186.36666666666662</v>
      </c>
      <c r="M27" s="270">
        <v>183.7</v>
      </c>
      <c r="N27" s="270">
        <v>181.6</v>
      </c>
      <c r="O27" s="270">
        <v>69730000</v>
      </c>
      <c r="P27" s="271">
        <v>-9.2057291666666666E-2</v>
      </c>
    </row>
    <row r="28" spans="1:16" ht="12.75" customHeight="1">
      <c r="A28" s="262">
        <v>18</v>
      </c>
      <c r="B28" s="275" t="s">
        <v>59</v>
      </c>
      <c r="C28" s="267" t="s">
        <v>60</v>
      </c>
      <c r="D28" s="268">
        <v>45288</v>
      </c>
      <c r="E28" s="267">
        <v>3144.05</v>
      </c>
      <c r="F28" s="267">
        <v>3151.0499999999997</v>
      </c>
      <c r="G28" s="269">
        <v>3130.4999999999995</v>
      </c>
      <c r="H28" s="269">
        <v>3116.95</v>
      </c>
      <c r="I28" s="269">
        <v>3096.3999999999996</v>
      </c>
      <c r="J28" s="269">
        <v>3164.5999999999995</v>
      </c>
      <c r="K28" s="269">
        <v>3185.1499999999996</v>
      </c>
      <c r="L28" s="269">
        <v>3198.6999999999994</v>
      </c>
      <c r="M28" s="270">
        <v>3171.6</v>
      </c>
      <c r="N28" s="270">
        <v>3137.5</v>
      </c>
      <c r="O28" s="270">
        <v>4996400</v>
      </c>
      <c r="P28" s="271">
        <v>-5.9660481047916589E-2</v>
      </c>
    </row>
    <row r="29" spans="1:16" ht="12.75" customHeight="1">
      <c r="A29" s="262">
        <v>19</v>
      </c>
      <c r="B29" s="275" t="s">
        <v>45</v>
      </c>
      <c r="C29" s="267" t="s">
        <v>61</v>
      </c>
      <c r="D29" s="268">
        <v>45288</v>
      </c>
      <c r="E29" s="267">
        <v>1961.85</v>
      </c>
      <c r="F29" s="267">
        <v>1965.2</v>
      </c>
      <c r="G29" s="269">
        <v>1935.7</v>
      </c>
      <c r="H29" s="269">
        <v>1909.55</v>
      </c>
      <c r="I29" s="269">
        <v>1880.05</v>
      </c>
      <c r="J29" s="269">
        <v>1991.3500000000001</v>
      </c>
      <c r="K29" s="269">
        <v>2020.8500000000001</v>
      </c>
      <c r="L29" s="269">
        <v>2047.0000000000002</v>
      </c>
      <c r="M29" s="270">
        <v>1994.7</v>
      </c>
      <c r="N29" s="270">
        <v>1939.05</v>
      </c>
      <c r="O29" s="270">
        <v>3045733</v>
      </c>
      <c r="P29" s="271">
        <v>-0.11825329366765831</v>
      </c>
    </row>
    <row r="30" spans="1:16" ht="12.75" customHeight="1">
      <c r="A30" s="262">
        <v>20</v>
      </c>
      <c r="B30" s="275" t="s">
        <v>45</v>
      </c>
      <c r="C30" s="272" t="s">
        <v>62</v>
      </c>
      <c r="D30" s="268">
        <v>45288</v>
      </c>
      <c r="E30" s="267">
        <v>6650.85</v>
      </c>
      <c r="F30" s="267">
        <v>6646.8666666666659</v>
      </c>
      <c r="G30" s="269">
        <v>6607.1333333333314</v>
      </c>
      <c r="H30" s="269">
        <v>6563.4166666666652</v>
      </c>
      <c r="I30" s="269">
        <v>6523.6833333333307</v>
      </c>
      <c r="J30" s="269">
        <v>6690.5833333333321</v>
      </c>
      <c r="K30" s="269">
        <v>6730.3166666666675</v>
      </c>
      <c r="L30" s="269">
        <v>6774.0333333333328</v>
      </c>
      <c r="M30" s="270">
        <v>6686.6</v>
      </c>
      <c r="N30" s="270">
        <v>6603.15</v>
      </c>
      <c r="O30" s="270">
        <v>228825</v>
      </c>
      <c r="P30" s="271">
        <v>-0.17024748436225184</v>
      </c>
    </row>
    <row r="31" spans="1:16" ht="12.75" customHeight="1">
      <c r="A31" s="262">
        <v>21</v>
      </c>
      <c r="B31" s="275" t="s">
        <v>63</v>
      </c>
      <c r="C31" s="267" t="s">
        <v>64</v>
      </c>
      <c r="D31" s="268">
        <v>45288</v>
      </c>
      <c r="E31" s="267">
        <v>741.85</v>
      </c>
      <c r="F31" s="267">
        <v>745.2833333333333</v>
      </c>
      <c r="G31" s="269">
        <v>735.56666666666661</v>
      </c>
      <c r="H31" s="269">
        <v>729.2833333333333</v>
      </c>
      <c r="I31" s="269">
        <v>719.56666666666661</v>
      </c>
      <c r="J31" s="269">
        <v>751.56666666666661</v>
      </c>
      <c r="K31" s="269">
        <v>761.2833333333333</v>
      </c>
      <c r="L31" s="269">
        <v>767.56666666666661</v>
      </c>
      <c r="M31" s="270">
        <v>755</v>
      </c>
      <c r="N31" s="270">
        <v>739</v>
      </c>
      <c r="O31" s="270">
        <v>13099000</v>
      </c>
      <c r="P31" s="271">
        <v>-0.13320539968237163</v>
      </c>
    </row>
    <row r="32" spans="1:16" ht="12.75" customHeight="1">
      <c r="A32" s="262">
        <v>22</v>
      </c>
      <c r="B32" s="275" t="s">
        <v>43</v>
      </c>
      <c r="C32" s="267" t="s">
        <v>65</v>
      </c>
      <c r="D32" s="268">
        <v>45288</v>
      </c>
      <c r="E32" s="267">
        <v>1051.8499999999999</v>
      </c>
      <c r="F32" s="267">
        <v>1045.45</v>
      </c>
      <c r="G32" s="269">
        <v>1035.9000000000001</v>
      </c>
      <c r="H32" s="269">
        <v>1019.95</v>
      </c>
      <c r="I32" s="269">
        <v>1010.4000000000001</v>
      </c>
      <c r="J32" s="269">
        <v>1061.4000000000001</v>
      </c>
      <c r="K32" s="269">
        <v>1070.9499999999998</v>
      </c>
      <c r="L32" s="269">
        <v>1086.9000000000001</v>
      </c>
      <c r="M32" s="270">
        <v>1055</v>
      </c>
      <c r="N32" s="270">
        <v>1029.5</v>
      </c>
      <c r="O32" s="270">
        <v>19648200</v>
      </c>
      <c r="P32" s="271">
        <v>-3.4538673585211607E-2</v>
      </c>
    </row>
    <row r="33" spans="1:16" ht="12.75" customHeight="1">
      <c r="A33" s="262">
        <v>23</v>
      </c>
      <c r="B33" s="275" t="s">
        <v>63</v>
      </c>
      <c r="C33" s="267" t="s">
        <v>66</v>
      </c>
      <c r="D33" s="268">
        <v>45288</v>
      </c>
      <c r="E33" s="267">
        <v>1078.25</v>
      </c>
      <c r="F33" s="267">
        <v>1075.3166666666666</v>
      </c>
      <c r="G33" s="269">
        <v>1064.5333333333333</v>
      </c>
      <c r="H33" s="269">
        <v>1050.8166666666666</v>
      </c>
      <c r="I33" s="269">
        <v>1040.0333333333333</v>
      </c>
      <c r="J33" s="269">
        <v>1089.0333333333333</v>
      </c>
      <c r="K33" s="269">
        <v>1099.8166666666666</v>
      </c>
      <c r="L33" s="269">
        <v>1113.5333333333333</v>
      </c>
      <c r="M33" s="270">
        <v>1086.0999999999999</v>
      </c>
      <c r="N33" s="270">
        <v>1061.5999999999999</v>
      </c>
      <c r="O33" s="270">
        <v>47699375</v>
      </c>
      <c r="P33" s="271">
        <v>-0.12203343034960369</v>
      </c>
    </row>
    <row r="34" spans="1:16" ht="12.75" customHeight="1">
      <c r="A34" s="262">
        <v>24</v>
      </c>
      <c r="B34" s="275" t="s">
        <v>56</v>
      </c>
      <c r="C34" s="267" t="s">
        <v>67</v>
      </c>
      <c r="D34" s="268">
        <v>45288</v>
      </c>
      <c r="E34" s="267">
        <v>6132.45</v>
      </c>
      <c r="F34" s="267">
        <v>6119.1833333333334</v>
      </c>
      <c r="G34" s="269">
        <v>6084.3166666666666</v>
      </c>
      <c r="H34" s="269">
        <v>6036.1833333333334</v>
      </c>
      <c r="I34" s="269">
        <v>6001.3166666666666</v>
      </c>
      <c r="J34" s="269">
        <v>6167.3166666666666</v>
      </c>
      <c r="K34" s="269">
        <v>6202.1833333333334</v>
      </c>
      <c r="L34" s="269">
        <v>6250.3166666666666</v>
      </c>
      <c r="M34" s="270">
        <v>6154.05</v>
      </c>
      <c r="N34" s="270">
        <v>6071.05</v>
      </c>
      <c r="O34" s="270">
        <v>2438250</v>
      </c>
      <c r="P34" s="271">
        <v>-0.19787811497656058</v>
      </c>
    </row>
    <row r="35" spans="1:16" ht="12.75" customHeight="1">
      <c r="A35" s="262">
        <v>25</v>
      </c>
      <c r="B35" s="275" t="s">
        <v>68</v>
      </c>
      <c r="C35" s="267" t="s">
        <v>69</v>
      </c>
      <c r="D35" s="268">
        <v>45288</v>
      </c>
      <c r="E35" s="267">
        <v>1685.9</v>
      </c>
      <c r="F35" s="267">
        <v>1678.1500000000003</v>
      </c>
      <c r="G35" s="269">
        <v>1663.4000000000005</v>
      </c>
      <c r="H35" s="269">
        <v>1640.9000000000003</v>
      </c>
      <c r="I35" s="269">
        <v>1626.1500000000005</v>
      </c>
      <c r="J35" s="269">
        <v>1700.6500000000005</v>
      </c>
      <c r="K35" s="269">
        <v>1715.4</v>
      </c>
      <c r="L35" s="269">
        <v>1737.9000000000005</v>
      </c>
      <c r="M35" s="270">
        <v>1692.9</v>
      </c>
      <c r="N35" s="270">
        <v>1655.65</v>
      </c>
      <c r="O35" s="270">
        <v>8246000</v>
      </c>
      <c r="P35" s="271">
        <v>-8.2962633451957299E-2</v>
      </c>
    </row>
    <row r="36" spans="1:16" ht="12.75" customHeight="1">
      <c r="A36" s="262">
        <v>26</v>
      </c>
      <c r="B36" s="275" t="s">
        <v>68</v>
      </c>
      <c r="C36" s="267" t="s">
        <v>70</v>
      </c>
      <c r="D36" s="268">
        <v>45288</v>
      </c>
      <c r="E36" s="267">
        <v>7177.6</v>
      </c>
      <c r="F36" s="267">
        <v>7170.9000000000005</v>
      </c>
      <c r="G36" s="269">
        <v>7145.4500000000007</v>
      </c>
      <c r="H36" s="269">
        <v>7113.3</v>
      </c>
      <c r="I36" s="269">
        <v>7087.85</v>
      </c>
      <c r="J36" s="269">
        <v>7203.0500000000011</v>
      </c>
      <c r="K36" s="269">
        <v>7228.5</v>
      </c>
      <c r="L36" s="269">
        <v>7260.6500000000015</v>
      </c>
      <c r="M36" s="270">
        <v>7196.35</v>
      </c>
      <c r="N36" s="270">
        <v>7138.75</v>
      </c>
      <c r="O36" s="270">
        <v>7090875</v>
      </c>
      <c r="P36" s="271">
        <v>-5.8832312975959387E-2</v>
      </c>
    </row>
    <row r="37" spans="1:16" ht="12.75" customHeight="1">
      <c r="A37" s="262">
        <v>27</v>
      </c>
      <c r="B37" s="275" t="s">
        <v>56</v>
      </c>
      <c r="C37" s="267" t="s">
        <v>71</v>
      </c>
      <c r="D37" s="268">
        <v>45288</v>
      </c>
      <c r="E37" s="267">
        <v>2598.5</v>
      </c>
      <c r="F37" s="267">
        <v>2603.7166666666667</v>
      </c>
      <c r="G37" s="269">
        <v>2584.0833333333335</v>
      </c>
      <c r="H37" s="269">
        <v>2569.666666666667</v>
      </c>
      <c r="I37" s="269">
        <v>2550.0333333333338</v>
      </c>
      <c r="J37" s="269">
        <v>2618.1333333333332</v>
      </c>
      <c r="K37" s="269">
        <v>2637.7666666666664</v>
      </c>
      <c r="L37" s="269">
        <v>2652.1833333333329</v>
      </c>
      <c r="M37" s="270">
        <v>2623.35</v>
      </c>
      <c r="N37" s="270">
        <v>2589.3000000000002</v>
      </c>
      <c r="O37" s="270">
        <v>1602300</v>
      </c>
      <c r="P37" s="271">
        <v>-0.14352148813341886</v>
      </c>
    </row>
    <row r="38" spans="1:16" ht="12.75" customHeight="1">
      <c r="A38" s="262">
        <v>28</v>
      </c>
      <c r="B38" s="275" t="s">
        <v>45</v>
      </c>
      <c r="C38" s="273" t="s">
        <v>72</v>
      </c>
      <c r="D38" s="268">
        <v>45288</v>
      </c>
      <c r="E38" s="267">
        <v>477.3</v>
      </c>
      <c r="F38" s="267">
        <v>479.23333333333335</v>
      </c>
      <c r="G38" s="269">
        <v>468.86666666666667</v>
      </c>
      <c r="H38" s="269">
        <v>460.43333333333334</v>
      </c>
      <c r="I38" s="269">
        <v>450.06666666666666</v>
      </c>
      <c r="J38" s="269">
        <v>487.66666666666669</v>
      </c>
      <c r="K38" s="269">
        <v>498.03333333333336</v>
      </c>
      <c r="L38" s="269">
        <v>506.4666666666667</v>
      </c>
      <c r="M38" s="270">
        <v>489.6</v>
      </c>
      <c r="N38" s="270">
        <v>470.8</v>
      </c>
      <c r="O38" s="270">
        <v>9000000</v>
      </c>
      <c r="P38" s="271">
        <v>-0.1527338454586534</v>
      </c>
    </row>
    <row r="39" spans="1:16" ht="12.75" customHeight="1">
      <c r="A39" s="262">
        <v>29</v>
      </c>
      <c r="B39" s="275" t="s">
        <v>63</v>
      </c>
      <c r="C39" s="267" t="s">
        <v>73</v>
      </c>
      <c r="D39" s="268">
        <v>45288</v>
      </c>
      <c r="E39" s="267">
        <v>228.1</v>
      </c>
      <c r="F39" s="267">
        <v>228.51666666666665</v>
      </c>
      <c r="G39" s="269">
        <v>224.83333333333331</v>
      </c>
      <c r="H39" s="269">
        <v>221.56666666666666</v>
      </c>
      <c r="I39" s="269">
        <v>217.88333333333333</v>
      </c>
      <c r="J39" s="269">
        <v>231.7833333333333</v>
      </c>
      <c r="K39" s="269">
        <v>235.46666666666664</v>
      </c>
      <c r="L39" s="269">
        <v>238.73333333333329</v>
      </c>
      <c r="M39" s="270">
        <v>232.2</v>
      </c>
      <c r="N39" s="270">
        <v>225.25</v>
      </c>
      <c r="O39" s="270">
        <v>76602500</v>
      </c>
      <c r="P39" s="271">
        <v>-8.8228292566803548E-2</v>
      </c>
    </row>
    <row r="40" spans="1:16" ht="12.75" customHeight="1">
      <c r="A40" s="262">
        <v>30</v>
      </c>
      <c r="B40" s="275" t="s">
        <v>63</v>
      </c>
      <c r="C40" s="267" t="s">
        <v>74</v>
      </c>
      <c r="D40" s="268">
        <v>45288</v>
      </c>
      <c r="E40" s="267">
        <v>198.75</v>
      </c>
      <c r="F40" s="267">
        <v>199.93333333333331</v>
      </c>
      <c r="G40" s="269">
        <v>196.46666666666661</v>
      </c>
      <c r="H40" s="269">
        <v>194.18333333333331</v>
      </c>
      <c r="I40" s="269">
        <v>190.71666666666661</v>
      </c>
      <c r="J40" s="269">
        <v>202.21666666666661</v>
      </c>
      <c r="K40" s="269">
        <v>205.68333333333331</v>
      </c>
      <c r="L40" s="269">
        <v>207.96666666666661</v>
      </c>
      <c r="M40" s="270">
        <v>203.4</v>
      </c>
      <c r="N40" s="270">
        <v>197.65</v>
      </c>
      <c r="O40" s="270">
        <v>129454650</v>
      </c>
      <c r="P40" s="271">
        <v>-3.9456550047747202E-2</v>
      </c>
    </row>
    <row r="41" spans="1:16" ht="12.75" customHeight="1">
      <c r="A41" s="262">
        <v>31</v>
      </c>
      <c r="B41" s="275" t="s">
        <v>59</v>
      </c>
      <c r="C41" s="267" t="s">
        <v>75</v>
      </c>
      <c r="D41" s="268">
        <v>45288</v>
      </c>
      <c r="E41" s="267">
        <v>1614.15</v>
      </c>
      <c r="F41" s="267">
        <v>1613</v>
      </c>
      <c r="G41" s="269">
        <v>1600</v>
      </c>
      <c r="H41" s="269">
        <v>1585.85</v>
      </c>
      <c r="I41" s="269">
        <v>1572.85</v>
      </c>
      <c r="J41" s="269">
        <v>1627.15</v>
      </c>
      <c r="K41" s="269">
        <v>1640.15</v>
      </c>
      <c r="L41" s="269">
        <v>1654.3000000000002</v>
      </c>
      <c r="M41" s="270">
        <v>1626</v>
      </c>
      <c r="N41" s="270">
        <v>1598.85</v>
      </c>
      <c r="O41" s="270">
        <v>1819875</v>
      </c>
      <c r="P41" s="271">
        <v>-0.16183074265975819</v>
      </c>
    </row>
    <row r="42" spans="1:16" ht="12.75" customHeight="1">
      <c r="A42" s="262">
        <v>32</v>
      </c>
      <c r="B42" s="275" t="s">
        <v>41</v>
      </c>
      <c r="C42" s="267" t="s">
        <v>76</v>
      </c>
      <c r="D42" s="268">
        <v>45288</v>
      </c>
      <c r="E42" s="267">
        <v>146.6</v>
      </c>
      <c r="F42" s="267">
        <v>145.18333333333334</v>
      </c>
      <c r="G42" s="269">
        <v>143.21666666666667</v>
      </c>
      <c r="H42" s="269">
        <v>139.83333333333334</v>
      </c>
      <c r="I42" s="269">
        <v>137.86666666666667</v>
      </c>
      <c r="J42" s="269">
        <v>148.56666666666666</v>
      </c>
      <c r="K42" s="269">
        <v>150.53333333333336</v>
      </c>
      <c r="L42" s="269">
        <v>153.91666666666666</v>
      </c>
      <c r="M42" s="270">
        <v>147.15</v>
      </c>
      <c r="N42" s="270">
        <v>141.80000000000001</v>
      </c>
      <c r="O42" s="270">
        <v>74020200</v>
      </c>
      <c r="P42" s="271">
        <v>-0.12054720303399702</v>
      </c>
    </row>
    <row r="43" spans="1:16" ht="12.75" customHeight="1">
      <c r="A43" s="262">
        <v>33</v>
      </c>
      <c r="B43" s="275" t="s">
        <v>59</v>
      </c>
      <c r="C43" s="267" t="s">
        <v>77</v>
      </c>
      <c r="D43" s="268">
        <v>45288</v>
      </c>
      <c r="E43" s="267">
        <v>577.75</v>
      </c>
      <c r="F43" s="267">
        <v>577.28333333333342</v>
      </c>
      <c r="G43" s="269">
        <v>574.41666666666686</v>
      </c>
      <c r="H43" s="269">
        <v>571.08333333333348</v>
      </c>
      <c r="I43" s="269">
        <v>568.21666666666692</v>
      </c>
      <c r="J43" s="269">
        <v>580.61666666666679</v>
      </c>
      <c r="K43" s="269">
        <v>583.48333333333335</v>
      </c>
      <c r="L43" s="269">
        <v>586.81666666666672</v>
      </c>
      <c r="M43" s="270">
        <v>580.15</v>
      </c>
      <c r="N43" s="270">
        <v>573.95000000000005</v>
      </c>
      <c r="O43" s="270">
        <v>7636200</v>
      </c>
      <c r="P43" s="271">
        <v>-7.5878594249201278E-2</v>
      </c>
    </row>
    <row r="44" spans="1:16" ht="12.75" customHeight="1">
      <c r="A44" s="262">
        <v>34</v>
      </c>
      <c r="B44" s="275" t="s">
        <v>56</v>
      </c>
      <c r="C44" s="267" t="s">
        <v>78</v>
      </c>
      <c r="D44" s="268">
        <v>45288</v>
      </c>
      <c r="E44" s="267">
        <v>1129</v>
      </c>
      <c r="F44" s="267">
        <v>1127.4166666666667</v>
      </c>
      <c r="G44" s="269">
        <v>1119.8333333333335</v>
      </c>
      <c r="H44" s="269">
        <v>1110.6666666666667</v>
      </c>
      <c r="I44" s="269">
        <v>1103.0833333333335</v>
      </c>
      <c r="J44" s="269">
        <v>1136.5833333333335</v>
      </c>
      <c r="K44" s="269">
        <v>1144.166666666667</v>
      </c>
      <c r="L44" s="269">
        <v>1153.3333333333335</v>
      </c>
      <c r="M44" s="270">
        <v>1135</v>
      </c>
      <c r="N44" s="270">
        <v>1118.25</v>
      </c>
      <c r="O44" s="270">
        <v>6684500</v>
      </c>
      <c r="P44" s="271">
        <v>-8.6005332604088325E-2</v>
      </c>
    </row>
    <row r="45" spans="1:16" ht="12.75" customHeight="1">
      <c r="A45" s="262">
        <v>35</v>
      </c>
      <c r="B45" s="275" t="s">
        <v>79</v>
      </c>
      <c r="C45" s="267" t="s">
        <v>80</v>
      </c>
      <c r="D45" s="268">
        <v>45288</v>
      </c>
      <c r="E45" s="267">
        <v>1018.35</v>
      </c>
      <c r="F45" s="267">
        <v>1012.3166666666666</v>
      </c>
      <c r="G45" s="269">
        <v>1003.5833333333333</v>
      </c>
      <c r="H45" s="269">
        <v>988.81666666666661</v>
      </c>
      <c r="I45" s="269">
        <v>980.08333333333326</v>
      </c>
      <c r="J45" s="269">
        <v>1027.0833333333333</v>
      </c>
      <c r="K45" s="269">
        <v>1035.8166666666666</v>
      </c>
      <c r="L45" s="269">
        <v>1050.5833333333333</v>
      </c>
      <c r="M45" s="270">
        <v>1021.05</v>
      </c>
      <c r="N45" s="270">
        <v>997.55</v>
      </c>
      <c r="O45" s="270">
        <v>30432300</v>
      </c>
      <c r="P45" s="271">
        <v>-0.26265393025664635</v>
      </c>
    </row>
    <row r="46" spans="1:16" ht="12.75" customHeight="1">
      <c r="A46" s="262">
        <v>36</v>
      </c>
      <c r="B46" s="275" t="s">
        <v>41</v>
      </c>
      <c r="C46" s="267" t="s">
        <v>81</v>
      </c>
      <c r="D46" s="268">
        <v>45288</v>
      </c>
      <c r="E46" s="267">
        <v>172.05</v>
      </c>
      <c r="F46" s="267">
        <v>170.65</v>
      </c>
      <c r="G46" s="269">
        <v>163.5</v>
      </c>
      <c r="H46" s="269">
        <v>154.94999999999999</v>
      </c>
      <c r="I46" s="269">
        <v>147.79999999999998</v>
      </c>
      <c r="J46" s="269">
        <v>179.20000000000002</v>
      </c>
      <c r="K46" s="269">
        <v>186.35000000000005</v>
      </c>
      <c r="L46" s="269">
        <v>194.90000000000003</v>
      </c>
      <c r="M46" s="270">
        <v>177.8</v>
      </c>
      <c r="N46" s="270">
        <v>162.1</v>
      </c>
      <c r="O46" s="270">
        <v>95875500</v>
      </c>
      <c r="P46" s="271">
        <v>1.6430253573580152E-4</v>
      </c>
    </row>
    <row r="47" spans="1:16" ht="12.75" customHeight="1">
      <c r="A47" s="262">
        <v>37</v>
      </c>
      <c r="B47" s="275" t="s">
        <v>43</v>
      </c>
      <c r="C47" s="267" t="s">
        <v>82</v>
      </c>
      <c r="D47" s="268">
        <v>45288</v>
      </c>
      <c r="E47" s="267">
        <v>240.2</v>
      </c>
      <c r="F47" s="267">
        <v>239.56666666666669</v>
      </c>
      <c r="G47" s="269">
        <v>238.23333333333338</v>
      </c>
      <c r="H47" s="269">
        <v>236.26666666666668</v>
      </c>
      <c r="I47" s="269">
        <v>234.93333333333337</v>
      </c>
      <c r="J47" s="269">
        <v>241.53333333333339</v>
      </c>
      <c r="K47" s="269">
        <v>242.8666666666667</v>
      </c>
      <c r="L47" s="269">
        <v>244.8333333333334</v>
      </c>
      <c r="M47" s="270">
        <v>240.9</v>
      </c>
      <c r="N47" s="270">
        <v>237.6</v>
      </c>
      <c r="O47" s="270">
        <v>34345000</v>
      </c>
      <c r="P47" s="271">
        <v>-8.7721628262168796E-2</v>
      </c>
    </row>
    <row r="48" spans="1:16" ht="12.75" customHeight="1">
      <c r="A48" s="262">
        <v>38</v>
      </c>
      <c r="B48" s="275" t="s">
        <v>56</v>
      </c>
      <c r="C48" s="267" t="s">
        <v>83</v>
      </c>
      <c r="D48" s="268">
        <v>45288</v>
      </c>
      <c r="E48" s="267">
        <v>21711.45</v>
      </c>
      <c r="F48" s="267">
        <v>21713.100000000002</v>
      </c>
      <c r="G48" s="269">
        <v>21621.350000000006</v>
      </c>
      <c r="H48" s="269">
        <v>21531.250000000004</v>
      </c>
      <c r="I48" s="269">
        <v>21439.500000000007</v>
      </c>
      <c r="J48" s="269">
        <v>21803.200000000004</v>
      </c>
      <c r="K48" s="269">
        <v>21894.949999999997</v>
      </c>
      <c r="L48" s="269">
        <v>21985.050000000003</v>
      </c>
      <c r="M48" s="270">
        <v>21804.85</v>
      </c>
      <c r="N48" s="270">
        <v>21623</v>
      </c>
      <c r="O48" s="270">
        <v>131100</v>
      </c>
      <c r="P48" s="271">
        <v>-0.1277445109780439</v>
      </c>
    </row>
    <row r="49" spans="1:16" ht="12.75" customHeight="1">
      <c r="A49" s="262">
        <v>39</v>
      </c>
      <c r="B49" s="275" t="s">
        <v>84</v>
      </c>
      <c r="C49" s="267" t="s">
        <v>85</v>
      </c>
      <c r="D49" s="268">
        <v>45288</v>
      </c>
      <c r="E49" s="267">
        <v>438.65</v>
      </c>
      <c r="F49" s="267">
        <v>437.23333333333335</v>
      </c>
      <c r="G49" s="269">
        <v>433.4666666666667</v>
      </c>
      <c r="H49" s="269">
        <v>428.28333333333336</v>
      </c>
      <c r="I49" s="269">
        <v>424.51666666666671</v>
      </c>
      <c r="J49" s="269">
        <v>442.41666666666669</v>
      </c>
      <c r="K49" s="269">
        <v>446.18333333333334</v>
      </c>
      <c r="L49" s="269">
        <v>451.36666666666667</v>
      </c>
      <c r="M49" s="270">
        <v>441</v>
      </c>
      <c r="N49" s="270">
        <v>432.05</v>
      </c>
      <c r="O49" s="270">
        <v>27538200</v>
      </c>
      <c r="P49" s="271">
        <v>-0.27564982718621278</v>
      </c>
    </row>
    <row r="50" spans="1:16" ht="12.75" customHeight="1">
      <c r="A50" s="262">
        <v>40</v>
      </c>
      <c r="B50" s="275" t="s">
        <v>59</v>
      </c>
      <c r="C50" s="267" t="s">
        <v>86</v>
      </c>
      <c r="D50" s="268">
        <v>45288</v>
      </c>
      <c r="E50" s="267">
        <v>4889.75</v>
      </c>
      <c r="F50" s="267">
        <v>4873.0666666666666</v>
      </c>
      <c r="G50" s="269">
        <v>4828.6833333333334</v>
      </c>
      <c r="H50" s="269">
        <v>4767.6166666666668</v>
      </c>
      <c r="I50" s="269">
        <v>4723.2333333333336</v>
      </c>
      <c r="J50" s="269">
        <v>4934.1333333333332</v>
      </c>
      <c r="K50" s="269">
        <v>4978.5166666666664</v>
      </c>
      <c r="L50" s="269">
        <v>5039.583333333333</v>
      </c>
      <c r="M50" s="270">
        <v>4917.45</v>
      </c>
      <c r="N50" s="270">
        <v>4812</v>
      </c>
      <c r="O50" s="270">
        <v>1922200</v>
      </c>
      <c r="P50" s="271">
        <v>-0.17146551724137932</v>
      </c>
    </row>
    <row r="51" spans="1:16" ht="12.75" customHeight="1">
      <c r="A51" s="262">
        <v>41</v>
      </c>
      <c r="B51" s="275" t="s">
        <v>87</v>
      </c>
      <c r="C51" s="272" t="s">
        <v>88</v>
      </c>
      <c r="D51" s="268">
        <v>45288</v>
      </c>
      <c r="E51" s="267">
        <v>635.70000000000005</v>
      </c>
      <c r="F51" s="267">
        <v>633.6</v>
      </c>
      <c r="G51" s="269">
        <v>629.35</v>
      </c>
      <c r="H51" s="269">
        <v>623</v>
      </c>
      <c r="I51" s="269">
        <v>618.75</v>
      </c>
      <c r="J51" s="269">
        <v>639.95000000000005</v>
      </c>
      <c r="K51" s="269">
        <v>644.20000000000005</v>
      </c>
      <c r="L51" s="269">
        <v>650.55000000000007</v>
      </c>
      <c r="M51" s="270">
        <v>637.85</v>
      </c>
      <c r="N51" s="270">
        <v>627.25</v>
      </c>
      <c r="O51" s="270">
        <v>5577000</v>
      </c>
      <c r="P51" s="271">
        <v>-0.18548269315028479</v>
      </c>
    </row>
    <row r="52" spans="1:16" ht="12.75" customHeight="1">
      <c r="A52" s="262">
        <v>42</v>
      </c>
      <c r="B52" s="275" t="s">
        <v>63</v>
      </c>
      <c r="C52" s="267" t="s">
        <v>89</v>
      </c>
      <c r="D52" s="268">
        <v>45288</v>
      </c>
      <c r="E52" s="267">
        <v>406.65</v>
      </c>
      <c r="F52" s="267">
        <v>406.25</v>
      </c>
      <c r="G52" s="269">
        <v>403</v>
      </c>
      <c r="H52" s="269">
        <v>399.35</v>
      </c>
      <c r="I52" s="269">
        <v>396.1</v>
      </c>
      <c r="J52" s="269">
        <v>409.9</v>
      </c>
      <c r="K52" s="269">
        <v>413.15</v>
      </c>
      <c r="L52" s="269">
        <v>416.79999999999995</v>
      </c>
      <c r="M52" s="270">
        <v>409.5</v>
      </c>
      <c r="N52" s="270">
        <v>402.6</v>
      </c>
      <c r="O52" s="270">
        <v>45886500</v>
      </c>
      <c r="P52" s="271">
        <v>-3.9233421900616204E-2</v>
      </c>
    </row>
    <row r="53" spans="1:16" ht="12.75" customHeight="1">
      <c r="A53" s="262">
        <v>43</v>
      </c>
      <c r="B53" s="275" t="s">
        <v>68</v>
      </c>
      <c r="C53" s="274" t="s">
        <v>90</v>
      </c>
      <c r="D53" s="268">
        <v>45288</v>
      </c>
      <c r="E53" s="267">
        <v>783.6</v>
      </c>
      <c r="F53" s="267">
        <v>782.56666666666661</v>
      </c>
      <c r="G53" s="269">
        <v>773.98333333333323</v>
      </c>
      <c r="H53" s="269">
        <v>764.36666666666667</v>
      </c>
      <c r="I53" s="269">
        <v>755.7833333333333</v>
      </c>
      <c r="J53" s="269">
        <v>792.18333333333317</v>
      </c>
      <c r="K53" s="269">
        <v>800.76666666666665</v>
      </c>
      <c r="L53" s="269">
        <v>810.3833333333331</v>
      </c>
      <c r="M53" s="270">
        <v>791.15</v>
      </c>
      <c r="N53" s="270">
        <v>772.95</v>
      </c>
      <c r="O53" s="270">
        <v>3883425</v>
      </c>
      <c r="P53" s="271">
        <v>-1.896551724137931E-2</v>
      </c>
    </row>
    <row r="54" spans="1:16" ht="12.75" customHeight="1">
      <c r="A54" s="262">
        <v>44</v>
      </c>
      <c r="B54" s="275" t="s">
        <v>45</v>
      </c>
      <c r="C54" s="272" t="s">
        <v>91</v>
      </c>
      <c r="D54" s="268">
        <v>45288</v>
      </c>
      <c r="E54" s="267">
        <v>320</v>
      </c>
      <c r="F54" s="267">
        <v>320.53333333333336</v>
      </c>
      <c r="G54" s="269">
        <v>317.06666666666672</v>
      </c>
      <c r="H54" s="269">
        <v>314.13333333333338</v>
      </c>
      <c r="I54" s="269">
        <v>310.66666666666674</v>
      </c>
      <c r="J54" s="269">
        <v>323.4666666666667</v>
      </c>
      <c r="K54" s="269">
        <v>326.93333333333328</v>
      </c>
      <c r="L54" s="269">
        <v>329.86666666666667</v>
      </c>
      <c r="M54" s="270">
        <v>324</v>
      </c>
      <c r="N54" s="270">
        <v>317.60000000000002</v>
      </c>
      <c r="O54" s="270">
        <v>12036500</v>
      </c>
      <c r="P54" s="271">
        <v>-0.11373810856183549</v>
      </c>
    </row>
    <row r="55" spans="1:16" ht="12.75" customHeight="1">
      <c r="A55" s="262">
        <v>45</v>
      </c>
      <c r="B55" s="275" t="s">
        <v>68</v>
      </c>
      <c r="C55" s="267" t="s">
        <v>92</v>
      </c>
      <c r="D55" s="268">
        <v>45288</v>
      </c>
      <c r="E55" s="267">
        <v>1126.1500000000001</v>
      </c>
      <c r="F55" s="267">
        <v>1122.3</v>
      </c>
      <c r="G55" s="269">
        <v>1111.8499999999999</v>
      </c>
      <c r="H55" s="269">
        <v>1097.55</v>
      </c>
      <c r="I55" s="269">
        <v>1087.0999999999999</v>
      </c>
      <c r="J55" s="269">
        <v>1136.5999999999999</v>
      </c>
      <c r="K55" s="269">
        <v>1147.0500000000002</v>
      </c>
      <c r="L55" s="269">
        <v>1161.3499999999999</v>
      </c>
      <c r="M55" s="270">
        <v>1132.75</v>
      </c>
      <c r="N55" s="270">
        <v>1108</v>
      </c>
      <c r="O55" s="270">
        <v>12431250</v>
      </c>
      <c r="P55" s="271">
        <v>-7.1341861985246058E-2</v>
      </c>
    </row>
    <row r="56" spans="1:16" ht="12.75" customHeight="1">
      <c r="A56" s="262">
        <v>46</v>
      </c>
      <c r="B56" s="275" t="s">
        <v>43</v>
      </c>
      <c r="C56" s="267" t="s">
        <v>93</v>
      </c>
      <c r="D56" s="268">
        <v>45288</v>
      </c>
      <c r="E56" s="267">
        <v>1217</v>
      </c>
      <c r="F56" s="267">
        <v>1214.2666666666667</v>
      </c>
      <c r="G56" s="269">
        <v>1206.9333333333334</v>
      </c>
      <c r="H56" s="269">
        <v>1196.8666666666668</v>
      </c>
      <c r="I56" s="269">
        <v>1189.5333333333335</v>
      </c>
      <c r="J56" s="269">
        <v>1224.3333333333333</v>
      </c>
      <c r="K56" s="269">
        <v>1231.6666666666667</v>
      </c>
      <c r="L56" s="269">
        <v>1241.7333333333331</v>
      </c>
      <c r="M56" s="270">
        <v>1221.5999999999999</v>
      </c>
      <c r="N56" s="270">
        <v>1204.2</v>
      </c>
      <c r="O56" s="270">
        <v>11142300</v>
      </c>
      <c r="P56" s="271">
        <v>-0.12406745017884517</v>
      </c>
    </row>
    <row r="57" spans="1:16" ht="12.75" customHeight="1">
      <c r="A57" s="262">
        <v>47</v>
      </c>
      <c r="B57" s="275" t="s">
        <v>45</v>
      </c>
      <c r="C57" s="267" t="s">
        <v>94</v>
      </c>
      <c r="D57" s="268">
        <v>45288</v>
      </c>
      <c r="E57" s="267">
        <v>345</v>
      </c>
      <c r="F57" s="267">
        <v>343.83333333333331</v>
      </c>
      <c r="G57" s="269">
        <v>340.86666666666662</v>
      </c>
      <c r="H57" s="269">
        <v>336.73333333333329</v>
      </c>
      <c r="I57" s="269">
        <v>333.76666666666659</v>
      </c>
      <c r="J57" s="269">
        <v>347.96666666666664</v>
      </c>
      <c r="K57" s="269">
        <v>350.93333333333334</v>
      </c>
      <c r="L57" s="269">
        <v>355.06666666666666</v>
      </c>
      <c r="M57" s="270">
        <v>346.8</v>
      </c>
      <c r="N57" s="270">
        <v>339.7</v>
      </c>
      <c r="O57" s="270">
        <v>54442500</v>
      </c>
      <c r="P57" s="271">
        <v>-0.2083969465648855</v>
      </c>
    </row>
    <row r="58" spans="1:16" ht="12.75" customHeight="1">
      <c r="A58" s="262">
        <v>48</v>
      </c>
      <c r="B58" s="275" t="s">
        <v>87</v>
      </c>
      <c r="C58" s="267" t="s">
        <v>95</v>
      </c>
      <c r="D58" s="268">
        <v>45288</v>
      </c>
      <c r="E58" s="267">
        <v>5789.2</v>
      </c>
      <c r="F58" s="267">
        <v>5772.55</v>
      </c>
      <c r="G58" s="269">
        <v>5731.9000000000005</v>
      </c>
      <c r="H58" s="269">
        <v>5674.6</v>
      </c>
      <c r="I58" s="269">
        <v>5633.9500000000007</v>
      </c>
      <c r="J58" s="269">
        <v>5829.85</v>
      </c>
      <c r="K58" s="269">
        <v>5870.5</v>
      </c>
      <c r="L58" s="269">
        <v>5927.8</v>
      </c>
      <c r="M58" s="270">
        <v>5813.2</v>
      </c>
      <c r="N58" s="270">
        <v>5715.25</v>
      </c>
      <c r="O58" s="270">
        <v>1108050</v>
      </c>
      <c r="P58" s="271">
        <v>-0.14333758552707873</v>
      </c>
    </row>
    <row r="59" spans="1:16" ht="12.75" customHeight="1">
      <c r="A59" s="262">
        <v>49</v>
      </c>
      <c r="B59" s="275" t="s">
        <v>59</v>
      </c>
      <c r="C59" s="267" t="s">
        <v>96</v>
      </c>
      <c r="D59" s="268">
        <v>45288</v>
      </c>
      <c r="E59" s="267">
        <v>2186.0500000000002</v>
      </c>
      <c r="F59" s="267">
        <v>2190.9333333333329</v>
      </c>
      <c r="G59" s="269">
        <v>2165.266666666666</v>
      </c>
      <c r="H59" s="269">
        <v>2144.4833333333331</v>
      </c>
      <c r="I59" s="269">
        <v>2118.8166666666662</v>
      </c>
      <c r="J59" s="269">
        <v>2211.7166666666658</v>
      </c>
      <c r="K59" s="269">
        <v>2237.3833333333328</v>
      </c>
      <c r="L59" s="269">
        <v>2258.1666666666656</v>
      </c>
      <c r="M59" s="270">
        <v>2216.6</v>
      </c>
      <c r="N59" s="270">
        <v>2170.15</v>
      </c>
      <c r="O59" s="270">
        <v>3956750</v>
      </c>
      <c r="P59" s="271">
        <v>-2.2988505747126436E-2</v>
      </c>
    </row>
    <row r="60" spans="1:16" ht="12.75" customHeight="1">
      <c r="A60" s="262">
        <v>50</v>
      </c>
      <c r="B60" s="275" t="s">
        <v>45</v>
      </c>
      <c r="C60" s="267" t="s">
        <v>97</v>
      </c>
      <c r="D60" s="268">
        <v>45288</v>
      </c>
      <c r="E60" s="267">
        <v>780.1</v>
      </c>
      <c r="F60" s="267">
        <v>775.61666666666667</v>
      </c>
      <c r="G60" s="269">
        <v>769.33333333333337</v>
      </c>
      <c r="H60" s="269">
        <v>758.56666666666672</v>
      </c>
      <c r="I60" s="269">
        <v>752.28333333333342</v>
      </c>
      <c r="J60" s="269">
        <v>786.38333333333333</v>
      </c>
      <c r="K60" s="269">
        <v>792.66666666666663</v>
      </c>
      <c r="L60" s="269">
        <v>803.43333333333328</v>
      </c>
      <c r="M60" s="270">
        <v>781.9</v>
      </c>
      <c r="N60" s="270">
        <v>764.85</v>
      </c>
      <c r="O60" s="270">
        <v>5442000</v>
      </c>
      <c r="P60" s="271">
        <v>-0.14501178318931657</v>
      </c>
    </row>
    <row r="61" spans="1:16" ht="12.75" customHeight="1">
      <c r="A61" s="262">
        <v>51</v>
      </c>
      <c r="B61" s="275" t="s">
        <v>45</v>
      </c>
      <c r="C61" s="274" t="s">
        <v>98</v>
      </c>
      <c r="D61" s="268">
        <v>45288</v>
      </c>
      <c r="E61" s="267">
        <v>1160.8</v>
      </c>
      <c r="F61" s="267">
        <v>1153.1833333333332</v>
      </c>
      <c r="G61" s="269">
        <v>1140.4666666666662</v>
      </c>
      <c r="H61" s="269">
        <v>1120.133333333333</v>
      </c>
      <c r="I61" s="269">
        <v>1107.4166666666661</v>
      </c>
      <c r="J61" s="269">
        <v>1173.5166666666664</v>
      </c>
      <c r="K61" s="269">
        <v>1186.2333333333331</v>
      </c>
      <c r="L61" s="269">
        <v>1206.5666666666666</v>
      </c>
      <c r="M61" s="270">
        <v>1165.9000000000001</v>
      </c>
      <c r="N61" s="270">
        <v>1132.8499999999999</v>
      </c>
      <c r="O61" s="270">
        <v>973700</v>
      </c>
      <c r="P61" s="271">
        <v>-0.12128869235628553</v>
      </c>
    </row>
    <row r="62" spans="1:16" ht="12.75" customHeight="1">
      <c r="A62" s="262">
        <v>52</v>
      </c>
      <c r="B62" s="275" t="s">
        <v>41</v>
      </c>
      <c r="C62" s="272" t="s">
        <v>99</v>
      </c>
      <c r="D62" s="268">
        <v>45288</v>
      </c>
      <c r="E62" s="267">
        <v>287.25</v>
      </c>
      <c r="F62" s="267">
        <v>286.34999999999997</v>
      </c>
      <c r="G62" s="269">
        <v>284.89999999999992</v>
      </c>
      <c r="H62" s="269">
        <v>282.54999999999995</v>
      </c>
      <c r="I62" s="269">
        <v>281.09999999999991</v>
      </c>
      <c r="J62" s="269">
        <v>288.69999999999993</v>
      </c>
      <c r="K62" s="269">
        <v>290.14999999999998</v>
      </c>
      <c r="L62" s="269">
        <v>292.49999999999994</v>
      </c>
      <c r="M62" s="270">
        <v>287.8</v>
      </c>
      <c r="N62" s="270">
        <v>284</v>
      </c>
      <c r="O62" s="270">
        <v>11970000</v>
      </c>
      <c r="P62" s="271">
        <v>-4.9049049049049047E-2</v>
      </c>
    </row>
    <row r="63" spans="1:16" ht="12.75" customHeight="1">
      <c r="A63" s="262">
        <v>53</v>
      </c>
      <c r="B63" s="275" t="s">
        <v>63</v>
      </c>
      <c r="C63" s="267" t="s">
        <v>100</v>
      </c>
      <c r="D63" s="268">
        <v>45288</v>
      </c>
      <c r="E63" s="267">
        <v>147.75</v>
      </c>
      <c r="F63" s="267">
        <v>147.65</v>
      </c>
      <c r="G63" s="269">
        <v>146.5</v>
      </c>
      <c r="H63" s="269">
        <v>145.25</v>
      </c>
      <c r="I63" s="269">
        <v>144.1</v>
      </c>
      <c r="J63" s="269">
        <v>148.9</v>
      </c>
      <c r="K63" s="269">
        <v>150.05000000000004</v>
      </c>
      <c r="L63" s="269">
        <v>151.30000000000001</v>
      </c>
      <c r="M63" s="270">
        <v>148.80000000000001</v>
      </c>
      <c r="N63" s="270">
        <v>146.4</v>
      </c>
      <c r="O63" s="270">
        <v>28630000</v>
      </c>
      <c r="P63" s="271">
        <v>-0.16102564102564101</v>
      </c>
    </row>
    <row r="64" spans="1:16" ht="12.75" customHeight="1">
      <c r="A64" s="262">
        <v>54</v>
      </c>
      <c r="B64" s="275" t="s">
        <v>41</v>
      </c>
      <c r="C64" s="267" t="s">
        <v>101</v>
      </c>
      <c r="D64" s="268">
        <v>45288</v>
      </c>
      <c r="E64" s="267">
        <v>1916.55</v>
      </c>
      <c r="F64" s="267">
        <v>1906.6000000000001</v>
      </c>
      <c r="G64" s="269">
        <v>1888.2000000000003</v>
      </c>
      <c r="H64" s="269">
        <v>1859.8500000000001</v>
      </c>
      <c r="I64" s="269">
        <v>1841.4500000000003</v>
      </c>
      <c r="J64" s="269">
        <v>1934.9500000000003</v>
      </c>
      <c r="K64" s="269">
        <v>1953.3500000000004</v>
      </c>
      <c r="L64" s="269">
        <v>1981.7000000000003</v>
      </c>
      <c r="M64" s="270">
        <v>1925</v>
      </c>
      <c r="N64" s="270">
        <v>1878.25</v>
      </c>
      <c r="O64" s="270">
        <v>3701700</v>
      </c>
      <c r="P64" s="271">
        <v>-3.9168353838965893E-2</v>
      </c>
    </row>
    <row r="65" spans="1:16" ht="12.75" customHeight="1">
      <c r="A65" s="262">
        <v>55</v>
      </c>
      <c r="B65" s="275" t="s">
        <v>59</v>
      </c>
      <c r="C65" s="267" t="s">
        <v>102</v>
      </c>
      <c r="D65" s="268">
        <v>45288</v>
      </c>
      <c r="E65" s="267">
        <v>541.54999999999995</v>
      </c>
      <c r="F65" s="267">
        <v>540.33333333333337</v>
      </c>
      <c r="G65" s="269">
        <v>538.16666666666674</v>
      </c>
      <c r="H65" s="269">
        <v>534.78333333333342</v>
      </c>
      <c r="I65" s="269">
        <v>532.61666666666679</v>
      </c>
      <c r="J65" s="269">
        <v>543.7166666666667</v>
      </c>
      <c r="K65" s="269">
        <v>545.88333333333344</v>
      </c>
      <c r="L65" s="269">
        <v>549.26666666666665</v>
      </c>
      <c r="M65" s="270">
        <v>542.5</v>
      </c>
      <c r="N65" s="270">
        <v>536.95000000000005</v>
      </c>
      <c r="O65" s="270">
        <v>19463750</v>
      </c>
      <c r="P65" s="271">
        <v>-3.8886488488364915E-2</v>
      </c>
    </row>
    <row r="66" spans="1:16" ht="12.75" customHeight="1">
      <c r="A66" s="262">
        <v>56</v>
      </c>
      <c r="B66" s="275" t="s">
        <v>49</v>
      </c>
      <c r="C66" s="272" t="s">
        <v>103</v>
      </c>
      <c r="D66" s="268">
        <v>45288</v>
      </c>
      <c r="E66" s="267">
        <v>2239.1999999999998</v>
      </c>
      <c r="F66" s="267">
        <v>2242.2333333333331</v>
      </c>
      <c r="G66" s="269">
        <v>2210.5166666666664</v>
      </c>
      <c r="H66" s="269">
        <v>2181.8333333333335</v>
      </c>
      <c r="I66" s="269">
        <v>2150.1166666666668</v>
      </c>
      <c r="J66" s="269">
        <v>2270.9166666666661</v>
      </c>
      <c r="K66" s="269">
        <v>2302.6333333333323</v>
      </c>
      <c r="L66" s="269">
        <v>2331.3166666666657</v>
      </c>
      <c r="M66" s="270">
        <v>2273.9499999999998</v>
      </c>
      <c r="N66" s="270">
        <v>2213.5500000000002</v>
      </c>
      <c r="O66" s="270">
        <v>2526250</v>
      </c>
      <c r="P66" s="271">
        <v>0.22100048332527791</v>
      </c>
    </row>
    <row r="67" spans="1:16" ht="12.75" customHeight="1">
      <c r="A67" s="262">
        <v>57</v>
      </c>
      <c r="B67" s="275" t="s">
        <v>39</v>
      </c>
      <c r="C67" s="267" t="s">
        <v>104</v>
      </c>
      <c r="D67" s="268">
        <v>45288</v>
      </c>
      <c r="E67" s="267">
        <v>2215</v>
      </c>
      <c r="F67" s="267">
        <v>2211.5666666666671</v>
      </c>
      <c r="G67" s="269">
        <v>2196.5333333333342</v>
      </c>
      <c r="H67" s="269">
        <v>2178.0666666666671</v>
      </c>
      <c r="I67" s="269">
        <v>2163.0333333333342</v>
      </c>
      <c r="J67" s="269">
        <v>2230.0333333333342</v>
      </c>
      <c r="K67" s="269">
        <v>2245.0666666666671</v>
      </c>
      <c r="L67" s="269">
        <v>2263.5333333333342</v>
      </c>
      <c r="M67" s="270">
        <v>2226.6</v>
      </c>
      <c r="N67" s="270">
        <v>2193.1</v>
      </c>
      <c r="O67" s="270">
        <v>2228100</v>
      </c>
      <c r="P67" s="271">
        <v>-8.3425891645069722E-2</v>
      </c>
    </row>
    <row r="68" spans="1:16" ht="12.75" customHeight="1">
      <c r="A68" s="262">
        <v>58</v>
      </c>
      <c r="B68" s="275" t="s">
        <v>45</v>
      </c>
      <c r="C68" s="272" t="s">
        <v>105</v>
      </c>
      <c r="D68" s="268">
        <v>45288</v>
      </c>
      <c r="E68" s="267">
        <v>142.85</v>
      </c>
      <c r="F68" s="267">
        <v>142.03333333333333</v>
      </c>
      <c r="G68" s="269">
        <v>135.36666666666667</v>
      </c>
      <c r="H68" s="269">
        <v>127.88333333333335</v>
      </c>
      <c r="I68" s="269">
        <v>121.2166666666667</v>
      </c>
      <c r="J68" s="269">
        <v>149.51666666666665</v>
      </c>
      <c r="K68" s="269">
        <v>156.18333333333334</v>
      </c>
      <c r="L68" s="269">
        <v>163.66666666666663</v>
      </c>
      <c r="M68" s="270">
        <v>148.69999999999999</v>
      </c>
      <c r="N68" s="270">
        <v>134.55000000000001</v>
      </c>
      <c r="O68" s="270">
        <v>15855600</v>
      </c>
      <c r="P68" s="271">
        <v>7.3500338524035203E-2</v>
      </c>
    </row>
    <row r="69" spans="1:16" ht="12.75" customHeight="1">
      <c r="A69" s="262">
        <v>59</v>
      </c>
      <c r="B69" s="275" t="s">
        <v>43</v>
      </c>
      <c r="C69" s="267" t="s">
        <v>106</v>
      </c>
      <c r="D69" s="268">
        <v>45288</v>
      </c>
      <c r="E69" s="267">
        <v>3819.55</v>
      </c>
      <c r="F69" s="267">
        <v>3805.7999999999997</v>
      </c>
      <c r="G69" s="269">
        <v>3769.8499999999995</v>
      </c>
      <c r="H69" s="269">
        <v>3720.1499999999996</v>
      </c>
      <c r="I69" s="269">
        <v>3684.1999999999994</v>
      </c>
      <c r="J69" s="269">
        <v>3855.4999999999995</v>
      </c>
      <c r="K69" s="269">
        <v>3891.4499999999994</v>
      </c>
      <c r="L69" s="269">
        <v>3941.1499999999996</v>
      </c>
      <c r="M69" s="270">
        <v>3841.75</v>
      </c>
      <c r="N69" s="270">
        <v>3756.1</v>
      </c>
      <c r="O69" s="270">
        <v>2534800</v>
      </c>
      <c r="P69" s="271">
        <v>-0.14086225596529284</v>
      </c>
    </row>
    <row r="70" spans="1:16" ht="12.75" customHeight="1">
      <c r="A70" s="262">
        <v>60</v>
      </c>
      <c r="B70" s="275" t="s">
        <v>45</v>
      </c>
      <c r="C70" s="274" t="s">
        <v>107</v>
      </c>
      <c r="D70" s="268">
        <v>45288</v>
      </c>
      <c r="E70" s="267">
        <v>5557.3</v>
      </c>
      <c r="F70" s="267">
        <v>5532.6000000000013</v>
      </c>
      <c r="G70" s="269">
        <v>5427.8500000000022</v>
      </c>
      <c r="H70" s="269">
        <v>5298.4000000000005</v>
      </c>
      <c r="I70" s="269">
        <v>5193.6500000000015</v>
      </c>
      <c r="J70" s="269">
        <v>5662.0500000000029</v>
      </c>
      <c r="K70" s="269">
        <v>5766.8000000000011</v>
      </c>
      <c r="L70" s="269">
        <v>5896.2500000000036</v>
      </c>
      <c r="M70" s="270">
        <v>5637.35</v>
      </c>
      <c r="N70" s="270">
        <v>5403.15</v>
      </c>
      <c r="O70" s="270">
        <v>1258500</v>
      </c>
      <c r="P70" s="271">
        <v>-4.5361450352726998E-2</v>
      </c>
    </row>
    <row r="71" spans="1:16" ht="12.75" customHeight="1">
      <c r="A71" s="262">
        <v>61</v>
      </c>
      <c r="B71" s="275" t="s">
        <v>108</v>
      </c>
      <c r="C71" s="267" t="s">
        <v>109</v>
      </c>
      <c r="D71" s="268">
        <v>45288</v>
      </c>
      <c r="E71" s="267">
        <v>631.45000000000005</v>
      </c>
      <c r="F71" s="267">
        <v>633.79999999999995</v>
      </c>
      <c r="G71" s="269">
        <v>626.19999999999993</v>
      </c>
      <c r="H71" s="269">
        <v>620.94999999999993</v>
      </c>
      <c r="I71" s="269">
        <v>613.34999999999991</v>
      </c>
      <c r="J71" s="269">
        <v>639.04999999999995</v>
      </c>
      <c r="K71" s="269">
        <v>646.64999999999986</v>
      </c>
      <c r="L71" s="269">
        <v>651.9</v>
      </c>
      <c r="M71" s="270">
        <v>641.4</v>
      </c>
      <c r="N71" s="270">
        <v>628.54999999999995</v>
      </c>
      <c r="O71" s="270">
        <v>41322600</v>
      </c>
      <c r="P71" s="271">
        <v>6.5475430759412895E-2</v>
      </c>
    </row>
    <row r="72" spans="1:16" ht="12.75" customHeight="1">
      <c r="A72" s="262">
        <v>62</v>
      </c>
      <c r="B72" s="275" t="s">
        <v>43</v>
      </c>
      <c r="C72" s="267" t="s">
        <v>110</v>
      </c>
      <c r="D72" s="268">
        <v>45288</v>
      </c>
      <c r="E72" s="267">
        <v>5818.85</v>
      </c>
      <c r="F72" s="267">
        <v>5801.3166666666666</v>
      </c>
      <c r="G72" s="269">
        <v>5771.2333333333336</v>
      </c>
      <c r="H72" s="269">
        <v>5723.6166666666668</v>
      </c>
      <c r="I72" s="269">
        <v>5693.5333333333338</v>
      </c>
      <c r="J72" s="269">
        <v>5848.9333333333334</v>
      </c>
      <c r="K72" s="269">
        <v>5879.0166666666673</v>
      </c>
      <c r="L72" s="269">
        <v>5926.6333333333332</v>
      </c>
      <c r="M72" s="270">
        <v>5831.4</v>
      </c>
      <c r="N72" s="270">
        <v>5753.7</v>
      </c>
      <c r="O72" s="270">
        <v>2951375</v>
      </c>
      <c r="P72" s="271">
        <v>-7.8127440262377015E-2</v>
      </c>
    </row>
    <row r="73" spans="1:16" ht="12.75" customHeight="1">
      <c r="A73" s="262">
        <v>63</v>
      </c>
      <c r="B73" s="275" t="s">
        <v>56</v>
      </c>
      <c r="C73" s="267" t="s">
        <v>111</v>
      </c>
      <c r="D73" s="268">
        <v>45288</v>
      </c>
      <c r="E73" s="267">
        <v>3926.95</v>
      </c>
      <c r="F73" s="267">
        <v>3910.8666666666663</v>
      </c>
      <c r="G73" s="269">
        <v>3868.3833333333328</v>
      </c>
      <c r="H73" s="269">
        <v>3809.8166666666666</v>
      </c>
      <c r="I73" s="269">
        <v>3767.333333333333</v>
      </c>
      <c r="J73" s="269">
        <v>3969.4333333333325</v>
      </c>
      <c r="K73" s="269">
        <v>4011.9166666666661</v>
      </c>
      <c r="L73" s="269">
        <v>4070.4833333333322</v>
      </c>
      <c r="M73" s="270">
        <v>3953.35</v>
      </c>
      <c r="N73" s="270">
        <v>3852.3</v>
      </c>
      <c r="O73" s="270">
        <v>3126025</v>
      </c>
      <c r="P73" s="271">
        <v>-6.2850847279785946E-2</v>
      </c>
    </row>
    <row r="74" spans="1:16" ht="12.75" customHeight="1">
      <c r="A74" s="262">
        <v>64</v>
      </c>
      <c r="B74" s="275" t="s">
        <v>56</v>
      </c>
      <c r="C74" s="267" t="s">
        <v>112</v>
      </c>
      <c r="D74" s="268">
        <v>45288</v>
      </c>
      <c r="E74" s="267">
        <v>3179.75</v>
      </c>
      <c r="F74" s="267">
        <v>3192.6166666666668</v>
      </c>
      <c r="G74" s="269">
        <v>3153.4333333333334</v>
      </c>
      <c r="H74" s="269">
        <v>3127.1166666666668</v>
      </c>
      <c r="I74" s="269">
        <v>3087.9333333333334</v>
      </c>
      <c r="J74" s="269">
        <v>3218.9333333333334</v>
      </c>
      <c r="K74" s="269">
        <v>3258.1166666666668</v>
      </c>
      <c r="L74" s="269">
        <v>3284.4333333333334</v>
      </c>
      <c r="M74" s="270">
        <v>3231.8</v>
      </c>
      <c r="N74" s="270">
        <v>3166.3</v>
      </c>
      <c r="O74" s="270">
        <v>2017400</v>
      </c>
      <c r="P74" s="271">
        <v>7.2357842420698731E-2</v>
      </c>
    </row>
    <row r="75" spans="1:16" ht="12.75" customHeight="1">
      <c r="A75" s="262">
        <v>65</v>
      </c>
      <c r="B75" s="275" t="s">
        <v>56</v>
      </c>
      <c r="C75" s="267" t="s">
        <v>113</v>
      </c>
      <c r="D75" s="268">
        <v>45288</v>
      </c>
      <c r="E75" s="267">
        <v>287.10000000000002</v>
      </c>
      <c r="F75" s="267">
        <v>286.26666666666671</v>
      </c>
      <c r="G75" s="269">
        <v>284.73333333333341</v>
      </c>
      <c r="H75" s="269">
        <v>282.36666666666667</v>
      </c>
      <c r="I75" s="269">
        <v>280.83333333333337</v>
      </c>
      <c r="J75" s="269">
        <v>288.63333333333344</v>
      </c>
      <c r="K75" s="269">
        <v>290.16666666666674</v>
      </c>
      <c r="L75" s="269">
        <v>292.53333333333347</v>
      </c>
      <c r="M75" s="270">
        <v>287.8</v>
      </c>
      <c r="N75" s="270">
        <v>283.89999999999998</v>
      </c>
      <c r="O75" s="270">
        <v>16070400</v>
      </c>
      <c r="P75" s="271">
        <v>-9.5990279465370601E-2</v>
      </c>
    </row>
    <row r="76" spans="1:16" ht="12.75" customHeight="1">
      <c r="A76" s="262">
        <v>66</v>
      </c>
      <c r="B76" s="275" t="s">
        <v>63</v>
      </c>
      <c r="C76" s="267" t="s">
        <v>114</v>
      </c>
      <c r="D76" s="268">
        <v>45288</v>
      </c>
      <c r="E76" s="267">
        <v>148.4</v>
      </c>
      <c r="F76" s="267">
        <v>149.25</v>
      </c>
      <c r="G76" s="269">
        <v>146.80000000000001</v>
      </c>
      <c r="H76" s="269">
        <v>145.20000000000002</v>
      </c>
      <c r="I76" s="269">
        <v>142.75000000000003</v>
      </c>
      <c r="J76" s="269">
        <v>150.85</v>
      </c>
      <c r="K76" s="269">
        <v>153.29999999999998</v>
      </c>
      <c r="L76" s="269">
        <v>154.89999999999998</v>
      </c>
      <c r="M76" s="270">
        <v>151.69999999999999</v>
      </c>
      <c r="N76" s="270">
        <v>147.65</v>
      </c>
      <c r="O76" s="270">
        <v>99400000</v>
      </c>
      <c r="P76" s="271">
        <v>-4.2158516020236091E-2</v>
      </c>
    </row>
    <row r="77" spans="1:16" ht="12.75" customHeight="1">
      <c r="A77" s="262">
        <v>67</v>
      </c>
      <c r="B77" s="275" t="s">
        <v>84</v>
      </c>
      <c r="C77" s="267" t="s">
        <v>115</v>
      </c>
      <c r="D77" s="268">
        <v>45288</v>
      </c>
      <c r="E77" s="267">
        <v>133.1</v>
      </c>
      <c r="F77" s="267">
        <v>131.53333333333333</v>
      </c>
      <c r="G77" s="269">
        <v>127.81666666666666</v>
      </c>
      <c r="H77" s="269">
        <v>122.53333333333333</v>
      </c>
      <c r="I77" s="269">
        <v>118.81666666666666</v>
      </c>
      <c r="J77" s="269">
        <v>136.81666666666666</v>
      </c>
      <c r="K77" s="269">
        <v>140.5333333333333</v>
      </c>
      <c r="L77" s="269">
        <v>145.81666666666666</v>
      </c>
      <c r="M77" s="270">
        <v>135.25</v>
      </c>
      <c r="N77" s="270">
        <v>126.25</v>
      </c>
      <c r="O77" s="270">
        <v>166278375</v>
      </c>
      <c r="P77" s="271">
        <v>8.8466952172741156E-2</v>
      </c>
    </row>
    <row r="78" spans="1:16" ht="12.75" customHeight="1">
      <c r="A78" s="262">
        <v>68</v>
      </c>
      <c r="B78" s="275" t="s">
        <v>43</v>
      </c>
      <c r="C78" s="267" t="s">
        <v>116</v>
      </c>
      <c r="D78" s="268">
        <v>45288</v>
      </c>
      <c r="E78" s="267">
        <v>786.75</v>
      </c>
      <c r="F78" s="267">
        <v>786.33333333333337</v>
      </c>
      <c r="G78" s="269">
        <v>777.06666666666672</v>
      </c>
      <c r="H78" s="269">
        <v>767.38333333333333</v>
      </c>
      <c r="I78" s="269">
        <v>758.11666666666667</v>
      </c>
      <c r="J78" s="269">
        <v>796.01666666666677</v>
      </c>
      <c r="K78" s="269">
        <v>805.28333333333342</v>
      </c>
      <c r="L78" s="269">
        <v>814.96666666666681</v>
      </c>
      <c r="M78" s="270">
        <v>795.6</v>
      </c>
      <c r="N78" s="270">
        <v>776.65</v>
      </c>
      <c r="O78" s="270">
        <v>10896025</v>
      </c>
      <c r="P78" s="271">
        <v>-3.8759194115765908E-2</v>
      </c>
    </row>
    <row r="79" spans="1:16" ht="12.75" customHeight="1">
      <c r="A79" s="262">
        <v>69</v>
      </c>
      <c r="B79" s="275" t="s">
        <v>117</v>
      </c>
      <c r="C79" s="267" t="s">
        <v>118</v>
      </c>
      <c r="D79" s="268">
        <v>45288</v>
      </c>
      <c r="E79" s="267">
        <v>60.35</v>
      </c>
      <c r="F79" s="267">
        <v>60.516666666666673</v>
      </c>
      <c r="G79" s="269">
        <v>59.533333333333346</v>
      </c>
      <c r="H79" s="269">
        <v>58.716666666666676</v>
      </c>
      <c r="I79" s="269">
        <v>57.733333333333348</v>
      </c>
      <c r="J79" s="269">
        <v>61.333333333333343</v>
      </c>
      <c r="K79" s="269">
        <v>62.316666666666677</v>
      </c>
      <c r="L79" s="269">
        <v>63.13333333333334</v>
      </c>
      <c r="M79" s="270">
        <v>61.5</v>
      </c>
      <c r="N79" s="270">
        <v>59.7</v>
      </c>
      <c r="O79" s="270">
        <v>124155000</v>
      </c>
      <c r="P79" s="271">
        <v>-0.16330553449583018</v>
      </c>
    </row>
    <row r="80" spans="1:16" ht="12.75" customHeight="1">
      <c r="A80" s="262">
        <v>70</v>
      </c>
      <c r="B80" s="275" t="s">
        <v>45</v>
      </c>
      <c r="C80" s="273" t="s">
        <v>119</v>
      </c>
      <c r="D80" s="268">
        <v>45288</v>
      </c>
      <c r="E80" s="267">
        <v>693.4</v>
      </c>
      <c r="F80" s="267">
        <v>693.35</v>
      </c>
      <c r="G80" s="269">
        <v>685.30000000000007</v>
      </c>
      <c r="H80" s="269">
        <v>677.2</v>
      </c>
      <c r="I80" s="269">
        <v>669.15000000000009</v>
      </c>
      <c r="J80" s="269">
        <v>701.45</v>
      </c>
      <c r="K80" s="269">
        <v>709.5</v>
      </c>
      <c r="L80" s="269">
        <v>717.6</v>
      </c>
      <c r="M80" s="270">
        <v>701.4</v>
      </c>
      <c r="N80" s="270">
        <v>685.25</v>
      </c>
      <c r="O80" s="270">
        <v>7849400</v>
      </c>
      <c r="P80" s="271">
        <v>-0.1242929659173314</v>
      </c>
    </row>
    <row r="81" spans="1:16" ht="12.75" customHeight="1">
      <c r="A81" s="262">
        <v>71</v>
      </c>
      <c r="B81" s="275" t="s">
        <v>59</v>
      </c>
      <c r="C81" s="267" t="s">
        <v>120</v>
      </c>
      <c r="D81" s="268">
        <v>45288</v>
      </c>
      <c r="E81" s="267">
        <v>1016.15</v>
      </c>
      <c r="F81" s="267">
        <v>1013.9833333333332</v>
      </c>
      <c r="G81" s="269">
        <v>1007.9666666666665</v>
      </c>
      <c r="H81" s="269">
        <v>999.78333333333319</v>
      </c>
      <c r="I81" s="269">
        <v>993.76666666666642</v>
      </c>
      <c r="J81" s="269">
        <v>1022.1666666666665</v>
      </c>
      <c r="K81" s="269">
        <v>1028.1833333333332</v>
      </c>
      <c r="L81" s="269">
        <v>1036.3666666666666</v>
      </c>
      <c r="M81" s="270">
        <v>1020</v>
      </c>
      <c r="N81" s="270">
        <v>1005.8</v>
      </c>
      <c r="O81" s="270">
        <v>8542000</v>
      </c>
      <c r="P81" s="271">
        <v>-2.7328626736506489E-2</v>
      </c>
    </row>
    <row r="82" spans="1:16" ht="12.75" customHeight="1">
      <c r="A82" s="262">
        <v>72</v>
      </c>
      <c r="B82" s="275" t="s">
        <v>108</v>
      </c>
      <c r="C82" s="267" t="s">
        <v>121</v>
      </c>
      <c r="D82" s="268">
        <v>45288</v>
      </c>
      <c r="E82" s="267">
        <v>1890.45</v>
      </c>
      <c r="F82" s="267">
        <v>1874.8999999999999</v>
      </c>
      <c r="G82" s="269">
        <v>1854.8499999999997</v>
      </c>
      <c r="H82" s="269">
        <v>1819.2499999999998</v>
      </c>
      <c r="I82" s="269">
        <v>1799.1999999999996</v>
      </c>
      <c r="J82" s="269">
        <v>1910.4999999999998</v>
      </c>
      <c r="K82" s="269">
        <v>1930.55</v>
      </c>
      <c r="L82" s="269">
        <v>1966.1499999999999</v>
      </c>
      <c r="M82" s="270">
        <v>1894.95</v>
      </c>
      <c r="N82" s="270">
        <v>1839.3</v>
      </c>
      <c r="O82" s="270">
        <v>3425700</v>
      </c>
      <c r="P82" s="271">
        <v>-2.9340511440107672E-2</v>
      </c>
    </row>
    <row r="83" spans="1:16" ht="12.75" customHeight="1">
      <c r="A83" s="262">
        <v>73</v>
      </c>
      <c r="B83" s="275" t="s">
        <v>43</v>
      </c>
      <c r="C83" s="267" t="s">
        <v>122</v>
      </c>
      <c r="D83" s="268">
        <v>45288</v>
      </c>
      <c r="E83" s="267">
        <v>403.1</v>
      </c>
      <c r="F83" s="267">
        <v>400.65000000000003</v>
      </c>
      <c r="G83" s="269">
        <v>393.30000000000007</v>
      </c>
      <c r="H83" s="269">
        <v>383.50000000000006</v>
      </c>
      <c r="I83" s="269">
        <v>376.15000000000009</v>
      </c>
      <c r="J83" s="269">
        <v>410.45000000000005</v>
      </c>
      <c r="K83" s="269">
        <v>417.80000000000007</v>
      </c>
      <c r="L83" s="269">
        <v>427.6</v>
      </c>
      <c r="M83" s="270">
        <v>408</v>
      </c>
      <c r="N83" s="270">
        <v>390.85</v>
      </c>
      <c r="O83" s="270">
        <v>9714000</v>
      </c>
      <c r="P83" s="271">
        <v>-7.608902415826517E-2</v>
      </c>
    </row>
    <row r="84" spans="1:16" ht="12.75" customHeight="1">
      <c r="A84" s="262">
        <v>74</v>
      </c>
      <c r="B84" s="275" t="s">
        <v>49</v>
      </c>
      <c r="C84" s="267" t="s">
        <v>123</v>
      </c>
      <c r="D84" s="268">
        <v>45288</v>
      </c>
      <c r="E84" s="267">
        <v>2021.45</v>
      </c>
      <c r="F84" s="267">
        <v>2023.5166666666664</v>
      </c>
      <c r="G84" s="269">
        <v>2002.2833333333328</v>
      </c>
      <c r="H84" s="269">
        <v>1983.1166666666663</v>
      </c>
      <c r="I84" s="269">
        <v>1961.8833333333328</v>
      </c>
      <c r="J84" s="269">
        <v>2042.6833333333329</v>
      </c>
      <c r="K84" s="269">
        <v>2063.9166666666665</v>
      </c>
      <c r="L84" s="269">
        <v>2083.083333333333</v>
      </c>
      <c r="M84" s="270">
        <v>2044.75</v>
      </c>
      <c r="N84" s="270">
        <v>2004.35</v>
      </c>
      <c r="O84" s="270">
        <v>10363075</v>
      </c>
      <c r="P84" s="271">
        <v>-3.4944928561949841E-2</v>
      </c>
    </row>
    <row r="85" spans="1:16" ht="12.75" customHeight="1">
      <c r="A85" s="262">
        <v>75</v>
      </c>
      <c r="B85" s="275" t="s">
        <v>84</v>
      </c>
      <c r="C85" s="267" t="s">
        <v>124</v>
      </c>
      <c r="D85" s="268">
        <v>45288</v>
      </c>
      <c r="E85" s="267">
        <v>435.25</v>
      </c>
      <c r="F85" s="267">
        <v>435.38333333333338</v>
      </c>
      <c r="G85" s="269">
        <v>433.11666666666679</v>
      </c>
      <c r="H85" s="269">
        <v>430.98333333333341</v>
      </c>
      <c r="I85" s="269">
        <v>428.71666666666681</v>
      </c>
      <c r="J85" s="269">
        <v>437.51666666666677</v>
      </c>
      <c r="K85" s="269">
        <v>439.7833333333333</v>
      </c>
      <c r="L85" s="269">
        <v>441.91666666666674</v>
      </c>
      <c r="M85" s="270">
        <v>437.65</v>
      </c>
      <c r="N85" s="270">
        <v>433.25</v>
      </c>
      <c r="O85" s="270">
        <v>7016250</v>
      </c>
      <c r="P85" s="271">
        <v>-8.850276063657031E-2</v>
      </c>
    </row>
    <row r="86" spans="1:16" ht="12.75" customHeight="1">
      <c r="A86" s="262">
        <v>76</v>
      </c>
      <c r="B86" s="275" t="s">
        <v>45</v>
      </c>
      <c r="C86" s="274" t="s">
        <v>125</v>
      </c>
      <c r="D86" s="268">
        <v>45288</v>
      </c>
      <c r="E86" s="267">
        <v>2389.35</v>
      </c>
      <c r="F86" s="267">
        <v>2383.2833333333333</v>
      </c>
      <c r="G86" s="269">
        <v>2317.0666666666666</v>
      </c>
      <c r="H86" s="269">
        <v>2244.7833333333333</v>
      </c>
      <c r="I86" s="269">
        <v>2178.5666666666666</v>
      </c>
      <c r="J86" s="269">
        <v>2455.5666666666666</v>
      </c>
      <c r="K86" s="269">
        <v>2521.7833333333328</v>
      </c>
      <c r="L86" s="269">
        <v>2594.0666666666666</v>
      </c>
      <c r="M86" s="270">
        <v>2449.5</v>
      </c>
      <c r="N86" s="270">
        <v>2311</v>
      </c>
      <c r="O86" s="270">
        <v>6794700</v>
      </c>
      <c r="P86" s="271">
        <v>-9.2042493485668467E-2</v>
      </c>
    </row>
    <row r="87" spans="1:16" ht="12.75" customHeight="1">
      <c r="A87" s="262">
        <v>77</v>
      </c>
      <c r="B87" s="275" t="s">
        <v>41</v>
      </c>
      <c r="C87" s="267" t="s">
        <v>126</v>
      </c>
      <c r="D87" s="268">
        <v>45288</v>
      </c>
      <c r="E87" s="267">
        <v>1310.95</v>
      </c>
      <c r="F87" s="267">
        <v>1305.3</v>
      </c>
      <c r="G87" s="269">
        <v>1296.0999999999999</v>
      </c>
      <c r="H87" s="269">
        <v>1281.25</v>
      </c>
      <c r="I87" s="269">
        <v>1272.05</v>
      </c>
      <c r="J87" s="269">
        <v>1320.1499999999999</v>
      </c>
      <c r="K87" s="269">
        <v>1329.3500000000001</v>
      </c>
      <c r="L87" s="269">
        <v>1344.1999999999998</v>
      </c>
      <c r="M87" s="270">
        <v>1314.5</v>
      </c>
      <c r="N87" s="270">
        <v>1290.45</v>
      </c>
      <c r="O87" s="270">
        <v>5928500</v>
      </c>
      <c r="P87" s="271">
        <v>-7.8710178710178713E-2</v>
      </c>
    </row>
    <row r="88" spans="1:16" ht="12.75" customHeight="1">
      <c r="A88" s="262">
        <v>78</v>
      </c>
      <c r="B88" s="275" t="s">
        <v>87</v>
      </c>
      <c r="C88" s="267" t="s">
        <v>127</v>
      </c>
      <c r="D88" s="268">
        <v>45288</v>
      </c>
      <c r="E88" s="267">
        <v>1349.15</v>
      </c>
      <c r="F88" s="267">
        <v>1346.8500000000001</v>
      </c>
      <c r="G88" s="269">
        <v>1341.3500000000004</v>
      </c>
      <c r="H88" s="269">
        <v>1333.5500000000002</v>
      </c>
      <c r="I88" s="269">
        <v>1328.0500000000004</v>
      </c>
      <c r="J88" s="269">
        <v>1354.6500000000003</v>
      </c>
      <c r="K88" s="269">
        <v>1360.1499999999999</v>
      </c>
      <c r="L88" s="269">
        <v>1367.9500000000003</v>
      </c>
      <c r="M88" s="270">
        <v>1352.35</v>
      </c>
      <c r="N88" s="270">
        <v>1339.05</v>
      </c>
      <c r="O88" s="270">
        <v>11961600</v>
      </c>
      <c r="P88" s="271">
        <v>-0.15806070161608199</v>
      </c>
    </row>
    <row r="89" spans="1:16" ht="12.75" customHeight="1">
      <c r="A89" s="262">
        <v>79</v>
      </c>
      <c r="B89" s="275" t="s">
        <v>68</v>
      </c>
      <c r="C89" s="267" t="s">
        <v>128</v>
      </c>
      <c r="D89" s="268">
        <v>45288</v>
      </c>
      <c r="E89" s="267">
        <v>2970.8</v>
      </c>
      <c r="F89" s="267">
        <v>2963.2000000000003</v>
      </c>
      <c r="G89" s="269">
        <v>2933.4000000000005</v>
      </c>
      <c r="H89" s="269">
        <v>2896.0000000000005</v>
      </c>
      <c r="I89" s="269">
        <v>2866.2000000000007</v>
      </c>
      <c r="J89" s="269">
        <v>3000.6000000000004</v>
      </c>
      <c r="K89" s="269">
        <v>3030.4000000000005</v>
      </c>
      <c r="L89" s="269">
        <v>3067.8</v>
      </c>
      <c r="M89" s="270">
        <v>2993</v>
      </c>
      <c r="N89" s="270">
        <v>2925.8</v>
      </c>
      <c r="O89" s="270">
        <v>2495100</v>
      </c>
      <c r="P89" s="271">
        <v>-8.1501932633903915E-2</v>
      </c>
    </row>
    <row r="90" spans="1:16" ht="12.75" customHeight="1">
      <c r="A90" s="262">
        <v>80</v>
      </c>
      <c r="B90" s="275" t="s">
        <v>63</v>
      </c>
      <c r="C90" s="267" t="s">
        <v>129</v>
      </c>
      <c r="D90" s="268">
        <v>45288</v>
      </c>
      <c r="E90" s="267">
        <v>1565.35</v>
      </c>
      <c r="F90" s="267">
        <v>1564.45</v>
      </c>
      <c r="G90" s="269">
        <v>1551.9</v>
      </c>
      <c r="H90" s="269">
        <v>1538.45</v>
      </c>
      <c r="I90" s="269">
        <v>1525.9</v>
      </c>
      <c r="J90" s="269">
        <v>1577.9</v>
      </c>
      <c r="K90" s="269">
        <v>1590.4499999999998</v>
      </c>
      <c r="L90" s="269">
        <v>1603.9</v>
      </c>
      <c r="M90" s="270">
        <v>1577</v>
      </c>
      <c r="N90" s="270">
        <v>1551</v>
      </c>
      <c r="O90" s="270">
        <v>153888350</v>
      </c>
      <c r="P90" s="271">
        <v>-5.3185297481675997E-2</v>
      </c>
    </row>
    <row r="91" spans="1:16" ht="12.75" customHeight="1">
      <c r="A91" s="262">
        <v>81</v>
      </c>
      <c r="B91" s="275" t="s">
        <v>68</v>
      </c>
      <c r="C91" s="267" t="s">
        <v>130</v>
      </c>
      <c r="D91" s="268">
        <v>45288</v>
      </c>
      <c r="E91" s="267">
        <v>694</v>
      </c>
      <c r="F91" s="267">
        <v>689.9</v>
      </c>
      <c r="G91" s="269">
        <v>683.05</v>
      </c>
      <c r="H91" s="269">
        <v>672.1</v>
      </c>
      <c r="I91" s="269">
        <v>665.25</v>
      </c>
      <c r="J91" s="269">
        <v>700.84999999999991</v>
      </c>
      <c r="K91" s="269">
        <v>707.7</v>
      </c>
      <c r="L91" s="269">
        <v>718.64999999999986</v>
      </c>
      <c r="M91" s="270">
        <v>696.75</v>
      </c>
      <c r="N91" s="270">
        <v>678.95</v>
      </c>
      <c r="O91" s="270">
        <v>15007300</v>
      </c>
      <c r="P91" s="271">
        <v>-0.11016175319593008</v>
      </c>
    </row>
    <row r="92" spans="1:16" ht="12.75" customHeight="1">
      <c r="A92" s="262">
        <v>82</v>
      </c>
      <c r="B92" s="275" t="s">
        <v>56</v>
      </c>
      <c r="C92" s="267" t="s">
        <v>131</v>
      </c>
      <c r="D92" s="268">
        <v>45288</v>
      </c>
      <c r="E92" s="267">
        <v>3843.25</v>
      </c>
      <c r="F92" s="267">
        <v>3843.8333333333335</v>
      </c>
      <c r="G92" s="269">
        <v>3789.7166666666672</v>
      </c>
      <c r="H92" s="269">
        <v>3736.1833333333338</v>
      </c>
      <c r="I92" s="269">
        <v>3682.0666666666675</v>
      </c>
      <c r="J92" s="269">
        <v>3897.3666666666668</v>
      </c>
      <c r="K92" s="269">
        <v>3951.4833333333327</v>
      </c>
      <c r="L92" s="269">
        <v>4005.0166666666664</v>
      </c>
      <c r="M92" s="270">
        <v>3897.95</v>
      </c>
      <c r="N92" s="270">
        <v>3790.3</v>
      </c>
      <c r="O92" s="270">
        <v>3441300</v>
      </c>
      <c r="P92" s="271">
        <v>-0.23724981714209722</v>
      </c>
    </row>
    <row r="93" spans="1:16" ht="12.75" customHeight="1">
      <c r="A93" s="262">
        <v>83</v>
      </c>
      <c r="B93" s="275" t="s">
        <v>132</v>
      </c>
      <c r="C93" s="267" t="s">
        <v>133</v>
      </c>
      <c r="D93" s="268">
        <v>45288</v>
      </c>
      <c r="E93" s="267">
        <v>520</v>
      </c>
      <c r="F93" s="267">
        <v>519.06666666666672</v>
      </c>
      <c r="G93" s="269">
        <v>516.23333333333346</v>
      </c>
      <c r="H93" s="269">
        <v>512.4666666666667</v>
      </c>
      <c r="I93" s="269">
        <v>509.63333333333344</v>
      </c>
      <c r="J93" s="269">
        <v>522.83333333333348</v>
      </c>
      <c r="K93" s="269">
        <v>525.66666666666674</v>
      </c>
      <c r="L93" s="269">
        <v>529.43333333333351</v>
      </c>
      <c r="M93" s="270">
        <v>521.9</v>
      </c>
      <c r="N93" s="270">
        <v>515.29999999999995</v>
      </c>
      <c r="O93" s="270">
        <v>35019600</v>
      </c>
      <c r="P93" s="271">
        <v>-9.2709466811751906E-2</v>
      </c>
    </row>
    <row r="94" spans="1:16" ht="12.75" customHeight="1">
      <c r="A94" s="262">
        <v>84</v>
      </c>
      <c r="B94" s="275" t="s">
        <v>132</v>
      </c>
      <c r="C94" s="273" t="s">
        <v>134</v>
      </c>
      <c r="D94" s="268">
        <v>45288</v>
      </c>
      <c r="E94" s="267">
        <v>175.3</v>
      </c>
      <c r="F94" s="267">
        <v>173.13333333333333</v>
      </c>
      <c r="G94" s="269">
        <v>169.41666666666666</v>
      </c>
      <c r="H94" s="269">
        <v>163.53333333333333</v>
      </c>
      <c r="I94" s="269">
        <v>159.81666666666666</v>
      </c>
      <c r="J94" s="269">
        <v>179.01666666666665</v>
      </c>
      <c r="K94" s="269">
        <v>182.73333333333335</v>
      </c>
      <c r="L94" s="269">
        <v>188.61666666666665</v>
      </c>
      <c r="M94" s="270">
        <v>176.85</v>
      </c>
      <c r="N94" s="270">
        <v>167.25</v>
      </c>
      <c r="O94" s="270">
        <v>30347800</v>
      </c>
      <c r="P94" s="271">
        <v>-0.19124293785310734</v>
      </c>
    </row>
    <row r="95" spans="1:16" ht="12.75" customHeight="1">
      <c r="A95" s="262">
        <v>85</v>
      </c>
      <c r="B95" s="275" t="s">
        <v>84</v>
      </c>
      <c r="C95" s="267" t="s">
        <v>135</v>
      </c>
      <c r="D95" s="268">
        <v>45288</v>
      </c>
      <c r="E95" s="267">
        <v>348.75</v>
      </c>
      <c r="F95" s="267">
        <v>345.9666666666667</v>
      </c>
      <c r="G95" s="269">
        <v>341.43333333333339</v>
      </c>
      <c r="H95" s="269">
        <v>334.11666666666667</v>
      </c>
      <c r="I95" s="269">
        <v>329.58333333333337</v>
      </c>
      <c r="J95" s="269">
        <v>353.28333333333342</v>
      </c>
      <c r="K95" s="269">
        <v>357.81666666666672</v>
      </c>
      <c r="L95" s="269">
        <v>365.13333333333344</v>
      </c>
      <c r="M95" s="270">
        <v>350.5</v>
      </c>
      <c r="N95" s="270">
        <v>338.65</v>
      </c>
      <c r="O95" s="270">
        <v>40899600</v>
      </c>
      <c r="P95" s="271">
        <v>-0.2184097827769465</v>
      </c>
    </row>
    <row r="96" spans="1:16" ht="12.75" customHeight="1">
      <c r="A96" s="262">
        <v>86</v>
      </c>
      <c r="B96" s="275" t="s">
        <v>59</v>
      </c>
      <c r="C96" s="267" t="s">
        <v>136</v>
      </c>
      <c r="D96" s="268">
        <v>45288</v>
      </c>
      <c r="E96" s="267">
        <v>2560.4499999999998</v>
      </c>
      <c r="F96" s="267">
        <v>2554.7666666666664</v>
      </c>
      <c r="G96" s="269">
        <v>2543.5333333333328</v>
      </c>
      <c r="H96" s="269">
        <v>2526.6166666666663</v>
      </c>
      <c r="I96" s="269">
        <v>2515.3833333333328</v>
      </c>
      <c r="J96" s="269">
        <v>2571.6833333333329</v>
      </c>
      <c r="K96" s="269">
        <v>2582.9166666666665</v>
      </c>
      <c r="L96" s="269">
        <v>2599.833333333333</v>
      </c>
      <c r="M96" s="270">
        <v>2566</v>
      </c>
      <c r="N96" s="270">
        <v>2537.85</v>
      </c>
      <c r="O96" s="270">
        <v>8814600</v>
      </c>
      <c r="P96" s="271">
        <v>-8.8845473997581165E-2</v>
      </c>
    </row>
    <row r="97" spans="1:16" ht="12.75" customHeight="1">
      <c r="A97" s="262">
        <v>87</v>
      </c>
      <c r="B97" s="275" t="s">
        <v>68</v>
      </c>
      <c r="C97" s="267" t="s">
        <v>137</v>
      </c>
      <c r="D97" s="268">
        <v>45288</v>
      </c>
      <c r="E97" s="267">
        <v>206.3</v>
      </c>
      <c r="F97" s="267">
        <v>202.25</v>
      </c>
      <c r="G97" s="269">
        <v>193.6</v>
      </c>
      <c r="H97" s="269">
        <v>180.9</v>
      </c>
      <c r="I97" s="269">
        <v>172.25</v>
      </c>
      <c r="J97" s="269">
        <v>214.95</v>
      </c>
      <c r="K97" s="269">
        <v>223.59999999999997</v>
      </c>
      <c r="L97" s="269">
        <v>236.29999999999998</v>
      </c>
      <c r="M97" s="270">
        <v>210.9</v>
      </c>
      <c r="N97" s="270">
        <v>189.55</v>
      </c>
      <c r="O97" s="270">
        <v>59466000</v>
      </c>
      <c r="P97" s="271">
        <v>9.7515060240963861E-2</v>
      </c>
    </row>
    <row r="98" spans="1:16" ht="12.75" customHeight="1">
      <c r="A98" s="262">
        <v>88</v>
      </c>
      <c r="B98" s="275" t="s">
        <v>63</v>
      </c>
      <c r="C98" s="267" t="s">
        <v>138</v>
      </c>
      <c r="D98" s="268">
        <v>45288</v>
      </c>
      <c r="E98" s="267">
        <v>938.95</v>
      </c>
      <c r="F98" s="267">
        <v>939.73333333333323</v>
      </c>
      <c r="G98" s="269">
        <v>933.46666666666647</v>
      </c>
      <c r="H98" s="269">
        <v>927.98333333333323</v>
      </c>
      <c r="I98" s="269">
        <v>921.71666666666647</v>
      </c>
      <c r="J98" s="269">
        <v>945.21666666666647</v>
      </c>
      <c r="K98" s="269">
        <v>951.48333333333312</v>
      </c>
      <c r="L98" s="269">
        <v>956.96666666666647</v>
      </c>
      <c r="M98" s="270">
        <v>946</v>
      </c>
      <c r="N98" s="270">
        <v>934.25</v>
      </c>
      <c r="O98" s="270">
        <v>100315600</v>
      </c>
      <c r="P98" s="271">
        <v>-8.8487469787558837E-2</v>
      </c>
    </row>
    <row r="99" spans="1:16" ht="12.75" customHeight="1">
      <c r="A99" s="262">
        <v>89</v>
      </c>
      <c r="B99" s="275" t="s">
        <v>68</v>
      </c>
      <c r="C99" s="267" t="s">
        <v>139</v>
      </c>
      <c r="D99" s="268">
        <v>45288</v>
      </c>
      <c r="E99" s="267">
        <v>1489</v>
      </c>
      <c r="F99" s="267">
        <v>1477.2333333333333</v>
      </c>
      <c r="G99" s="269">
        <v>1459.5166666666667</v>
      </c>
      <c r="H99" s="269">
        <v>1430.0333333333333</v>
      </c>
      <c r="I99" s="269">
        <v>1412.3166666666666</v>
      </c>
      <c r="J99" s="269">
        <v>1506.7166666666667</v>
      </c>
      <c r="K99" s="269">
        <v>1524.4333333333334</v>
      </c>
      <c r="L99" s="269">
        <v>1553.9166666666667</v>
      </c>
      <c r="M99" s="270">
        <v>1494.95</v>
      </c>
      <c r="N99" s="270">
        <v>1447.75</v>
      </c>
      <c r="O99" s="270">
        <v>2590000</v>
      </c>
      <c r="P99" s="271">
        <v>-7.516514908052134E-2</v>
      </c>
    </row>
    <row r="100" spans="1:16" ht="12.75" customHeight="1">
      <c r="A100" s="262">
        <v>90</v>
      </c>
      <c r="B100" s="275" t="s">
        <v>68</v>
      </c>
      <c r="C100" s="267" t="s">
        <v>140</v>
      </c>
      <c r="D100" s="268">
        <v>45288</v>
      </c>
      <c r="E100" s="267">
        <v>566.65</v>
      </c>
      <c r="F100" s="267">
        <v>565.20000000000005</v>
      </c>
      <c r="G100" s="269">
        <v>557.40000000000009</v>
      </c>
      <c r="H100" s="269">
        <v>548.15000000000009</v>
      </c>
      <c r="I100" s="269">
        <v>540.35000000000014</v>
      </c>
      <c r="J100" s="269">
        <v>574.45000000000005</v>
      </c>
      <c r="K100" s="269">
        <v>582.25</v>
      </c>
      <c r="L100" s="269">
        <v>591.5</v>
      </c>
      <c r="M100" s="270">
        <v>573</v>
      </c>
      <c r="N100" s="270">
        <v>555.95000000000005</v>
      </c>
      <c r="O100" s="270">
        <v>9744000</v>
      </c>
      <c r="P100" s="271">
        <v>-5.2923166642367694E-2</v>
      </c>
    </row>
    <row r="101" spans="1:16" ht="12.75" customHeight="1">
      <c r="A101" s="262">
        <v>91</v>
      </c>
      <c r="B101" s="275" t="s">
        <v>79</v>
      </c>
      <c r="C101" s="267" t="s">
        <v>141</v>
      </c>
      <c r="D101" s="268">
        <v>45288</v>
      </c>
      <c r="E101" s="267">
        <v>13.25</v>
      </c>
      <c r="F101" s="267">
        <v>13.299999999999999</v>
      </c>
      <c r="G101" s="269">
        <v>13.049999999999997</v>
      </c>
      <c r="H101" s="269">
        <v>12.849999999999998</v>
      </c>
      <c r="I101" s="269">
        <v>12.599999999999996</v>
      </c>
      <c r="J101" s="269">
        <v>13.499999999999998</v>
      </c>
      <c r="K101" s="269">
        <v>13.750000000000002</v>
      </c>
      <c r="L101" s="269">
        <v>13.95</v>
      </c>
      <c r="M101" s="270">
        <v>13.55</v>
      </c>
      <c r="N101" s="270">
        <v>13.1</v>
      </c>
      <c r="O101" s="270">
        <v>1674720000</v>
      </c>
      <c r="P101" s="271">
        <v>-1.0165965293867322E-2</v>
      </c>
    </row>
    <row r="102" spans="1:16" ht="12.75" customHeight="1">
      <c r="A102" s="262">
        <v>92</v>
      </c>
      <c r="B102" s="275" t="s">
        <v>68</v>
      </c>
      <c r="C102" s="273" t="s">
        <v>142</v>
      </c>
      <c r="D102" s="268">
        <v>45288</v>
      </c>
      <c r="E102" s="267">
        <v>119</v>
      </c>
      <c r="F102" s="267">
        <v>118.83333333333333</v>
      </c>
      <c r="G102" s="269">
        <v>118.21666666666665</v>
      </c>
      <c r="H102" s="269">
        <v>117.43333333333332</v>
      </c>
      <c r="I102" s="269">
        <v>116.81666666666665</v>
      </c>
      <c r="J102" s="269">
        <v>119.61666666666666</v>
      </c>
      <c r="K102" s="269">
        <v>120.23333333333333</v>
      </c>
      <c r="L102" s="269">
        <v>121.01666666666667</v>
      </c>
      <c r="M102" s="270">
        <v>119.45</v>
      </c>
      <c r="N102" s="270">
        <v>118.05</v>
      </c>
      <c r="O102" s="270">
        <v>71325000</v>
      </c>
      <c r="P102" s="271">
        <v>-0.16334310850439882</v>
      </c>
    </row>
    <row r="103" spans="1:16" ht="12.75" customHeight="1">
      <c r="A103" s="262">
        <v>93</v>
      </c>
      <c r="B103" s="275" t="s">
        <v>63</v>
      </c>
      <c r="C103" s="267" t="s">
        <v>143</v>
      </c>
      <c r="D103" s="268">
        <v>45288</v>
      </c>
      <c r="E103" s="267">
        <v>84.55</v>
      </c>
      <c r="F103" s="267">
        <v>84.483333333333334</v>
      </c>
      <c r="G103" s="269">
        <v>83.916666666666671</v>
      </c>
      <c r="H103" s="269">
        <v>83.283333333333331</v>
      </c>
      <c r="I103" s="269">
        <v>82.716666666666669</v>
      </c>
      <c r="J103" s="269">
        <v>85.116666666666674</v>
      </c>
      <c r="K103" s="269">
        <v>85.683333333333337</v>
      </c>
      <c r="L103" s="269">
        <v>86.316666666666677</v>
      </c>
      <c r="M103" s="270">
        <v>85.05</v>
      </c>
      <c r="N103" s="270">
        <v>83.85</v>
      </c>
      <c r="O103" s="270">
        <v>268905000</v>
      </c>
      <c r="P103" s="271">
        <v>-0.13129648923024737</v>
      </c>
    </row>
    <row r="104" spans="1:16" ht="12.75" customHeight="1">
      <c r="A104" s="262">
        <v>94</v>
      </c>
      <c r="B104" s="275" t="s">
        <v>45</v>
      </c>
      <c r="C104" s="274" t="s">
        <v>144</v>
      </c>
      <c r="D104" s="268">
        <v>45288</v>
      </c>
      <c r="E104" s="267">
        <v>145.15</v>
      </c>
      <c r="F104" s="267">
        <v>144.63333333333333</v>
      </c>
      <c r="G104" s="269">
        <v>143.16666666666666</v>
      </c>
      <c r="H104" s="269">
        <v>141.18333333333334</v>
      </c>
      <c r="I104" s="269">
        <v>139.71666666666667</v>
      </c>
      <c r="J104" s="269">
        <v>146.61666666666665</v>
      </c>
      <c r="K104" s="269">
        <v>148.08333333333334</v>
      </c>
      <c r="L104" s="269">
        <v>150.06666666666663</v>
      </c>
      <c r="M104" s="270">
        <v>146.1</v>
      </c>
      <c r="N104" s="270">
        <v>142.65</v>
      </c>
      <c r="O104" s="270">
        <v>58575000</v>
      </c>
      <c r="P104" s="271">
        <v>-6.6068759342301941E-2</v>
      </c>
    </row>
    <row r="105" spans="1:16" ht="12.75" customHeight="1">
      <c r="A105" s="262">
        <v>95</v>
      </c>
      <c r="B105" s="275" t="s">
        <v>84</v>
      </c>
      <c r="C105" s="267" t="s">
        <v>145</v>
      </c>
      <c r="D105" s="268">
        <v>45288</v>
      </c>
      <c r="E105" s="267">
        <v>390.85</v>
      </c>
      <c r="F105" s="267">
        <v>390.11666666666673</v>
      </c>
      <c r="G105" s="269">
        <v>387.93333333333345</v>
      </c>
      <c r="H105" s="269">
        <v>385.01666666666671</v>
      </c>
      <c r="I105" s="269">
        <v>382.83333333333343</v>
      </c>
      <c r="J105" s="269">
        <v>393.03333333333347</v>
      </c>
      <c r="K105" s="269">
        <v>395.21666666666675</v>
      </c>
      <c r="L105" s="269">
        <v>398.1333333333335</v>
      </c>
      <c r="M105" s="270">
        <v>392.3</v>
      </c>
      <c r="N105" s="270">
        <v>387.2</v>
      </c>
      <c r="O105" s="270">
        <v>15334000</v>
      </c>
      <c r="P105" s="271">
        <v>-2.983906046107003E-2</v>
      </c>
    </row>
    <row r="106" spans="1:16" ht="12.75" customHeight="1">
      <c r="A106" s="262">
        <v>96</v>
      </c>
      <c r="B106" s="275" t="s">
        <v>117</v>
      </c>
      <c r="C106" s="274" t="s">
        <v>146</v>
      </c>
      <c r="D106" s="268">
        <v>45288</v>
      </c>
      <c r="E106" s="267">
        <v>425.1</v>
      </c>
      <c r="F106" s="267">
        <v>424.25</v>
      </c>
      <c r="G106" s="269">
        <v>422.15</v>
      </c>
      <c r="H106" s="269">
        <v>419.2</v>
      </c>
      <c r="I106" s="269">
        <v>417.09999999999997</v>
      </c>
      <c r="J106" s="269">
        <v>427.2</v>
      </c>
      <c r="K106" s="269">
        <v>429.3</v>
      </c>
      <c r="L106" s="269">
        <v>432.25</v>
      </c>
      <c r="M106" s="270">
        <v>426.35</v>
      </c>
      <c r="N106" s="270">
        <v>421.3</v>
      </c>
      <c r="O106" s="270">
        <v>17756000</v>
      </c>
      <c r="P106" s="271">
        <v>-8.2092638544251445E-2</v>
      </c>
    </row>
    <row r="107" spans="1:16" ht="12.75" customHeight="1">
      <c r="A107" s="262">
        <v>97</v>
      </c>
      <c r="B107" s="275" t="s">
        <v>49</v>
      </c>
      <c r="C107" s="272" t="s">
        <v>147</v>
      </c>
      <c r="D107" s="268">
        <v>45288</v>
      </c>
      <c r="E107" s="267">
        <v>253.85</v>
      </c>
      <c r="F107" s="267">
        <v>248.86666666666667</v>
      </c>
      <c r="G107" s="269">
        <v>240.73333333333335</v>
      </c>
      <c r="H107" s="269">
        <v>227.61666666666667</v>
      </c>
      <c r="I107" s="269">
        <v>219.48333333333335</v>
      </c>
      <c r="J107" s="269">
        <v>261.98333333333335</v>
      </c>
      <c r="K107" s="269">
        <v>270.11666666666667</v>
      </c>
      <c r="L107" s="269">
        <v>283.23333333333335</v>
      </c>
      <c r="M107" s="270">
        <v>257</v>
      </c>
      <c r="N107" s="270">
        <v>235.75</v>
      </c>
      <c r="O107" s="270">
        <v>24009100</v>
      </c>
      <c r="P107" s="271">
        <v>-1.2877071658519137E-2</v>
      </c>
    </row>
    <row r="108" spans="1:16" ht="12.75" customHeight="1">
      <c r="A108" s="262">
        <v>98</v>
      </c>
      <c r="B108" s="275" t="s">
        <v>45</v>
      </c>
      <c r="C108" s="274" t="s">
        <v>148</v>
      </c>
      <c r="D108" s="268">
        <v>45288</v>
      </c>
      <c r="E108" s="267">
        <v>2626.05</v>
      </c>
      <c r="F108" s="267">
        <v>2629.0333333333333</v>
      </c>
      <c r="G108" s="269">
        <v>2611.0166666666664</v>
      </c>
      <c r="H108" s="269">
        <v>2595.9833333333331</v>
      </c>
      <c r="I108" s="269">
        <v>2577.9666666666662</v>
      </c>
      <c r="J108" s="269">
        <v>2644.0666666666666</v>
      </c>
      <c r="K108" s="269">
        <v>2662.0833333333339</v>
      </c>
      <c r="L108" s="269">
        <v>2677.1166666666668</v>
      </c>
      <c r="M108" s="270">
        <v>2647.05</v>
      </c>
      <c r="N108" s="270">
        <v>2614</v>
      </c>
      <c r="O108" s="270">
        <v>898200</v>
      </c>
      <c r="P108" s="271">
        <v>-0.17882611080636313</v>
      </c>
    </row>
    <row r="109" spans="1:16" ht="12.75" customHeight="1">
      <c r="A109" s="262">
        <v>99</v>
      </c>
      <c r="B109" s="275" t="s">
        <v>45</v>
      </c>
      <c r="C109" s="267" t="s">
        <v>149</v>
      </c>
      <c r="D109" s="268">
        <v>45288</v>
      </c>
      <c r="E109" s="267">
        <v>2719.9</v>
      </c>
      <c r="F109" s="267">
        <v>2708.6</v>
      </c>
      <c r="G109" s="269">
        <v>2692.2999999999997</v>
      </c>
      <c r="H109" s="269">
        <v>2664.7</v>
      </c>
      <c r="I109" s="269">
        <v>2648.3999999999996</v>
      </c>
      <c r="J109" s="269">
        <v>2736.2</v>
      </c>
      <c r="K109" s="269">
        <v>2752.5</v>
      </c>
      <c r="L109" s="269">
        <v>2780.1</v>
      </c>
      <c r="M109" s="270">
        <v>2724.9</v>
      </c>
      <c r="N109" s="270">
        <v>2681</v>
      </c>
      <c r="O109" s="270">
        <v>6260400</v>
      </c>
      <c r="P109" s="271">
        <v>-4.6949214468396054E-2</v>
      </c>
    </row>
    <row r="110" spans="1:16" ht="12.75" customHeight="1">
      <c r="A110" s="262">
        <v>100</v>
      </c>
      <c r="B110" s="275" t="s">
        <v>63</v>
      </c>
      <c r="C110" s="267" t="s">
        <v>150</v>
      </c>
      <c r="D110" s="268">
        <v>45288</v>
      </c>
      <c r="E110" s="267">
        <v>1474.3</v>
      </c>
      <c r="F110" s="267">
        <v>1477.1166666666668</v>
      </c>
      <c r="G110" s="269">
        <v>1459.6833333333336</v>
      </c>
      <c r="H110" s="269">
        <v>1445.0666666666668</v>
      </c>
      <c r="I110" s="269">
        <v>1427.6333333333337</v>
      </c>
      <c r="J110" s="269">
        <v>1491.7333333333336</v>
      </c>
      <c r="K110" s="269">
        <v>1509.166666666667</v>
      </c>
      <c r="L110" s="269">
        <v>1523.7833333333335</v>
      </c>
      <c r="M110" s="270">
        <v>1494.55</v>
      </c>
      <c r="N110" s="270">
        <v>1462.5</v>
      </c>
      <c r="O110" s="270">
        <v>22951500</v>
      </c>
      <c r="P110" s="271">
        <v>-5.7626770683637855E-2</v>
      </c>
    </row>
    <row r="111" spans="1:16" ht="12.75" customHeight="1">
      <c r="A111" s="262">
        <v>101</v>
      </c>
      <c r="B111" s="275" t="s">
        <v>79</v>
      </c>
      <c r="C111" s="267" t="s">
        <v>151</v>
      </c>
      <c r="D111" s="268">
        <v>45288</v>
      </c>
      <c r="E111" s="267">
        <v>185.6</v>
      </c>
      <c r="F111" s="267">
        <v>185.63333333333335</v>
      </c>
      <c r="G111" s="269">
        <v>184.01666666666671</v>
      </c>
      <c r="H111" s="269">
        <v>182.43333333333337</v>
      </c>
      <c r="I111" s="269">
        <v>180.81666666666672</v>
      </c>
      <c r="J111" s="269">
        <v>187.2166666666667</v>
      </c>
      <c r="K111" s="269">
        <v>188.83333333333331</v>
      </c>
      <c r="L111" s="269">
        <v>190.41666666666669</v>
      </c>
      <c r="M111" s="270">
        <v>187.25</v>
      </c>
      <c r="N111" s="270">
        <v>184.05</v>
      </c>
      <c r="O111" s="270">
        <v>67136400</v>
      </c>
      <c r="P111" s="271">
        <v>-3.96381498954331E-2</v>
      </c>
    </row>
    <row r="112" spans="1:16" ht="12.75" customHeight="1">
      <c r="A112" s="262">
        <v>102</v>
      </c>
      <c r="B112" s="275" t="s">
        <v>87</v>
      </c>
      <c r="C112" s="267" t="s">
        <v>152</v>
      </c>
      <c r="D112" s="268">
        <v>45288</v>
      </c>
      <c r="E112" s="267">
        <v>1466.5</v>
      </c>
      <c r="F112" s="267">
        <v>1465.95</v>
      </c>
      <c r="G112" s="269">
        <v>1460.5</v>
      </c>
      <c r="H112" s="269">
        <v>1454.5</v>
      </c>
      <c r="I112" s="269">
        <v>1449.05</v>
      </c>
      <c r="J112" s="269">
        <v>1471.95</v>
      </c>
      <c r="K112" s="269">
        <v>1477.4000000000003</v>
      </c>
      <c r="L112" s="269">
        <v>1483.4</v>
      </c>
      <c r="M112" s="270">
        <v>1471.4</v>
      </c>
      <c r="N112" s="270">
        <v>1459.95</v>
      </c>
      <c r="O112" s="270">
        <v>25359200</v>
      </c>
      <c r="P112" s="271">
        <v>-0.16598039860553837</v>
      </c>
    </row>
    <row r="113" spans="1:16" ht="12.75" customHeight="1">
      <c r="A113" s="262">
        <v>103</v>
      </c>
      <c r="B113" s="275" t="s">
        <v>84</v>
      </c>
      <c r="C113" s="267" t="s">
        <v>154</v>
      </c>
      <c r="D113" s="268">
        <v>45288</v>
      </c>
      <c r="E113" s="267">
        <v>112.05</v>
      </c>
      <c r="F113" s="267">
        <v>110.83333333333333</v>
      </c>
      <c r="G113" s="269">
        <v>109.11666666666666</v>
      </c>
      <c r="H113" s="269">
        <v>106.18333333333334</v>
      </c>
      <c r="I113" s="269">
        <v>104.46666666666667</v>
      </c>
      <c r="J113" s="269">
        <v>113.76666666666665</v>
      </c>
      <c r="K113" s="269">
        <v>115.48333333333332</v>
      </c>
      <c r="L113" s="269">
        <v>118.41666666666664</v>
      </c>
      <c r="M113" s="270">
        <v>112.55</v>
      </c>
      <c r="N113" s="270">
        <v>107.9</v>
      </c>
      <c r="O113" s="270">
        <v>135534750</v>
      </c>
      <c r="P113" s="271">
        <v>-0.18693338012516816</v>
      </c>
    </row>
    <row r="114" spans="1:16" ht="12.75" customHeight="1">
      <c r="A114" s="262">
        <v>104</v>
      </c>
      <c r="B114" s="275" t="s">
        <v>43</v>
      </c>
      <c r="C114" s="274" t="s">
        <v>155</v>
      </c>
      <c r="D114" s="268">
        <v>45288</v>
      </c>
      <c r="E114" s="267">
        <v>1119.95</v>
      </c>
      <c r="F114" s="267">
        <v>1114.5000000000002</v>
      </c>
      <c r="G114" s="269">
        <v>1105.6000000000004</v>
      </c>
      <c r="H114" s="269">
        <v>1091.2500000000002</v>
      </c>
      <c r="I114" s="269">
        <v>1082.3500000000004</v>
      </c>
      <c r="J114" s="269">
        <v>1128.8500000000004</v>
      </c>
      <c r="K114" s="269">
        <v>1137.7500000000005</v>
      </c>
      <c r="L114" s="269">
        <v>1152.1000000000004</v>
      </c>
      <c r="M114" s="270">
        <v>1123.4000000000001</v>
      </c>
      <c r="N114" s="270">
        <v>1100.1500000000001</v>
      </c>
      <c r="O114" s="270">
        <v>1877200</v>
      </c>
      <c r="P114" s="271">
        <v>-0.16070909619296717</v>
      </c>
    </row>
    <row r="115" spans="1:16" ht="12.75" customHeight="1">
      <c r="A115" s="262">
        <v>105</v>
      </c>
      <c r="B115" s="275" t="s">
        <v>45</v>
      </c>
      <c r="C115" s="267" t="s">
        <v>156</v>
      </c>
      <c r="D115" s="268">
        <v>45288</v>
      </c>
      <c r="E115" s="267">
        <v>709.55</v>
      </c>
      <c r="F115" s="267">
        <v>709.80000000000007</v>
      </c>
      <c r="G115" s="269">
        <v>703.75000000000011</v>
      </c>
      <c r="H115" s="269">
        <v>697.95</v>
      </c>
      <c r="I115" s="269">
        <v>691.90000000000009</v>
      </c>
      <c r="J115" s="269">
        <v>715.60000000000014</v>
      </c>
      <c r="K115" s="269">
        <v>721.65000000000009</v>
      </c>
      <c r="L115" s="269">
        <v>727.45000000000016</v>
      </c>
      <c r="M115" s="270">
        <v>715.85</v>
      </c>
      <c r="N115" s="270">
        <v>704</v>
      </c>
      <c r="O115" s="270">
        <v>12711125</v>
      </c>
      <c r="P115" s="271">
        <v>-6.5427174472465266E-2</v>
      </c>
    </row>
    <row r="116" spans="1:16" ht="12.75" customHeight="1">
      <c r="A116" s="262">
        <v>106</v>
      </c>
      <c r="B116" s="275" t="s">
        <v>59</v>
      </c>
      <c r="C116" s="267" t="s">
        <v>157</v>
      </c>
      <c r="D116" s="268">
        <v>45288</v>
      </c>
      <c r="E116" s="267">
        <v>438.75</v>
      </c>
      <c r="F116" s="267">
        <v>439.08333333333331</v>
      </c>
      <c r="G116" s="269">
        <v>436.91666666666663</v>
      </c>
      <c r="H116" s="269">
        <v>435.08333333333331</v>
      </c>
      <c r="I116" s="269">
        <v>432.91666666666663</v>
      </c>
      <c r="J116" s="269">
        <v>440.91666666666663</v>
      </c>
      <c r="K116" s="269">
        <v>443.08333333333326</v>
      </c>
      <c r="L116" s="269">
        <v>444.91666666666663</v>
      </c>
      <c r="M116" s="270">
        <v>441.25</v>
      </c>
      <c r="N116" s="270">
        <v>437.25</v>
      </c>
      <c r="O116" s="270">
        <v>63524800</v>
      </c>
      <c r="P116" s="271">
        <v>-6.3255001887504714E-2</v>
      </c>
    </row>
    <row r="117" spans="1:16" ht="12.75" customHeight="1">
      <c r="A117" s="262">
        <v>107</v>
      </c>
      <c r="B117" s="275" t="s">
        <v>132</v>
      </c>
      <c r="C117" s="267" t="s">
        <v>158</v>
      </c>
      <c r="D117" s="268">
        <v>45288</v>
      </c>
      <c r="E117" s="267">
        <v>676.3</v>
      </c>
      <c r="F117" s="267">
        <v>675.31666666666672</v>
      </c>
      <c r="G117" s="269">
        <v>671.28333333333342</v>
      </c>
      <c r="H117" s="269">
        <v>666.26666666666665</v>
      </c>
      <c r="I117" s="269">
        <v>662.23333333333335</v>
      </c>
      <c r="J117" s="269">
        <v>680.33333333333348</v>
      </c>
      <c r="K117" s="269">
        <v>684.36666666666679</v>
      </c>
      <c r="L117" s="269">
        <v>689.38333333333355</v>
      </c>
      <c r="M117" s="270">
        <v>679.35</v>
      </c>
      <c r="N117" s="270">
        <v>670.3</v>
      </c>
      <c r="O117" s="270">
        <v>24882500</v>
      </c>
      <c r="P117" s="271">
        <v>-5.872895782107055E-2</v>
      </c>
    </row>
    <row r="118" spans="1:16" ht="12.75" customHeight="1">
      <c r="A118" s="262">
        <v>108</v>
      </c>
      <c r="B118" s="275" t="s">
        <v>49</v>
      </c>
      <c r="C118" s="272" t="s">
        <v>159</v>
      </c>
      <c r="D118" s="268">
        <v>45288</v>
      </c>
      <c r="E118" s="267">
        <v>3647.6</v>
      </c>
      <c r="F118" s="267">
        <v>3620.5333333333328</v>
      </c>
      <c r="G118" s="269">
        <v>3579.2666666666655</v>
      </c>
      <c r="H118" s="269">
        <v>3510.9333333333325</v>
      </c>
      <c r="I118" s="269">
        <v>3469.6666666666652</v>
      </c>
      <c r="J118" s="269">
        <v>3688.8666666666659</v>
      </c>
      <c r="K118" s="269">
        <v>3730.1333333333332</v>
      </c>
      <c r="L118" s="269">
        <v>3798.4666666666662</v>
      </c>
      <c r="M118" s="270">
        <v>3661.8</v>
      </c>
      <c r="N118" s="270">
        <v>3552.2</v>
      </c>
      <c r="O118" s="270">
        <v>575750</v>
      </c>
      <c r="P118" s="271">
        <v>-0.15393093313739897</v>
      </c>
    </row>
    <row r="119" spans="1:16" ht="12.75" customHeight="1">
      <c r="A119" s="262">
        <v>109</v>
      </c>
      <c r="B119" s="275" t="s">
        <v>132</v>
      </c>
      <c r="C119" s="267" t="s">
        <v>160</v>
      </c>
      <c r="D119" s="268">
        <v>45288</v>
      </c>
      <c r="E119" s="267">
        <v>805.8</v>
      </c>
      <c r="F119" s="267">
        <v>804.13333333333333</v>
      </c>
      <c r="G119" s="269">
        <v>796.06666666666661</v>
      </c>
      <c r="H119" s="269">
        <v>786.33333333333326</v>
      </c>
      <c r="I119" s="269">
        <v>778.26666666666654</v>
      </c>
      <c r="J119" s="269">
        <v>813.86666666666667</v>
      </c>
      <c r="K119" s="269">
        <v>821.93333333333351</v>
      </c>
      <c r="L119" s="269">
        <v>831.66666666666674</v>
      </c>
      <c r="M119" s="270">
        <v>812.2</v>
      </c>
      <c r="N119" s="270">
        <v>794.4</v>
      </c>
      <c r="O119" s="270">
        <v>15493950</v>
      </c>
      <c r="P119" s="271">
        <v>-0.15616498786853908</v>
      </c>
    </row>
    <row r="120" spans="1:16" ht="12.75" customHeight="1">
      <c r="A120" s="262">
        <v>110</v>
      </c>
      <c r="B120" s="275" t="s">
        <v>45</v>
      </c>
      <c r="C120" s="267" t="s">
        <v>161</v>
      </c>
      <c r="D120" s="268">
        <v>45288</v>
      </c>
      <c r="E120" s="267">
        <v>554.95000000000005</v>
      </c>
      <c r="F120" s="267">
        <v>556.19999999999993</v>
      </c>
      <c r="G120" s="269">
        <v>551.74999999999989</v>
      </c>
      <c r="H120" s="269">
        <v>548.54999999999995</v>
      </c>
      <c r="I120" s="269">
        <v>544.09999999999991</v>
      </c>
      <c r="J120" s="269">
        <v>559.39999999999986</v>
      </c>
      <c r="K120" s="269">
        <v>563.84999999999991</v>
      </c>
      <c r="L120" s="269">
        <v>567.04999999999984</v>
      </c>
      <c r="M120" s="270">
        <v>560.65</v>
      </c>
      <c r="N120" s="270">
        <v>553</v>
      </c>
      <c r="O120" s="270">
        <v>22332500</v>
      </c>
      <c r="P120" s="271">
        <v>-9.4704839118317716E-2</v>
      </c>
    </row>
    <row r="121" spans="1:16" ht="12.75" customHeight="1">
      <c r="A121" s="262">
        <v>111</v>
      </c>
      <c r="B121" s="275" t="s">
        <v>63</v>
      </c>
      <c r="C121" s="267" t="s">
        <v>162</v>
      </c>
      <c r="D121" s="268">
        <v>45288</v>
      </c>
      <c r="E121" s="267">
        <v>1763.7</v>
      </c>
      <c r="F121" s="267">
        <v>1766.5666666666666</v>
      </c>
      <c r="G121" s="269">
        <v>1755.1333333333332</v>
      </c>
      <c r="H121" s="269">
        <v>1746.5666666666666</v>
      </c>
      <c r="I121" s="269">
        <v>1735.1333333333332</v>
      </c>
      <c r="J121" s="269">
        <v>1775.1333333333332</v>
      </c>
      <c r="K121" s="269">
        <v>1786.5666666666666</v>
      </c>
      <c r="L121" s="269">
        <v>1795.1333333333332</v>
      </c>
      <c r="M121" s="270">
        <v>1778</v>
      </c>
      <c r="N121" s="270">
        <v>1758</v>
      </c>
      <c r="O121" s="270">
        <v>29614800</v>
      </c>
      <c r="P121" s="271">
        <v>-2.8679007648609998E-2</v>
      </c>
    </row>
    <row r="122" spans="1:16" ht="12.75" customHeight="1">
      <c r="A122" s="262">
        <v>112</v>
      </c>
      <c r="B122" s="275" t="s">
        <v>68</v>
      </c>
      <c r="C122" s="267" t="s">
        <v>163</v>
      </c>
      <c r="D122" s="268">
        <v>45288</v>
      </c>
      <c r="E122" s="267">
        <v>149.4</v>
      </c>
      <c r="F122" s="267">
        <v>148.5</v>
      </c>
      <c r="G122" s="269">
        <v>146.80000000000001</v>
      </c>
      <c r="H122" s="269">
        <v>144.20000000000002</v>
      </c>
      <c r="I122" s="269">
        <v>142.50000000000003</v>
      </c>
      <c r="J122" s="269">
        <v>151.1</v>
      </c>
      <c r="K122" s="269">
        <v>152.79999999999998</v>
      </c>
      <c r="L122" s="269">
        <v>155.39999999999998</v>
      </c>
      <c r="M122" s="270">
        <v>150.19999999999999</v>
      </c>
      <c r="N122" s="270">
        <v>145.9</v>
      </c>
      <c r="O122" s="270">
        <v>50179652</v>
      </c>
      <c r="P122" s="271">
        <v>-0.12037543996871333</v>
      </c>
    </row>
    <row r="123" spans="1:16" ht="12.75" customHeight="1">
      <c r="A123" s="262">
        <v>113</v>
      </c>
      <c r="B123" s="275" t="s">
        <v>45</v>
      </c>
      <c r="C123" s="267" t="s">
        <v>164</v>
      </c>
      <c r="D123" s="268">
        <v>45288</v>
      </c>
      <c r="E123" s="267">
        <v>2717.7</v>
      </c>
      <c r="F123" s="267">
        <v>2710.3333333333335</v>
      </c>
      <c r="G123" s="269">
        <v>2690.666666666667</v>
      </c>
      <c r="H123" s="269">
        <v>2663.6333333333337</v>
      </c>
      <c r="I123" s="269">
        <v>2643.9666666666672</v>
      </c>
      <c r="J123" s="269">
        <v>2737.3666666666668</v>
      </c>
      <c r="K123" s="269">
        <v>2757.0333333333338</v>
      </c>
      <c r="L123" s="269">
        <v>2784.0666666666666</v>
      </c>
      <c r="M123" s="270">
        <v>2730</v>
      </c>
      <c r="N123" s="270">
        <v>2683.3</v>
      </c>
      <c r="O123" s="270">
        <v>842100</v>
      </c>
      <c r="P123" s="271">
        <v>-4.5562733764025844E-2</v>
      </c>
    </row>
    <row r="124" spans="1:16" ht="12.75" customHeight="1">
      <c r="A124" s="262">
        <v>114</v>
      </c>
      <c r="B124" s="275" t="s">
        <v>43</v>
      </c>
      <c r="C124" s="272" t="s">
        <v>165</v>
      </c>
      <c r="D124" s="268">
        <v>45288</v>
      </c>
      <c r="E124" s="267">
        <v>383.95</v>
      </c>
      <c r="F124" s="267">
        <v>381.84999999999997</v>
      </c>
      <c r="G124" s="269">
        <v>378.89999999999992</v>
      </c>
      <c r="H124" s="269">
        <v>373.84999999999997</v>
      </c>
      <c r="I124" s="269">
        <v>370.89999999999992</v>
      </c>
      <c r="J124" s="269">
        <v>386.89999999999992</v>
      </c>
      <c r="K124" s="269">
        <v>389.84999999999997</v>
      </c>
      <c r="L124" s="269">
        <v>394.89999999999992</v>
      </c>
      <c r="M124" s="270">
        <v>384.8</v>
      </c>
      <c r="N124" s="270">
        <v>376.8</v>
      </c>
      <c r="O124" s="270">
        <v>10652200</v>
      </c>
      <c r="P124" s="271">
        <v>-0.10943718021603184</v>
      </c>
    </row>
    <row r="125" spans="1:16" ht="12.75" customHeight="1">
      <c r="A125" s="262">
        <v>115</v>
      </c>
      <c r="B125" s="275" t="s">
        <v>68</v>
      </c>
      <c r="C125" s="267" t="s">
        <v>166</v>
      </c>
      <c r="D125" s="268">
        <v>45288</v>
      </c>
      <c r="E125" s="267">
        <v>493.45</v>
      </c>
      <c r="F125" s="267">
        <v>490.16666666666669</v>
      </c>
      <c r="G125" s="269">
        <v>483.38333333333338</v>
      </c>
      <c r="H125" s="269">
        <v>473.31666666666672</v>
      </c>
      <c r="I125" s="269">
        <v>466.53333333333342</v>
      </c>
      <c r="J125" s="269">
        <v>500.23333333333335</v>
      </c>
      <c r="K125" s="269">
        <v>507.01666666666665</v>
      </c>
      <c r="L125" s="269">
        <v>517.08333333333326</v>
      </c>
      <c r="M125" s="270">
        <v>496.95</v>
      </c>
      <c r="N125" s="270">
        <v>480.1</v>
      </c>
      <c r="O125" s="270">
        <v>23120000</v>
      </c>
      <c r="P125" s="271">
        <v>-9.3119949792107942E-2</v>
      </c>
    </row>
    <row r="126" spans="1:16" ht="12.75" customHeight="1">
      <c r="A126" s="262">
        <v>116</v>
      </c>
      <c r="B126" s="275" t="s">
        <v>41</v>
      </c>
      <c r="C126" s="267" t="s">
        <v>167</v>
      </c>
      <c r="D126" s="268">
        <v>45288</v>
      </c>
      <c r="E126" s="267">
        <v>3127.25</v>
      </c>
      <c r="F126" s="267">
        <v>3115.3333333333335</v>
      </c>
      <c r="G126" s="269">
        <v>3090.8166666666671</v>
      </c>
      <c r="H126" s="269">
        <v>3054.3833333333337</v>
      </c>
      <c r="I126" s="269">
        <v>3029.8666666666672</v>
      </c>
      <c r="J126" s="269">
        <v>3151.7666666666669</v>
      </c>
      <c r="K126" s="269">
        <v>3176.2833333333333</v>
      </c>
      <c r="L126" s="269">
        <v>3212.7166666666667</v>
      </c>
      <c r="M126" s="270">
        <v>3139.85</v>
      </c>
      <c r="N126" s="270">
        <v>3078.9</v>
      </c>
      <c r="O126" s="270">
        <v>9276900</v>
      </c>
      <c r="P126" s="271">
        <v>-0.1496961531058377</v>
      </c>
    </row>
    <row r="127" spans="1:16" ht="12.75" customHeight="1">
      <c r="A127" s="262">
        <v>117</v>
      </c>
      <c r="B127" s="275" t="s">
        <v>87</v>
      </c>
      <c r="C127" s="267" t="s">
        <v>168</v>
      </c>
      <c r="D127" s="268">
        <v>45288</v>
      </c>
      <c r="E127" s="267">
        <v>5581.1</v>
      </c>
      <c r="F127" s="267">
        <v>5598.333333333333</v>
      </c>
      <c r="G127" s="269">
        <v>5544.7666666666664</v>
      </c>
      <c r="H127" s="269">
        <v>5508.4333333333334</v>
      </c>
      <c r="I127" s="269">
        <v>5454.8666666666668</v>
      </c>
      <c r="J127" s="269">
        <v>5634.6666666666661</v>
      </c>
      <c r="K127" s="269">
        <v>5688.2333333333336</v>
      </c>
      <c r="L127" s="269">
        <v>5724.5666666666657</v>
      </c>
      <c r="M127" s="270">
        <v>5651.9</v>
      </c>
      <c r="N127" s="270">
        <v>5562</v>
      </c>
      <c r="O127" s="270">
        <v>1361250</v>
      </c>
      <c r="P127" s="271">
        <v>-8.082649650562139E-2</v>
      </c>
    </row>
    <row r="128" spans="1:16" ht="12.75" customHeight="1">
      <c r="A128" s="262">
        <v>118</v>
      </c>
      <c r="B128" s="275" t="s">
        <v>87</v>
      </c>
      <c r="C128" s="267" t="s">
        <v>169</v>
      </c>
      <c r="D128" s="268">
        <v>45288</v>
      </c>
      <c r="E128" s="267">
        <v>4802.8500000000004</v>
      </c>
      <c r="F128" s="267">
        <v>4775.5166666666664</v>
      </c>
      <c r="G128" s="269">
        <v>4711.0333333333328</v>
      </c>
      <c r="H128" s="269">
        <v>4619.2166666666662</v>
      </c>
      <c r="I128" s="269">
        <v>4554.7333333333327</v>
      </c>
      <c r="J128" s="269">
        <v>4867.333333333333</v>
      </c>
      <c r="K128" s="269">
        <v>4931.8166666666666</v>
      </c>
      <c r="L128" s="269">
        <v>5023.6333333333332</v>
      </c>
      <c r="M128" s="270">
        <v>4840</v>
      </c>
      <c r="N128" s="270">
        <v>4683.7</v>
      </c>
      <c r="O128" s="270">
        <v>673000</v>
      </c>
      <c r="P128" s="271">
        <v>-7.0955273329652124E-2</v>
      </c>
    </row>
    <row r="129" spans="1:16" ht="12.75" customHeight="1">
      <c r="A129" s="262">
        <v>119</v>
      </c>
      <c r="B129" s="275" t="s">
        <v>43</v>
      </c>
      <c r="C129" s="267" t="s">
        <v>170</v>
      </c>
      <c r="D129" s="268">
        <v>45288</v>
      </c>
      <c r="E129" s="267">
        <v>1287.55</v>
      </c>
      <c r="F129" s="267">
        <v>1279.3666666666666</v>
      </c>
      <c r="G129" s="269">
        <v>1265.1333333333332</v>
      </c>
      <c r="H129" s="269">
        <v>1242.7166666666667</v>
      </c>
      <c r="I129" s="269">
        <v>1228.4833333333333</v>
      </c>
      <c r="J129" s="269">
        <v>1301.7833333333331</v>
      </c>
      <c r="K129" s="269">
        <v>1316.0166666666662</v>
      </c>
      <c r="L129" s="269">
        <v>1338.4333333333329</v>
      </c>
      <c r="M129" s="270">
        <v>1293.5999999999999</v>
      </c>
      <c r="N129" s="270">
        <v>1256.95</v>
      </c>
      <c r="O129" s="270">
        <v>8244150</v>
      </c>
      <c r="P129" s="271">
        <v>-8.2316207777462388E-2</v>
      </c>
    </row>
    <row r="130" spans="1:16" ht="12.75" customHeight="1">
      <c r="A130" s="262">
        <v>120</v>
      </c>
      <c r="B130" s="275" t="s">
        <v>56</v>
      </c>
      <c r="C130" s="267" t="s">
        <v>171</v>
      </c>
      <c r="D130" s="268">
        <v>45288</v>
      </c>
      <c r="E130" s="267">
        <v>1655.5</v>
      </c>
      <c r="F130" s="267">
        <v>1649.1333333333332</v>
      </c>
      <c r="G130" s="269">
        <v>1631.9166666666665</v>
      </c>
      <c r="H130" s="269">
        <v>1608.3333333333333</v>
      </c>
      <c r="I130" s="269">
        <v>1591.1166666666666</v>
      </c>
      <c r="J130" s="269">
        <v>1672.7166666666665</v>
      </c>
      <c r="K130" s="269">
        <v>1689.9333333333332</v>
      </c>
      <c r="L130" s="269">
        <v>1713.5166666666664</v>
      </c>
      <c r="M130" s="270">
        <v>1666.35</v>
      </c>
      <c r="N130" s="270">
        <v>1625.55</v>
      </c>
      <c r="O130" s="270">
        <v>14615300</v>
      </c>
      <c r="P130" s="271">
        <v>-9.2946977431196648E-2</v>
      </c>
    </row>
    <row r="131" spans="1:16" ht="12.75" customHeight="1">
      <c r="A131" s="262">
        <v>121</v>
      </c>
      <c r="B131" s="275" t="s">
        <v>68</v>
      </c>
      <c r="C131" s="267" t="s">
        <v>172</v>
      </c>
      <c r="D131" s="268">
        <v>45288</v>
      </c>
      <c r="E131" s="267">
        <v>273.3</v>
      </c>
      <c r="F131" s="267">
        <v>272.48333333333329</v>
      </c>
      <c r="G131" s="269">
        <v>270.96666666666658</v>
      </c>
      <c r="H131" s="269">
        <v>268.63333333333327</v>
      </c>
      <c r="I131" s="269">
        <v>267.11666666666656</v>
      </c>
      <c r="J131" s="269">
        <v>274.81666666666661</v>
      </c>
      <c r="K131" s="269">
        <v>276.33333333333337</v>
      </c>
      <c r="L131" s="269">
        <v>278.66666666666663</v>
      </c>
      <c r="M131" s="270">
        <v>274</v>
      </c>
      <c r="N131" s="270">
        <v>270.14999999999998</v>
      </c>
      <c r="O131" s="270">
        <v>29426000</v>
      </c>
      <c r="P131" s="271">
        <v>-0.16908567233297567</v>
      </c>
    </row>
    <row r="132" spans="1:16" ht="12.75" customHeight="1">
      <c r="A132" s="262">
        <v>122</v>
      </c>
      <c r="B132" s="275" t="s">
        <v>68</v>
      </c>
      <c r="C132" s="267" t="s">
        <v>173</v>
      </c>
      <c r="D132" s="268">
        <v>45288</v>
      </c>
      <c r="E132" s="267">
        <v>165.6</v>
      </c>
      <c r="F132" s="267">
        <v>163.96666666666667</v>
      </c>
      <c r="G132" s="269">
        <v>160.53333333333333</v>
      </c>
      <c r="H132" s="269">
        <v>155.46666666666667</v>
      </c>
      <c r="I132" s="269">
        <v>152.03333333333333</v>
      </c>
      <c r="J132" s="269">
        <v>169.03333333333333</v>
      </c>
      <c r="K132" s="269">
        <v>172.46666666666667</v>
      </c>
      <c r="L132" s="269">
        <v>177.53333333333333</v>
      </c>
      <c r="M132" s="270">
        <v>167.4</v>
      </c>
      <c r="N132" s="270">
        <v>158.9</v>
      </c>
      <c r="O132" s="270">
        <v>64968000</v>
      </c>
      <c r="P132" s="271">
        <v>-0.1222438391699092</v>
      </c>
    </row>
    <row r="133" spans="1:16" ht="12.75" customHeight="1">
      <c r="A133" s="262">
        <v>123</v>
      </c>
      <c r="B133" s="275" t="s">
        <v>59</v>
      </c>
      <c r="C133" s="267" t="s">
        <v>174</v>
      </c>
      <c r="D133" s="268">
        <v>45288</v>
      </c>
      <c r="E133" s="267">
        <v>540.65</v>
      </c>
      <c r="F133" s="267">
        <v>537.66666666666663</v>
      </c>
      <c r="G133" s="269">
        <v>532.88333333333321</v>
      </c>
      <c r="H133" s="269">
        <v>525.11666666666656</v>
      </c>
      <c r="I133" s="269">
        <v>520.33333333333314</v>
      </c>
      <c r="J133" s="269">
        <v>545.43333333333328</v>
      </c>
      <c r="K133" s="269">
        <v>550.21666666666681</v>
      </c>
      <c r="L133" s="269">
        <v>557.98333333333335</v>
      </c>
      <c r="M133" s="270">
        <v>542.45000000000005</v>
      </c>
      <c r="N133" s="270">
        <v>529.9</v>
      </c>
      <c r="O133" s="270">
        <v>10328400</v>
      </c>
      <c r="P133" s="271">
        <v>-0.23703572378335255</v>
      </c>
    </row>
    <row r="134" spans="1:16" ht="12.75" customHeight="1">
      <c r="A134" s="262">
        <v>124</v>
      </c>
      <c r="B134" s="275" t="s">
        <v>56</v>
      </c>
      <c r="C134" s="267" t="s">
        <v>175</v>
      </c>
      <c r="D134" s="268">
        <v>45288</v>
      </c>
      <c r="E134" s="267">
        <v>10649.2</v>
      </c>
      <c r="F134" s="267">
        <v>10650.716666666667</v>
      </c>
      <c r="G134" s="269">
        <v>10618.483333333334</v>
      </c>
      <c r="H134" s="269">
        <v>10587.766666666666</v>
      </c>
      <c r="I134" s="269">
        <v>10555.533333333333</v>
      </c>
      <c r="J134" s="269">
        <v>10681.433333333334</v>
      </c>
      <c r="K134" s="269">
        <v>10713.666666666668</v>
      </c>
      <c r="L134" s="269">
        <v>10744.383333333335</v>
      </c>
      <c r="M134" s="270">
        <v>10682.95</v>
      </c>
      <c r="N134" s="270">
        <v>10620</v>
      </c>
      <c r="O134" s="270">
        <v>2507850</v>
      </c>
      <c r="P134" s="271">
        <v>-0.10403529769028777</v>
      </c>
    </row>
    <row r="135" spans="1:16" ht="12.75" customHeight="1">
      <c r="A135" s="262">
        <v>125</v>
      </c>
      <c r="B135" s="275" t="s">
        <v>59</v>
      </c>
      <c r="C135" s="267" t="s">
        <v>176</v>
      </c>
      <c r="D135" s="268">
        <v>45288</v>
      </c>
      <c r="E135" s="267">
        <v>1057.7</v>
      </c>
      <c r="F135" s="267">
        <v>1057.7833333333333</v>
      </c>
      <c r="G135" s="269">
        <v>1050.7666666666667</v>
      </c>
      <c r="H135" s="269">
        <v>1043.8333333333333</v>
      </c>
      <c r="I135" s="269">
        <v>1036.8166666666666</v>
      </c>
      <c r="J135" s="269">
        <v>1064.7166666666667</v>
      </c>
      <c r="K135" s="269">
        <v>1071.7333333333331</v>
      </c>
      <c r="L135" s="269">
        <v>1078.6666666666667</v>
      </c>
      <c r="M135" s="270">
        <v>1064.8</v>
      </c>
      <c r="N135" s="270">
        <v>1050.8499999999999</v>
      </c>
      <c r="O135" s="270">
        <v>8745800</v>
      </c>
      <c r="P135" s="271">
        <v>-2.8460342146189737E-2</v>
      </c>
    </row>
    <row r="136" spans="1:16" ht="12.75" customHeight="1">
      <c r="A136" s="262">
        <v>126</v>
      </c>
      <c r="B136" s="275" t="s">
        <v>45</v>
      </c>
      <c r="C136" s="274" t="s">
        <v>177</v>
      </c>
      <c r="D136" s="268">
        <v>45288</v>
      </c>
      <c r="E136" s="267">
        <v>3221.6</v>
      </c>
      <c r="F136" s="267">
        <v>3176.3666666666668</v>
      </c>
      <c r="G136" s="269">
        <v>3115.2333333333336</v>
      </c>
      <c r="H136" s="269">
        <v>3008.8666666666668</v>
      </c>
      <c r="I136" s="269">
        <v>2947.7333333333336</v>
      </c>
      <c r="J136" s="269">
        <v>3282.7333333333336</v>
      </c>
      <c r="K136" s="269">
        <v>3343.8666666666668</v>
      </c>
      <c r="L136" s="269">
        <v>3450.2333333333336</v>
      </c>
      <c r="M136" s="270">
        <v>3237.5</v>
      </c>
      <c r="N136" s="270">
        <v>3070</v>
      </c>
      <c r="O136" s="270">
        <v>2094000</v>
      </c>
      <c r="P136" s="271">
        <v>-0.20513209839052535</v>
      </c>
    </row>
    <row r="137" spans="1:16" ht="12.75" customHeight="1">
      <c r="A137" s="262">
        <v>127</v>
      </c>
      <c r="B137" s="275" t="s">
        <v>43</v>
      </c>
      <c r="C137" s="274" t="s">
        <v>178</v>
      </c>
      <c r="D137" s="268">
        <v>45288</v>
      </c>
      <c r="E137" s="267">
        <v>1716.35</v>
      </c>
      <c r="F137" s="267">
        <v>1709.4833333333336</v>
      </c>
      <c r="G137" s="269">
        <v>1698.0166666666671</v>
      </c>
      <c r="H137" s="269">
        <v>1679.6833333333336</v>
      </c>
      <c r="I137" s="269">
        <v>1668.2166666666672</v>
      </c>
      <c r="J137" s="269">
        <v>1727.8166666666671</v>
      </c>
      <c r="K137" s="269">
        <v>1739.2833333333333</v>
      </c>
      <c r="L137" s="269">
        <v>1757.616666666667</v>
      </c>
      <c r="M137" s="270">
        <v>1720.95</v>
      </c>
      <c r="N137" s="270">
        <v>1691.15</v>
      </c>
      <c r="O137" s="270">
        <v>1100800</v>
      </c>
      <c r="P137" s="271">
        <v>-0.22061738884168791</v>
      </c>
    </row>
    <row r="138" spans="1:16" ht="12.75" customHeight="1">
      <c r="A138" s="262">
        <v>128</v>
      </c>
      <c r="B138" s="275" t="s">
        <v>68</v>
      </c>
      <c r="C138" s="267" t="s">
        <v>179</v>
      </c>
      <c r="D138" s="268">
        <v>45288</v>
      </c>
      <c r="E138" s="267">
        <v>1026.2</v>
      </c>
      <c r="F138" s="267">
        <v>1024.5666666666668</v>
      </c>
      <c r="G138" s="269">
        <v>1015.4833333333336</v>
      </c>
      <c r="H138" s="269">
        <v>1004.7666666666668</v>
      </c>
      <c r="I138" s="269">
        <v>995.68333333333351</v>
      </c>
      <c r="J138" s="269">
        <v>1035.2833333333338</v>
      </c>
      <c r="K138" s="269">
        <v>1044.3666666666672</v>
      </c>
      <c r="L138" s="269">
        <v>1055.0833333333337</v>
      </c>
      <c r="M138" s="270">
        <v>1033.6500000000001</v>
      </c>
      <c r="N138" s="270">
        <v>1013.85</v>
      </c>
      <c r="O138" s="270">
        <v>6759200</v>
      </c>
      <c r="P138" s="271">
        <v>-8.7088060507833603E-2</v>
      </c>
    </row>
    <row r="139" spans="1:16" ht="12.75" customHeight="1">
      <c r="A139" s="262">
        <v>129</v>
      </c>
      <c r="B139" s="275" t="s">
        <v>84</v>
      </c>
      <c r="C139" s="267" t="s">
        <v>180</v>
      </c>
      <c r="D139" s="268">
        <v>45288</v>
      </c>
      <c r="E139" s="267">
        <v>1044.55</v>
      </c>
      <c r="F139" s="267">
        <v>1041.2333333333333</v>
      </c>
      <c r="G139" s="269">
        <v>1034.0666666666666</v>
      </c>
      <c r="H139" s="269">
        <v>1023.5833333333333</v>
      </c>
      <c r="I139" s="269">
        <v>1016.4166666666665</v>
      </c>
      <c r="J139" s="269">
        <v>1051.7166666666667</v>
      </c>
      <c r="K139" s="269">
        <v>1058.8833333333332</v>
      </c>
      <c r="L139" s="269">
        <v>1069.3666666666668</v>
      </c>
      <c r="M139" s="270">
        <v>1048.4000000000001</v>
      </c>
      <c r="N139" s="270">
        <v>1030.75</v>
      </c>
      <c r="O139" s="270">
        <v>1488000</v>
      </c>
      <c r="P139" s="271">
        <v>-0.10919540229885058</v>
      </c>
    </row>
    <row r="140" spans="1:16" ht="12.75" customHeight="1">
      <c r="A140" s="262">
        <v>130</v>
      </c>
      <c r="B140" s="275" t="s">
        <v>56</v>
      </c>
      <c r="C140" s="272" t="s">
        <v>181</v>
      </c>
      <c r="D140" s="268">
        <v>45288</v>
      </c>
      <c r="E140" s="267">
        <v>92.7</v>
      </c>
      <c r="F140" s="267">
        <v>92.816666666666677</v>
      </c>
      <c r="G140" s="269">
        <v>91.983333333333348</v>
      </c>
      <c r="H140" s="269">
        <v>91.266666666666666</v>
      </c>
      <c r="I140" s="269">
        <v>90.433333333333337</v>
      </c>
      <c r="J140" s="269">
        <v>93.53333333333336</v>
      </c>
      <c r="K140" s="269">
        <v>94.366666666666703</v>
      </c>
      <c r="L140" s="269">
        <v>95.083333333333371</v>
      </c>
      <c r="M140" s="270">
        <v>93.65</v>
      </c>
      <c r="N140" s="270">
        <v>92.1</v>
      </c>
      <c r="O140" s="270">
        <v>92115400</v>
      </c>
      <c r="P140" s="271">
        <v>-0.12809139784946236</v>
      </c>
    </row>
    <row r="141" spans="1:16" ht="12.75" customHeight="1">
      <c r="A141" s="262">
        <v>131</v>
      </c>
      <c r="B141" s="275" t="s">
        <v>87</v>
      </c>
      <c r="C141" s="267" t="s">
        <v>182</v>
      </c>
      <c r="D141" s="268">
        <v>45288</v>
      </c>
      <c r="E141" s="267">
        <v>2373.85</v>
      </c>
      <c r="F141" s="267">
        <v>2369.2166666666667</v>
      </c>
      <c r="G141" s="269">
        <v>2349.6333333333332</v>
      </c>
      <c r="H141" s="269">
        <v>2325.4166666666665</v>
      </c>
      <c r="I141" s="269">
        <v>2305.833333333333</v>
      </c>
      <c r="J141" s="269">
        <v>2393.4333333333334</v>
      </c>
      <c r="K141" s="269">
        <v>2413.0166666666664</v>
      </c>
      <c r="L141" s="269">
        <v>2437.2333333333336</v>
      </c>
      <c r="M141" s="270">
        <v>2388.8000000000002</v>
      </c>
      <c r="N141" s="270">
        <v>2345</v>
      </c>
      <c r="O141" s="270">
        <v>2220350</v>
      </c>
      <c r="P141" s="271">
        <v>-0.1198081325629565</v>
      </c>
    </row>
    <row r="142" spans="1:16" ht="12.75" customHeight="1">
      <c r="A142" s="262">
        <v>132</v>
      </c>
      <c r="B142" s="275" t="s">
        <v>56</v>
      </c>
      <c r="C142" s="267" t="s">
        <v>183</v>
      </c>
      <c r="D142" s="268">
        <v>45288</v>
      </c>
      <c r="E142" s="267">
        <v>112653.2</v>
      </c>
      <c r="F142" s="267">
        <v>112989.98333333334</v>
      </c>
      <c r="G142" s="269">
        <v>112046.51666666668</v>
      </c>
      <c r="H142" s="269">
        <v>111439.83333333334</v>
      </c>
      <c r="I142" s="269">
        <v>110496.36666666668</v>
      </c>
      <c r="J142" s="269">
        <v>113596.66666666667</v>
      </c>
      <c r="K142" s="269">
        <v>114540.13333333335</v>
      </c>
      <c r="L142" s="269">
        <v>115146.81666666667</v>
      </c>
      <c r="M142" s="270">
        <v>113933.45</v>
      </c>
      <c r="N142" s="270">
        <v>112383.3</v>
      </c>
      <c r="O142" s="270">
        <v>35030</v>
      </c>
      <c r="P142" s="271">
        <v>-0.10271516393442623</v>
      </c>
    </row>
    <row r="143" spans="1:16" ht="12.75" customHeight="1">
      <c r="A143" s="262">
        <v>133</v>
      </c>
      <c r="B143" s="275" t="s">
        <v>68</v>
      </c>
      <c r="C143" s="267" t="s">
        <v>184</v>
      </c>
      <c r="D143" s="268">
        <v>45288</v>
      </c>
      <c r="E143" s="267">
        <v>1423.35</v>
      </c>
      <c r="F143" s="267">
        <v>1416.8</v>
      </c>
      <c r="G143" s="269">
        <v>1401.6</v>
      </c>
      <c r="H143" s="269">
        <v>1379.85</v>
      </c>
      <c r="I143" s="269">
        <v>1364.6499999999999</v>
      </c>
      <c r="J143" s="269">
        <v>1438.55</v>
      </c>
      <c r="K143" s="269">
        <v>1453.7500000000002</v>
      </c>
      <c r="L143" s="269">
        <v>1475.5</v>
      </c>
      <c r="M143" s="270">
        <v>1432</v>
      </c>
      <c r="N143" s="270">
        <v>1395.05</v>
      </c>
      <c r="O143" s="270">
        <v>6269450</v>
      </c>
      <c r="P143" s="271">
        <v>-5.8089571971574945E-2</v>
      </c>
    </row>
    <row r="144" spans="1:16" ht="12.75" customHeight="1">
      <c r="A144" s="262">
        <v>134</v>
      </c>
      <c r="B144" s="275" t="s">
        <v>132</v>
      </c>
      <c r="C144" s="267" t="s">
        <v>185</v>
      </c>
      <c r="D144" s="268">
        <v>45288</v>
      </c>
      <c r="E144" s="267">
        <v>92.8</v>
      </c>
      <c r="F144" s="267">
        <v>92.766666666666666</v>
      </c>
      <c r="G144" s="269">
        <v>92.033333333333331</v>
      </c>
      <c r="H144" s="269">
        <v>91.266666666666666</v>
      </c>
      <c r="I144" s="269">
        <v>90.533333333333331</v>
      </c>
      <c r="J144" s="269">
        <v>93.533333333333331</v>
      </c>
      <c r="K144" s="269">
        <v>94.266666666666652</v>
      </c>
      <c r="L144" s="269">
        <v>95.033333333333331</v>
      </c>
      <c r="M144" s="270">
        <v>93.5</v>
      </c>
      <c r="N144" s="270">
        <v>92</v>
      </c>
      <c r="O144" s="270">
        <v>71985000</v>
      </c>
      <c r="P144" s="271">
        <v>-3.4988940277498493E-2</v>
      </c>
    </row>
    <row r="145" spans="1:16" ht="12.75" customHeight="1">
      <c r="A145" s="262">
        <v>135</v>
      </c>
      <c r="B145" s="275" t="s">
        <v>45</v>
      </c>
      <c r="C145" s="267" t="s">
        <v>186</v>
      </c>
      <c r="D145" s="268">
        <v>45288</v>
      </c>
      <c r="E145" s="267">
        <v>4648.6000000000004</v>
      </c>
      <c r="F145" s="267">
        <v>4621.6333333333332</v>
      </c>
      <c r="G145" s="269">
        <v>4580.1166666666668</v>
      </c>
      <c r="H145" s="269">
        <v>4511.6333333333332</v>
      </c>
      <c r="I145" s="269">
        <v>4470.1166666666668</v>
      </c>
      <c r="J145" s="269">
        <v>4690.1166666666668</v>
      </c>
      <c r="K145" s="269">
        <v>4731.6333333333332</v>
      </c>
      <c r="L145" s="269">
        <v>4800.1166666666668</v>
      </c>
      <c r="M145" s="270">
        <v>4663.1499999999996</v>
      </c>
      <c r="N145" s="270">
        <v>4553.1499999999996</v>
      </c>
      <c r="O145" s="270">
        <v>1491750</v>
      </c>
      <c r="P145" s="271">
        <v>-0.10461870892230125</v>
      </c>
    </row>
    <row r="146" spans="1:16" ht="12.75" customHeight="1">
      <c r="A146" s="262">
        <v>136</v>
      </c>
      <c r="B146" s="275" t="s">
        <v>39</v>
      </c>
      <c r="C146" s="267" t="s">
        <v>187</v>
      </c>
      <c r="D146" s="268">
        <v>45288</v>
      </c>
      <c r="E146" s="267">
        <v>3720.25</v>
      </c>
      <c r="F146" s="267">
        <v>3711.7333333333336</v>
      </c>
      <c r="G146" s="269">
        <v>3696.5166666666673</v>
      </c>
      <c r="H146" s="269">
        <v>3672.7833333333338</v>
      </c>
      <c r="I146" s="269">
        <v>3657.5666666666675</v>
      </c>
      <c r="J146" s="269">
        <v>3735.4666666666672</v>
      </c>
      <c r="K146" s="269">
        <v>3750.6833333333334</v>
      </c>
      <c r="L146" s="269">
        <v>3774.416666666667</v>
      </c>
      <c r="M146" s="270">
        <v>3726.95</v>
      </c>
      <c r="N146" s="270">
        <v>3688</v>
      </c>
      <c r="O146" s="270">
        <v>715650</v>
      </c>
      <c r="P146" s="271">
        <v>-0.24533375514077824</v>
      </c>
    </row>
    <row r="147" spans="1:16" ht="12.75" customHeight="1">
      <c r="A147" s="262">
        <v>137</v>
      </c>
      <c r="B147" s="275" t="s">
        <v>59</v>
      </c>
      <c r="C147" s="267" t="s">
        <v>188</v>
      </c>
      <c r="D147" s="268">
        <v>45288</v>
      </c>
      <c r="E147" s="267">
        <v>24446.55</v>
      </c>
      <c r="F147" s="267">
        <v>24372.3</v>
      </c>
      <c r="G147" s="269">
        <v>24178.35</v>
      </c>
      <c r="H147" s="269">
        <v>23910.149999999998</v>
      </c>
      <c r="I147" s="269">
        <v>23716.199999999997</v>
      </c>
      <c r="J147" s="269">
        <v>24640.5</v>
      </c>
      <c r="K147" s="269">
        <v>24834.450000000004</v>
      </c>
      <c r="L147" s="269">
        <v>25102.65</v>
      </c>
      <c r="M147" s="270">
        <v>24566.25</v>
      </c>
      <c r="N147" s="270">
        <v>24104.1</v>
      </c>
      <c r="O147" s="270">
        <v>340440</v>
      </c>
      <c r="P147" s="271">
        <v>-5.2121617106582023E-2</v>
      </c>
    </row>
    <row r="148" spans="1:16" ht="12.75" customHeight="1">
      <c r="A148" s="262">
        <v>138</v>
      </c>
      <c r="B148" s="275" t="s">
        <v>132</v>
      </c>
      <c r="C148" s="267" t="s">
        <v>189</v>
      </c>
      <c r="D148" s="268">
        <v>45288</v>
      </c>
      <c r="E148" s="267">
        <v>182.15</v>
      </c>
      <c r="F148" s="267">
        <v>180.85000000000002</v>
      </c>
      <c r="G148" s="269">
        <v>178.90000000000003</v>
      </c>
      <c r="H148" s="269">
        <v>175.65</v>
      </c>
      <c r="I148" s="269">
        <v>173.70000000000002</v>
      </c>
      <c r="J148" s="269">
        <v>184.10000000000005</v>
      </c>
      <c r="K148" s="269">
        <v>186.05000000000004</v>
      </c>
      <c r="L148" s="269">
        <v>189.30000000000007</v>
      </c>
      <c r="M148" s="270">
        <v>182.8</v>
      </c>
      <c r="N148" s="270">
        <v>177.6</v>
      </c>
      <c r="O148" s="270">
        <v>80968500</v>
      </c>
      <c r="P148" s="271">
        <v>-0.20458865655806552</v>
      </c>
    </row>
    <row r="149" spans="1:16" ht="12.75" customHeight="1">
      <c r="A149" s="262">
        <v>139</v>
      </c>
      <c r="B149" s="275" t="s">
        <v>190</v>
      </c>
      <c r="C149" s="267" t="s">
        <v>191</v>
      </c>
      <c r="D149" s="268">
        <v>45288</v>
      </c>
      <c r="E149" s="267">
        <v>262.7</v>
      </c>
      <c r="F149" s="267">
        <v>261.15000000000003</v>
      </c>
      <c r="G149" s="269">
        <v>259.00000000000006</v>
      </c>
      <c r="H149" s="269">
        <v>255.3</v>
      </c>
      <c r="I149" s="269">
        <v>253.15000000000003</v>
      </c>
      <c r="J149" s="269">
        <v>264.85000000000008</v>
      </c>
      <c r="K149" s="269">
        <v>267.00000000000006</v>
      </c>
      <c r="L149" s="269">
        <v>270.7000000000001</v>
      </c>
      <c r="M149" s="270">
        <v>263.3</v>
      </c>
      <c r="N149" s="270">
        <v>257.45</v>
      </c>
      <c r="O149" s="270">
        <v>96573000</v>
      </c>
      <c r="P149" s="271">
        <v>-0.27715902456550051</v>
      </c>
    </row>
    <row r="150" spans="1:16" ht="12.75" customHeight="1">
      <c r="A150" s="262">
        <v>140</v>
      </c>
      <c r="B150" s="275" t="s">
        <v>108</v>
      </c>
      <c r="C150" s="272" t="s">
        <v>192</v>
      </c>
      <c r="D150" s="268">
        <v>45288</v>
      </c>
      <c r="E150" s="267">
        <v>1416</v>
      </c>
      <c r="F150" s="267">
        <v>1416.0666666666666</v>
      </c>
      <c r="G150" s="269">
        <v>1391.2833333333333</v>
      </c>
      <c r="H150" s="269">
        <v>1366.5666666666666</v>
      </c>
      <c r="I150" s="269">
        <v>1341.7833333333333</v>
      </c>
      <c r="J150" s="269">
        <v>1440.7833333333333</v>
      </c>
      <c r="K150" s="269">
        <v>1465.5666666666666</v>
      </c>
      <c r="L150" s="269">
        <v>1490.2833333333333</v>
      </c>
      <c r="M150" s="270">
        <v>1440.85</v>
      </c>
      <c r="N150" s="270">
        <v>1391.35</v>
      </c>
      <c r="O150" s="270">
        <v>7270900</v>
      </c>
      <c r="P150" s="271">
        <v>-6.9098404732030827E-2</v>
      </c>
    </row>
    <row r="151" spans="1:16" ht="12.75" customHeight="1">
      <c r="A151" s="262">
        <v>141</v>
      </c>
      <c r="B151" s="275" t="s">
        <v>87</v>
      </c>
      <c r="C151" s="274" t="s">
        <v>193</v>
      </c>
      <c r="D151" s="268">
        <v>45288</v>
      </c>
      <c r="E151" s="267">
        <v>4051.9</v>
      </c>
      <c r="F151" s="267">
        <v>4080.7333333333336</v>
      </c>
      <c r="G151" s="269">
        <v>3996.4666666666672</v>
      </c>
      <c r="H151" s="269">
        <v>3941.0333333333338</v>
      </c>
      <c r="I151" s="269">
        <v>3856.7666666666673</v>
      </c>
      <c r="J151" s="269">
        <v>4136.166666666667</v>
      </c>
      <c r="K151" s="269">
        <v>4220.4333333333334</v>
      </c>
      <c r="L151" s="269">
        <v>4275.8666666666668</v>
      </c>
      <c r="M151" s="270">
        <v>4165</v>
      </c>
      <c r="N151" s="270">
        <v>4025.3</v>
      </c>
      <c r="O151" s="270">
        <v>551000</v>
      </c>
      <c r="P151" s="271">
        <v>0.41864057672502575</v>
      </c>
    </row>
    <row r="152" spans="1:16" ht="12.75" customHeight="1">
      <c r="A152" s="262">
        <v>142</v>
      </c>
      <c r="B152" s="275" t="s">
        <v>84</v>
      </c>
      <c r="C152" s="267" t="s">
        <v>194</v>
      </c>
      <c r="D152" s="268">
        <v>45288</v>
      </c>
      <c r="E152" s="267">
        <v>196.05</v>
      </c>
      <c r="F152" s="267">
        <v>195.41666666666666</v>
      </c>
      <c r="G152" s="269">
        <v>194.13333333333333</v>
      </c>
      <c r="H152" s="269">
        <v>192.21666666666667</v>
      </c>
      <c r="I152" s="269">
        <v>190.93333333333334</v>
      </c>
      <c r="J152" s="269">
        <v>197.33333333333331</v>
      </c>
      <c r="K152" s="269">
        <v>198.61666666666667</v>
      </c>
      <c r="L152" s="269">
        <v>200.5333333333333</v>
      </c>
      <c r="M152" s="270">
        <v>196.7</v>
      </c>
      <c r="N152" s="270">
        <v>193.5</v>
      </c>
      <c r="O152" s="270">
        <v>43143100</v>
      </c>
      <c r="P152" s="271">
        <v>-0.37319610694708583</v>
      </c>
    </row>
    <row r="153" spans="1:16" ht="12.75" customHeight="1">
      <c r="A153" s="262">
        <v>143</v>
      </c>
      <c r="B153" s="275" t="s">
        <v>47</v>
      </c>
      <c r="C153" s="267" t="s">
        <v>195</v>
      </c>
      <c r="D153" s="268">
        <v>45288</v>
      </c>
      <c r="E153" s="267">
        <v>37571</v>
      </c>
      <c r="F153" s="267">
        <v>37550.616666666669</v>
      </c>
      <c r="G153" s="269">
        <v>37357.233333333337</v>
      </c>
      <c r="H153" s="269">
        <v>37143.466666666667</v>
      </c>
      <c r="I153" s="269">
        <v>36950.083333333336</v>
      </c>
      <c r="J153" s="269">
        <v>37764.383333333339</v>
      </c>
      <c r="K153" s="269">
        <v>37957.76666666667</v>
      </c>
      <c r="L153" s="269">
        <v>38171.53333333334</v>
      </c>
      <c r="M153" s="270">
        <v>37744</v>
      </c>
      <c r="N153" s="270">
        <v>37336.85</v>
      </c>
      <c r="O153" s="270">
        <v>131910</v>
      </c>
      <c r="P153" s="271">
        <v>-1.5339827566901802E-2</v>
      </c>
    </row>
    <row r="154" spans="1:16" ht="12.75" customHeight="1">
      <c r="A154" s="262">
        <v>144</v>
      </c>
      <c r="B154" s="275" t="s">
        <v>43</v>
      </c>
      <c r="C154" s="267" t="s">
        <v>196</v>
      </c>
      <c r="D154" s="268">
        <v>45288</v>
      </c>
      <c r="E154" s="267">
        <v>934.6</v>
      </c>
      <c r="F154" s="267">
        <v>932</v>
      </c>
      <c r="G154" s="269">
        <v>925.6</v>
      </c>
      <c r="H154" s="269">
        <v>916.6</v>
      </c>
      <c r="I154" s="269">
        <v>910.2</v>
      </c>
      <c r="J154" s="269">
        <v>941</v>
      </c>
      <c r="K154" s="269">
        <v>947.40000000000009</v>
      </c>
      <c r="L154" s="269">
        <v>956.4</v>
      </c>
      <c r="M154" s="270">
        <v>938.4</v>
      </c>
      <c r="N154" s="270">
        <v>923</v>
      </c>
      <c r="O154" s="270">
        <v>11270250</v>
      </c>
      <c r="P154" s="271">
        <v>-7.4179040108434471E-2</v>
      </c>
    </row>
    <row r="155" spans="1:16" ht="12.75" customHeight="1">
      <c r="A155" s="262">
        <v>145</v>
      </c>
      <c r="B155" s="275" t="s">
        <v>87</v>
      </c>
      <c r="C155" s="272" t="s">
        <v>197</v>
      </c>
      <c r="D155" s="268">
        <v>45288</v>
      </c>
      <c r="E155" s="267">
        <v>6326.6</v>
      </c>
      <c r="F155" s="267">
        <v>6323.8666666666659</v>
      </c>
      <c r="G155" s="269">
        <v>6267.7333333333318</v>
      </c>
      <c r="H155" s="269">
        <v>6208.8666666666659</v>
      </c>
      <c r="I155" s="269">
        <v>6152.7333333333318</v>
      </c>
      <c r="J155" s="269">
        <v>6382.7333333333318</v>
      </c>
      <c r="K155" s="269">
        <v>6438.866666666665</v>
      </c>
      <c r="L155" s="269">
        <v>6497.7333333333318</v>
      </c>
      <c r="M155" s="270">
        <v>6380</v>
      </c>
      <c r="N155" s="270">
        <v>6265</v>
      </c>
      <c r="O155" s="270">
        <v>2256475</v>
      </c>
      <c r="P155" s="271">
        <v>0.19413904875305946</v>
      </c>
    </row>
    <row r="156" spans="1:16" ht="12.75" customHeight="1">
      <c r="A156" s="262">
        <v>146</v>
      </c>
      <c r="B156" s="275" t="s">
        <v>84</v>
      </c>
      <c r="C156" s="267" t="s">
        <v>198</v>
      </c>
      <c r="D156" s="268">
        <v>45288</v>
      </c>
      <c r="E156" s="267">
        <v>204.45</v>
      </c>
      <c r="F156" s="267">
        <v>203.20000000000002</v>
      </c>
      <c r="G156" s="269">
        <v>200.25000000000003</v>
      </c>
      <c r="H156" s="269">
        <v>196.05</v>
      </c>
      <c r="I156" s="269">
        <v>193.10000000000002</v>
      </c>
      <c r="J156" s="269">
        <v>207.40000000000003</v>
      </c>
      <c r="K156" s="269">
        <v>210.35000000000002</v>
      </c>
      <c r="L156" s="269">
        <v>214.55000000000004</v>
      </c>
      <c r="M156" s="270">
        <v>206.15</v>
      </c>
      <c r="N156" s="270">
        <v>199</v>
      </c>
      <c r="O156" s="270">
        <v>44964000</v>
      </c>
      <c r="P156" s="271">
        <v>-5.5278915852505515E-2</v>
      </c>
    </row>
    <row r="157" spans="1:16" ht="12.75" customHeight="1">
      <c r="A157" s="262">
        <v>147</v>
      </c>
      <c r="B157" s="275" t="s">
        <v>68</v>
      </c>
      <c r="C157" s="267" t="s">
        <v>199</v>
      </c>
      <c r="D157" s="268">
        <v>45288</v>
      </c>
      <c r="E157" s="267">
        <v>335.45</v>
      </c>
      <c r="F157" s="267">
        <v>333.36666666666667</v>
      </c>
      <c r="G157" s="269">
        <v>329.93333333333334</v>
      </c>
      <c r="H157" s="269">
        <v>324.41666666666669</v>
      </c>
      <c r="I157" s="269">
        <v>320.98333333333335</v>
      </c>
      <c r="J157" s="269">
        <v>338.88333333333333</v>
      </c>
      <c r="K157" s="269">
        <v>342.31666666666672</v>
      </c>
      <c r="L157" s="269">
        <v>347.83333333333331</v>
      </c>
      <c r="M157" s="270">
        <v>336.8</v>
      </c>
      <c r="N157" s="270">
        <v>327.85</v>
      </c>
      <c r="O157" s="270">
        <v>53378125</v>
      </c>
      <c r="P157" s="271">
        <v>-0.15728618622292917</v>
      </c>
    </row>
    <row r="158" spans="1:16" ht="12.75" customHeight="1">
      <c r="A158" s="262">
        <v>148</v>
      </c>
      <c r="B158" s="275" t="s">
        <v>59</v>
      </c>
      <c r="C158" s="267" t="s">
        <v>200</v>
      </c>
      <c r="D158" s="268">
        <v>45288</v>
      </c>
      <c r="E158" s="267">
        <v>2564.75</v>
      </c>
      <c r="F158" s="267">
        <v>2546.6333333333332</v>
      </c>
      <c r="G158" s="269">
        <v>2520.2666666666664</v>
      </c>
      <c r="H158" s="269">
        <v>2475.7833333333333</v>
      </c>
      <c r="I158" s="269">
        <v>2449.4166666666665</v>
      </c>
      <c r="J158" s="269">
        <v>2591.1166666666663</v>
      </c>
      <c r="K158" s="269">
        <v>2617.4833333333331</v>
      </c>
      <c r="L158" s="269">
        <v>2661.9666666666662</v>
      </c>
      <c r="M158" s="270">
        <v>2573</v>
      </c>
      <c r="N158" s="270">
        <v>2502.15</v>
      </c>
      <c r="O158" s="270">
        <v>2292250</v>
      </c>
      <c r="P158" s="271">
        <v>-3.5248316498316501E-2</v>
      </c>
    </row>
    <row r="159" spans="1:16" ht="12.75" customHeight="1">
      <c r="A159" s="262">
        <v>149</v>
      </c>
      <c r="B159" s="275" t="s">
        <v>39</v>
      </c>
      <c r="C159" s="267" t="s">
        <v>201</v>
      </c>
      <c r="D159" s="268">
        <v>45288</v>
      </c>
      <c r="E159" s="267">
        <v>3800.9</v>
      </c>
      <c r="F159" s="267">
        <v>3798.5</v>
      </c>
      <c r="G159" s="269">
        <v>3777.05</v>
      </c>
      <c r="H159" s="269">
        <v>3753.2000000000003</v>
      </c>
      <c r="I159" s="269">
        <v>3731.7500000000005</v>
      </c>
      <c r="J159" s="269">
        <v>3822.35</v>
      </c>
      <c r="K159" s="269">
        <v>3843.7999999999997</v>
      </c>
      <c r="L159" s="269">
        <v>3867.6499999999996</v>
      </c>
      <c r="M159" s="270">
        <v>3819.95</v>
      </c>
      <c r="N159" s="270">
        <v>3774.65</v>
      </c>
      <c r="O159" s="270">
        <v>1559250</v>
      </c>
      <c r="P159" s="271">
        <v>-5.2847380410022779E-2</v>
      </c>
    </row>
    <row r="160" spans="1:16" ht="12.75" customHeight="1">
      <c r="A160" s="262">
        <v>150</v>
      </c>
      <c r="B160" s="275" t="s">
        <v>63</v>
      </c>
      <c r="C160" s="267" t="s">
        <v>202</v>
      </c>
      <c r="D160" s="268">
        <v>45288</v>
      </c>
      <c r="E160" s="267">
        <v>78.2</v>
      </c>
      <c r="F160" s="267">
        <v>78.86666666666666</v>
      </c>
      <c r="G160" s="269">
        <v>77.183333333333323</v>
      </c>
      <c r="H160" s="269">
        <v>76.166666666666657</v>
      </c>
      <c r="I160" s="269">
        <v>74.48333333333332</v>
      </c>
      <c r="J160" s="269">
        <v>79.883333333333326</v>
      </c>
      <c r="K160" s="269">
        <v>81.566666666666663</v>
      </c>
      <c r="L160" s="269">
        <v>82.583333333333329</v>
      </c>
      <c r="M160" s="270">
        <v>80.55</v>
      </c>
      <c r="N160" s="270">
        <v>77.849999999999994</v>
      </c>
      <c r="O160" s="270">
        <v>261296000</v>
      </c>
      <c r="P160" s="271">
        <v>-2.7685163134079541E-2</v>
      </c>
    </row>
    <row r="161" spans="1:16" ht="12.75" customHeight="1">
      <c r="A161" s="262">
        <v>151</v>
      </c>
      <c r="B161" s="275" t="s">
        <v>45</v>
      </c>
      <c r="C161" s="274" t="s">
        <v>203</v>
      </c>
      <c r="D161" s="268">
        <v>45288</v>
      </c>
      <c r="E161" s="267">
        <v>5272.9</v>
      </c>
      <c r="F161" s="267">
        <v>5248.1333333333332</v>
      </c>
      <c r="G161" s="269">
        <v>5181.7666666666664</v>
      </c>
      <c r="H161" s="269">
        <v>5090.6333333333332</v>
      </c>
      <c r="I161" s="269">
        <v>5024.2666666666664</v>
      </c>
      <c r="J161" s="269">
        <v>5339.2666666666664</v>
      </c>
      <c r="K161" s="269">
        <v>5405.6333333333332</v>
      </c>
      <c r="L161" s="269">
        <v>5496.7666666666664</v>
      </c>
      <c r="M161" s="270">
        <v>5314.5</v>
      </c>
      <c r="N161" s="270">
        <v>5157</v>
      </c>
      <c r="O161" s="270">
        <v>2269700</v>
      </c>
      <c r="P161" s="271">
        <v>-0.15293898115320023</v>
      </c>
    </row>
    <row r="162" spans="1:16" ht="12.75" customHeight="1">
      <c r="A162" s="262">
        <v>152</v>
      </c>
      <c r="B162" s="275" t="s">
        <v>190</v>
      </c>
      <c r="C162" s="267" t="s">
        <v>204</v>
      </c>
      <c r="D162" s="268">
        <v>45288</v>
      </c>
      <c r="E162" s="267">
        <v>210.6</v>
      </c>
      <c r="F162" s="267">
        <v>211.4</v>
      </c>
      <c r="G162" s="269">
        <v>208.9</v>
      </c>
      <c r="H162" s="269">
        <v>207.2</v>
      </c>
      <c r="I162" s="269">
        <v>204.7</v>
      </c>
      <c r="J162" s="269">
        <v>213.10000000000002</v>
      </c>
      <c r="K162" s="269">
        <v>215.60000000000002</v>
      </c>
      <c r="L162" s="269">
        <v>217.30000000000004</v>
      </c>
      <c r="M162" s="270">
        <v>213.9</v>
      </c>
      <c r="N162" s="270">
        <v>209.7</v>
      </c>
      <c r="O162" s="270">
        <v>69012000</v>
      </c>
      <c r="P162" s="271">
        <v>-9.0974878527861052E-3</v>
      </c>
    </row>
    <row r="163" spans="1:16" ht="12.75" customHeight="1">
      <c r="A163" s="262">
        <v>153</v>
      </c>
      <c r="B163" s="275" t="s">
        <v>205</v>
      </c>
      <c r="C163" s="267" t="s">
        <v>206</v>
      </c>
      <c r="D163" s="268">
        <v>45288</v>
      </c>
      <c r="E163" s="267">
        <v>1727.9</v>
      </c>
      <c r="F163" s="267">
        <v>1726.4333333333334</v>
      </c>
      <c r="G163" s="269">
        <v>1715.9166666666667</v>
      </c>
      <c r="H163" s="269">
        <v>1703.9333333333334</v>
      </c>
      <c r="I163" s="269">
        <v>1693.4166666666667</v>
      </c>
      <c r="J163" s="269">
        <v>1738.4166666666667</v>
      </c>
      <c r="K163" s="269">
        <v>1748.9333333333332</v>
      </c>
      <c r="L163" s="269">
        <v>1760.9166666666667</v>
      </c>
      <c r="M163" s="270">
        <v>1736.95</v>
      </c>
      <c r="N163" s="270">
        <v>1714.45</v>
      </c>
      <c r="O163" s="270">
        <v>5734223</v>
      </c>
      <c r="P163" s="271">
        <v>-5.1820445521232925E-2</v>
      </c>
    </row>
    <row r="164" spans="1:16" ht="12.75" customHeight="1">
      <c r="A164" s="262">
        <v>154</v>
      </c>
      <c r="B164" s="275" t="s">
        <v>49</v>
      </c>
      <c r="C164" s="267" t="s">
        <v>208</v>
      </c>
      <c r="D164" s="268">
        <v>45288</v>
      </c>
      <c r="E164" s="267">
        <v>1001.7</v>
      </c>
      <c r="F164" s="267">
        <v>1000.25</v>
      </c>
      <c r="G164" s="269">
        <v>994.1</v>
      </c>
      <c r="H164" s="269">
        <v>986.5</v>
      </c>
      <c r="I164" s="269">
        <v>980.35</v>
      </c>
      <c r="J164" s="269">
        <v>1007.85</v>
      </c>
      <c r="K164" s="269">
        <v>1014.0000000000001</v>
      </c>
      <c r="L164" s="269">
        <v>1021.6</v>
      </c>
      <c r="M164" s="270">
        <v>1006.4</v>
      </c>
      <c r="N164" s="270">
        <v>992.65</v>
      </c>
      <c r="O164" s="270">
        <v>2522800</v>
      </c>
      <c r="P164" s="271">
        <v>-0.15633882888004549</v>
      </c>
    </row>
    <row r="165" spans="1:16" ht="12.75" customHeight="1">
      <c r="A165" s="262">
        <v>155</v>
      </c>
      <c r="B165" s="275" t="s">
        <v>63</v>
      </c>
      <c r="C165" s="267" t="s">
        <v>209</v>
      </c>
      <c r="D165" s="268">
        <v>45288</v>
      </c>
      <c r="E165" s="267">
        <v>236.75</v>
      </c>
      <c r="F165" s="267">
        <v>237.71666666666667</v>
      </c>
      <c r="G165" s="269">
        <v>234.68333333333334</v>
      </c>
      <c r="H165" s="269">
        <v>232.61666666666667</v>
      </c>
      <c r="I165" s="269">
        <v>229.58333333333334</v>
      </c>
      <c r="J165" s="269">
        <v>239.78333333333333</v>
      </c>
      <c r="K165" s="269">
        <v>242.81666666666669</v>
      </c>
      <c r="L165" s="269">
        <v>244.88333333333333</v>
      </c>
      <c r="M165" s="270">
        <v>240.75</v>
      </c>
      <c r="N165" s="270">
        <v>235.65</v>
      </c>
      <c r="O165" s="270">
        <v>50832500</v>
      </c>
      <c r="P165" s="271">
        <v>-1.4253163329616523E-2</v>
      </c>
    </row>
    <row r="166" spans="1:16" ht="12.75" customHeight="1">
      <c r="A166" s="262">
        <v>156</v>
      </c>
      <c r="B166" s="275" t="s">
        <v>190</v>
      </c>
      <c r="C166" s="267" t="s">
        <v>210</v>
      </c>
      <c r="D166" s="268">
        <v>45288</v>
      </c>
      <c r="E166" s="267">
        <v>349.15</v>
      </c>
      <c r="F166" s="267">
        <v>347</v>
      </c>
      <c r="G166" s="269">
        <v>343.1</v>
      </c>
      <c r="H166" s="269">
        <v>337.05</v>
      </c>
      <c r="I166" s="269">
        <v>333.15000000000003</v>
      </c>
      <c r="J166" s="269">
        <v>353.05</v>
      </c>
      <c r="K166" s="269">
        <v>356.95</v>
      </c>
      <c r="L166" s="269">
        <v>363</v>
      </c>
      <c r="M166" s="270">
        <v>350.9</v>
      </c>
      <c r="N166" s="270">
        <v>340.95</v>
      </c>
      <c r="O166" s="270">
        <v>42252000</v>
      </c>
      <c r="P166" s="271">
        <v>-0.14790465050619125</v>
      </c>
    </row>
    <row r="167" spans="1:16" ht="12.75" customHeight="1">
      <c r="A167" s="262">
        <v>157</v>
      </c>
      <c r="B167" s="275" t="s">
        <v>84</v>
      </c>
      <c r="C167" s="267" t="s">
        <v>211</v>
      </c>
      <c r="D167" s="268">
        <v>45288</v>
      </c>
      <c r="E167" s="267">
        <v>2396.5</v>
      </c>
      <c r="F167" s="267">
        <v>2402.4833333333331</v>
      </c>
      <c r="G167" s="269">
        <v>2387.2666666666664</v>
      </c>
      <c r="H167" s="269">
        <v>2378.0333333333333</v>
      </c>
      <c r="I167" s="269">
        <v>2362.8166666666666</v>
      </c>
      <c r="J167" s="269">
        <v>2411.7166666666662</v>
      </c>
      <c r="K167" s="269">
        <v>2426.9333333333325</v>
      </c>
      <c r="L167" s="269">
        <v>2436.1666666666661</v>
      </c>
      <c r="M167" s="270">
        <v>2417.6999999999998</v>
      </c>
      <c r="N167" s="270">
        <v>2393.25</v>
      </c>
      <c r="O167" s="270">
        <v>45870750</v>
      </c>
      <c r="P167" s="271">
        <v>-1.961649747437595E-4</v>
      </c>
    </row>
    <row r="168" spans="1:16" ht="12.75" customHeight="1">
      <c r="A168" s="262">
        <v>158</v>
      </c>
      <c r="B168" s="275" t="s">
        <v>132</v>
      </c>
      <c r="C168" s="267" t="s">
        <v>212</v>
      </c>
      <c r="D168" s="268">
        <v>45288</v>
      </c>
      <c r="E168" s="267">
        <v>92.85</v>
      </c>
      <c r="F168" s="267">
        <v>92.399999999999991</v>
      </c>
      <c r="G168" s="269">
        <v>91.699999999999989</v>
      </c>
      <c r="H168" s="269">
        <v>90.55</v>
      </c>
      <c r="I168" s="269">
        <v>89.85</v>
      </c>
      <c r="J168" s="269">
        <v>93.549999999999983</v>
      </c>
      <c r="K168" s="269">
        <v>94.25</v>
      </c>
      <c r="L168" s="269">
        <v>95.399999999999977</v>
      </c>
      <c r="M168" s="270">
        <v>93.1</v>
      </c>
      <c r="N168" s="270">
        <v>91.25</v>
      </c>
      <c r="O168" s="270">
        <v>137232000</v>
      </c>
      <c r="P168" s="271">
        <v>-7.7543557754355771E-2</v>
      </c>
    </row>
    <row r="169" spans="1:16" ht="12.75" customHeight="1">
      <c r="A169" s="262">
        <v>159</v>
      </c>
      <c r="B169" s="275" t="s">
        <v>63</v>
      </c>
      <c r="C169" s="272" t="s">
        <v>213</v>
      </c>
      <c r="D169" s="268">
        <v>45288</v>
      </c>
      <c r="E169" s="267">
        <v>743.15</v>
      </c>
      <c r="F169" s="267">
        <v>740.20000000000016</v>
      </c>
      <c r="G169" s="269">
        <v>735.90000000000032</v>
      </c>
      <c r="H169" s="269">
        <v>728.6500000000002</v>
      </c>
      <c r="I169" s="269">
        <v>724.35000000000036</v>
      </c>
      <c r="J169" s="269">
        <v>747.45000000000027</v>
      </c>
      <c r="K169" s="269">
        <v>751.75000000000023</v>
      </c>
      <c r="L169" s="269">
        <v>759.00000000000023</v>
      </c>
      <c r="M169" s="270">
        <v>744.5</v>
      </c>
      <c r="N169" s="270">
        <v>732.95</v>
      </c>
      <c r="O169" s="270">
        <v>13372000</v>
      </c>
      <c r="P169" s="271">
        <v>-0.15246932359801238</v>
      </c>
    </row>
    <row r="170" spans="1:16" ht="12.75" customHeight="1">
      <c r="A170" s="262">
        <v>160</v>
      </c>
      <c r="B170" s="275" t="s">
        <v>68</v>
      </c>
      <c r="C170" s="267" t="s">
        <v>214</v>
      </c>
      <c r="D170" s="268">
        <v>45288</v>
      </c>
      <c r="E170" s="267">
        <v>1447.05</v>
      </c>
      <c r="F170" s="267">
        <v>1440.1833333333334</v>
      </c>
      <c r="G170" s="269">
        <v>1426.4166666666667</v>
      </c>
      <c r="H170" s="269">
        <v>1405.7833333333333</v>
      </c>
      <c r="I170" s="269">
        <v>1392.0166666666667</v>
      </c>
      <c r="J170" s="269">
        <v>1460.8166666666668</v>
      </c>
      <c r="K170" s="269">
        <v>1474.5833333333333</v>
      </c>
      <c r="L170" s="269">
        <v>1495.2166666666669</v>
      </c>
      <c r="M170" s="270">
        <v>1453.95</v>
      </c>
      <c r="N170" s="270">
        <v>1419.55</v>
      </c>
      <c r="O170" s="270">
        <v>6415500</v>
      </c>
      <c r="P170" s="271">
        <v>-0.15298544410337658</v>
      </c>
    </row>
    <row r="171" spans="1:16" ht="12.75" customHeight="1">
      <c r="A171" s="262">
        <v>161</v>
      </c>
      <c r="B171" s="275" t="s">
        <v>63</v>
      </c>
      <c r="C171" s="267" t="s">
        <v>215</v>
      </c>
      <c r="D171" s="268">
        <v>45288</v>
      </c>
      <c r="E171" s="267">
        <v>567.70000000000005</v>
      </c>
      <c r="F171" s="267">
        <v>569.31666666666672</v>
      </c>
      <c r="G171" s="269">
        <v>565.03333333333342</v>
      </c>
      <c r="H171" s="269">
        <v>562.36666666666667</v>
      </c>
      <c r="I171" s="269">
        <v>558.08333333333337</v>
      </c>
      <c r="J171" s="269">
        <v>571.98333333333346</v>
      </c>
      <c r="K171" s="269">
        <v>576.26666666666677</v>
      </c>
      <c r="L171" s="269">
        <v>578.93333333333351</v>
      </c>
      <c r="M171" s="270">
        <v>573.6</v>
      </c>
      <c r="N171" s="270">
        <v>566.65</v>
      </c>
      <c r="O171" s="270">
        <v>118870500</v>
      </c>
      <c r="P171" s="271">
        <v>-4.4975234697935622E-2</v>
      </c>
    </row>
    <row r="172" spans="1:16" ht="12.75" customHeight="1">
      <c r="A172" s="262">
        <v>162</v>
      </c>
      <c r="B172" s="275" t="s">
        <v>49</v>
      </c>
      <c r="C172" s="267" t="s">
        <v>216</v>
      </c>
      <c r="D172" s="268">
        <v>45288</v>
      </c>
      <c r="E172" s="267">
        <v>26914</v>
      </c>
      <c r="F172" s="267">
        <v>26727.899999999998</v>
      </c>
      <c r="G172" s="269">
        <v>26465.799999999996</v>
      </c>
      <c r="H172" s="269">
        <v>26017.599999999999</v>
      </c>
      <c r="I172" s="269">
        <v>25755.499999999996</v>
      </c>
      <c r="J172" s="269">
        <v>27176.099999999995</v>
      </c>
      <c r="K172" s="269">
        <v>27438.199999999993</v>
      </c>
      <c r="L172" s="269">
        <v>27886.399999999994</v>
      </c>
      <c r="M172" s="270">
        <v>26990</v>
      </c>
      <c r="N172" s="270">
        <v>26279.7</v>
      </c>
      <c r="O172" s="270">
        <v>163000</v>
      </c>
      <c r="P172" s="271">
        <v>-0.14086177361971275</v>
      </c>
    </row>
    <row r="173" spans="1:16" ht="12.75" customHeight="1">
      <c r="A173" s="262">
        <v>163</v>
      </c>
      <c r="B173" s="275" t="s">
        <v>41</v>
      </c>
      <c r="C173" s="267" t="s">
        <v>217</v>
      </c>
      <c r="D173" s="268">
        <v>45288</v>
      </c>
      <c r="E173" s="267">
        <v>3681.9</v>
      </c>
      <c r="F173" s="267">
        <v>3670.2666666666664</v>
      </c>
      <c r="G173" s="269">
        <v>3652.6833333333329</v>
      </c>
      <c r="H173" s="269">
        <v>3623.4666666666667</v>
      </c>
      <c r="I173" s="269">
        <v>3605.8833333333332</v>
      </c>
      <c r="J173" s="269">
        <v>3699.4833333333327</v>
      </c>
      <c r="K173" s="269">
        <v>3717.0666666666666</v>
      </c>
      <c r="L173" s="269">
        <v>3746.2833333333324</v>
      </c>
      <c r="M173" s="270">
        <v>3687.85</v>
      </c>
      <c r="N173" s="270">
        <v>3641.05</v>
      </c>
      <c r="O173" s="270">
        <v>2184200</v>
      </c>
      <c r="P173" s="271">
        <v>-0.11342926146165243</v>
      </c>
    </row>
    <row r="174" spans="1:16" ht="12.75" customHeight="1">
      <c r="A174" s="262">
        <v>164</v>
      </c>
      <c r="B174" s="275" t="s">
        <v>47</v>
      </c>
      <c r="C174" s="267" t="s">
        <v>218</v>
      </c>
      <c r="D174" s="268">
        <v>45288</v>
      </c>
      <c r="E174" s="267">
        <v>2383.9499999999998</v>
      </c>
      <c r="F174" s="267">
        <v>2377.6166666666663</v>
      </c>
      <c r="G174" s="269">
        <v>2365.3833333333328</v>
      </c>
      <c r="H174" s="269">
        <v>2346.8166666666666</v>
      </c>
      <c r="I174" s="269">
        <v>2334.583333333333</v>
      </c>
      <c r="J174" s="269">
        <v>2396.1833333333325</v>
      </c>
      <c r="K174" s="269">
        <v>2408.4166666666661</v>
      </c>
      <c r="L174" s="269">
        <v>2426.9833333333322</v>
      </c>
      <c r="M174" s="270">
        <v>2389.85</v>
      </c>
      <c r="N174" s="270">
        <v>2359.0500000000002</v>
      </c>
      <c r="O174" s="270">
        <v>3333375</v>
      </c>
      <c r="P174" s="271">
        <v>-9.8204321801765249E-2</v>
      </c>
    </row>
    <row r="175" spans="1:16" ht="12.75" customHeight="1">
      <c r="A175" s="262">
        <v>165</v>
      </c>
      <c r="B175" s="275" t="s">
        <v>68</v>
      </c>
      <c r="C175" s="267" t="s">
        <v>219</v>
      </c>
      <c r="D175" s="268">
        <v>45288</v>
      </c>
      <c r="E175" s="267">
        <v>2019.65</v>
      </c>
      <c r="F175" s="267">
        <v>2009.0666666666668</v>
      </c>
      <c r="G175" s="269">
        <v>1983.9833333333336</v>
      </c>
      <c r="H175" s="269">
        <v>1948.3166666666668</v>
      </c>
      <c r="I175" s="269">
        <v>1923.2333333333336</v>
      </c>
      <c r="J175" s="269">
        <v>2044.7333333333336</v>
      </c>
      <c r="K175" s="269">
        <v>2069.8166666666671</v>
      </c>
      <c r="L175" s="269">
        <v>2105.4833333333336</v>
      </c>
      <c r="M175" s="270">
        <v>2034.15</v>
      </c>
      <c r="N175" s="270">
        <v>1973.4</v>
      </c>
      <c r="O175" s="270">
        <v>6742200</v>
      </c>
      <c r="P175" s="271">
        <v>-6.7197941310754156E-2</v>
      </c>
    </row>
    <row r="176" spans="1:16" ht="12.75" customHeight="1">
      <c r="A176" s="262">
        <v>166</v>
      </c>
      <c r="B176" s="275" t="s">
        <v>43</v>
      </c>
      <c r="C176" s="267" t="s">
        <v>220</v>
      </c>
      <c r="D176" s="268">
        <v>45288</v>
      </c>
      <c r="E176" s="267">
        <v>1231.25</v>
      </c>
      <c r="F176" s="267">
        <v>1223.8</v>
      </c>
      <c r="G176" s="269">
        <v>1212.8499999999999</v>
      </c>
      <c r="H176" s="269">
        <v>1194.45</v>
      </c>
      <c r="I176" s="269">
        <v>1183.5</v>
      </c>
      <c r="J176" s="269">
        <v>1242.1999999999998</v>
      </c>
      <c r="K176" s="269">
        <v>1253.1500000000001</v>
      </c>
      <c r="L176" s="269">
        <v>1271.5499999999997</v>
      </c>
      <c r="M176" s="270">
        <v>1234.75</v>
      </c>
      <c r="N176" s="270">
        <v>1205.4000000000001</v>
      </c>
      <c r="O176" s="270">
        <v>16603300</v>
      </c>
      <c r="P176" s="271">
        <v>-0.23487096774193547</v>
      </c>
    </row>
    <row r="177" spans="1:16" ht="12.75" customHeight="1">
      <c r="A177" s="262">
        <v>167</v>
      </c>
      <c r="B177" s="275" t="s">
        <v>205</v>
      </c>
      <c r="C177" s="267" t="s">
        <v>221</v>
      </c>
      <c r="D177" s="268">
        <v>45288</v>
      </c>
      <c r="E177" s="267">
        <v>680.35</v>
      </c>
      <c r="F177" s="267">
        <v>678.76666666666677</v>
      </c>
      <c r="G177" s="269">
        <v>674.18333333333351</v>
      </c>
      <c r="H177" s="269">
        <v>668.01666666666677</v>
      </c>
      <c r="I177" s="269">
        <v>663.43333333333351</v>
      </c>
      <c r="J177" s="269">
        <v>684.93333333333351</v>
      </c>
      <c r="K177" s="269">
        <v>689.51666666666677</v>
      </c>
      <c r="L177" s="269">
        <v>695.68333333333351</v>
      </c>
      <c r="M177" s="270">
        <v>683.35</v>
      </c>
      <c r="N177" s="270">
        <v>672.6</v>
      </c>
      <c r="O177" s="270">
        <v>7024500</v>
      </c>
      <c r="P177" s="271">
        <v>-0.11874294316898758</v>
      </c>
    </row>
    <row r="178" spans="1:16" ht="12.75" customHeight="1">
      <c r="A178" s="262">
        <v>168</v>
      </c>
      <c r="B178" s="275" t="s">
        <v>43</v>
      </c>
      <c r="C178" s="274" t="s">
        <v>222</v>
      </c>
      <c r="D178" s="268">
        <v>45288</v>
      </c>
      <c r="E178" s="267">
        <v>758.65</v>
      </c>
      <c r="F178" s="267">
        <v>757.1</v>
      </c>
      <c r="G178" s="269">
        <v>749.25</v>
      </c>
      <c r="H178" s="269">
        <v>739.85</v>
      </c>
      <c r="I178" s="269">
        <v>732</v>
      </c>
      <c r="J178" s="269">
        <v>766.5</v>
      </c>
      <c r="K178" s="269">
        <v>774.35000000000014</v>
      </c>
      <c r="L178" s="269">
        <v>783.75</v>
      </c>
      <c r="M178" s="270">
        <v>764.95</v>
      </c>
      <c r="N178" s="270">
        <v>747.7</v>
      </c>
      <c r="O178" s="270">
        <v>4695000</v>
      </c>
      <c r="P178" s="271">
        <v>-4.8439400081070123E-2</v>
      </c>
    </row>
    <row r="179" spans="1:16" ht="12.75" customHeight="1">
      <c r="A179" s="262">
        <v>169</v>
      </c>
      <c r="B179" s="275" t="s">
        <v>39</v>
      </c>
      <c r="C179" s="267" t="s">
        <v>223</v>
      </c>
      <c r="D179" s="268">
        <v>45288</v>
      </c>
      <c r="E179" s="267">
        <v>955.15</v>
      </c>
      <c r="F179" s="267">
        <v>955.48333333333323</v>
      </c>
      <c r="G179" s="269">
        <v>948.51666666666642</v>
      </c>
      <c r="H179" s="269">
        <v>941.88333333333321</v>
      </c>
      <c r="I179" s="269">
        <v>934.9166666666664</v>
      </c>
      <c r="J179" s="269">
        <v>962.11666666666645</v>
      </c>
      <c r="K179" s="269">
        <v>969.08333333333337</v>
      </c>
      <c r="L179" s="269">
        <v>975.71666666666647</v>
      </c>
      <c r="M179" s="270">
        <v>962.45</v>
      </c>
      <c r="N179" s="270">
        <v>948.85</v>
      </c>
      <c r="O179" s="270">
        <v>11108900</v>
      </c>
      <c r="P179" s="271">
        <v>-5.6785280657513773E-2</v>
      </c>
    </row>
    <row r="180" spans="1:16" ht="12.75" customHeight="1">
      <c r="A180" s="262">
        <v>170</v>
      </c>
      <c r="B180" s="275" t="s">
        <v>79</v>
      </c>
      <c r="C180" s="273" t="s">
        <v>224</v>
      </c>
      <c r="D180" s="268">
        <v>45288</v>
      </c>
      <c r="E180" s="267">
        <v>1708.2</v>
      </c>
      <c r="F180" s="267">
        <v>1711.6166666666668</v>
      </c>
      <c r="G180" s="269">
        <v>1690.1333333333337</v>
      </c>
      <c r="H180" s="269">
        <v>1672.0666666666668</v>
      </c>
      <c r="I180" s="269">
        <v>1650.5833333333337</v>
      </c>
      <c r="J180" s="269">
        <v>1729.6833333333336</v>
      </c>
      <c r="K180" s="269">
        <v>1751.1666666666667</v>
      </c>
      <c r="L180" s="269">
        <v>1769.2333333333336</v>
      </c>
      <c r="M180" s="270">
        <v>1733.1</v>
      </c>
      <c r="N180" s="270">
        <v>1693.55</v>
      </c>
      <c r="O180" s="270">
        <v>7214500</v>
      </c>
      <c r="P180" s="271">
        <v>-4.6772808350399681E-2</v>
      </c>
    </row>
    <row r="181" spans="1:16" ht="12.75" customHeight="1">
      <c r="A181" s="262">
        <v>171</v>
      </c>
      <c r="B181" s="275" t="s">
        <v>59</v>
      </c>
      <c r="C181" s="267" t="s">
        <v>225</v>
      </c>
      <c r="D181" s="268">
        <v>45288</v>
      </c>
      <c r="E181" s="267">
        <v>946.8</v>
      </c>
      <c r="F181" s="267">
        <v>946.56666666666661</v>
      </c>
      <c r="G181" s="269">
        <v>939.63333333333321</v>
      </c>
      <c r="H181" s="269">
        <v>932.46666666666658</v>
      </c>
      <c r="I181" s="269">
        <v>925.53333333333319</v>
      </c>
      <c r="J181" s="269">
        <v>953.73333333333323</v>
      </c>
      <c r="K181" s="269">
        <v>960.66666666666663</v>
      </c>
      <c r="L181" s="269">
        <v>967.83333333333326</v>
      </c>
      <c r="M181" s="270">
        <v>953.5</v>
      </c>
      <c r="N181" s="270">
        <v>939.4</v>
      </c>
      <c r="O181" s="270">
        <v>9316800</v>
      </c>
      <c r="P181" s="271">
        <v>-0.12700286726260751</v>
      </c>
    </row>
    <row r="182" spans="1:16" ht="12.75" customHeight="1">
      <c r="A182" s="262">
        <v>172</v>
      </c>
      <c r="B182" s="275" t="s">
        <v>56</v>
      </c>
      <c r="C182" s="267" t="s">
        <v>226</v>
      </c>
      <c r="D182" s="268">
        <v>45288</v>
      </c>
      <c r="E182" s="267">
        <v>709.55</v>
      </c>
      <c r="F182" s="267">
        <v>710.11666666666667</v>
      </c>
      <c r="G182" s="269">
        <v>699.98333333333335</v>
      </c>
      <c r="H182" s="269">
        <v>690.41666666666663</v>
      </c>
      <c r="I182" s="269">
        <v>680.2833333333333</v>
      </c>
      <c r="J182" s="269">
        <v>719.68333333333339</v>
      </c>
      <c r="K182" s="269">
        <v>729.81666666666683</v>
      </c>
      <c r="L182" s="269">
        <v>739.38333333333344</v>
      </c>
      <c r="M182" s="270">
        <v>720.25</v>
      </c>
      <c r="N182" s="270">
        <v>700.55</v>
      </c>
      <c r="O182" s="270">
        <v>63680400</v>
      </c>
      <c r="P182" s="271">
        <v>-0.17466063348416289</v>
      </c>
    </row>
    <row r="183" spans="1:16" ht="12.75" customHeight="1">
      <c r="A183" s="262">
        <v>173</v>
      </c>
      <c r="B183" s="275" t="s">
        <v>190</v>
      </c>
      <c r="C183" s="267" t="s">
        <v>227</v>
      </c>
      <c r="D183" s="268">
        <v>45288</v>
      </c>
      <c r="E183" s="267">
        <v>270.2</v>
      </c>
      <c r="F183" s="267">
        <v>270.33333333333331</v>
      </c>
      <c r="G183" s="269">
        <v>266.56666666666661</v>
      </c>
      <c r="H183" s="269">
        <v>262.93333333333328</v>
      </c>
      <c r="I183" s="269">
        <v>259.16666666666657</v>
      </c>
      <c r="J183" s="269">
        <v>273.96666666666664</v>
      </c>
      <c r="K183" s="269">
        <v>277.73333333333341</v>
      </c>
      <c r="L183" s="269">
        <v>281.36666666666667</v>
      </c>
      <c r="M183" s="270">
        <v>274.10000000000002</v>
      </c>
      <c r="N183" s="270">
        <v>266.7</v>
      </c>
      <c r="O183" s="270">
        <v>98060625</v>
      </c>
      <c r="P183" s="271">
        <v>-5.2935232569510091E-2</v>
      </c>
    </row>
    <row r="184" spans="1:16" ht="12.75" customHeight="1">
      <c r="A184" s="262">
        <v>174</v>
      </c>
      <c r="B184" s="275" t="s">
        <v>132</v>
      </c>
      <c r="C184" s="267" t="s">
        <v>228</v>
      </c>
      <c r="D184" s="268">
        <v>45288</v>
      </c>
      <c r="E184" s="267">
        <v>128.80000000000001</v>
      </c>
      <c r="F184" s="267">
        <v>128.54999999999998</v>
      </c>
      <c r="G184" s="269">
        <v>127.59999999999997</v>
      </c>
      <c r="H184" s="269">
        <v>126.39999999999998</v>
      </c>
      <c r="I184" s="269">
        <v>125.44999999999996</v>
      </c>
      <c r="J184" s="269">
        <v>129.74999999999997</v>
      </c>
      <c r="K184" s="269">
        <v>130.69999999999996</v>
      </c>
      <c r="L184" s="269">
        <v>131.89999999999998</v>
      </c>
      <c r="M184" s="270">
        <v>129.5</v>
      </c>
      <c r="N184" s="270">
        <v>127.35</v>
      </c>
      <c r="O184" s="270">
        <v>175868000</v>
      </c>
      <c r="P184" s="271">
        <v>-0.15095191311967288</v>
      </c>
    </row>
    <row r="185" spans="1:16" ht="12.75" customHeight="1">
      <c r="A185" s="262">
        <v>175</v>
      </c>
      <c r="B185" s="275" t="s">
        <v>87</v>
      </c>
      <c r="C185" s="267" t="s">
        <v>229</v>
      </c>
      <c r="D185" s="268">
        <v>45288</v>
      </c>
      <c r="E185" s="267">
        <v>3514.25</v>
      </c>
      <c r="F185" s="267">
        <v>3518.7666666666664</v>
      </c>
      <c r="G185" s="269">
        <v>3504.3833333333328</v>
      </c>
      <c r="H185" s="269">
        <v>3494.5166666666664</v>
      </c>
      <c r="I185" s="269">
        <v>3480.1333333333328</v>
      </c>
      <c r="J185" s="269">
        <v>3528.6333333333328</v>
      </c>
      <c r="K185" s="269">
        <v>3543.016666666666</v>
      </c>
      <c r="L185" s="269">
        <v>3552.8833333333328</v>
      </c>
      <c r="M185" s="270">
        <v>3533.15</v>
      </c>
      <c r="N185" s="270">
        <v>3508.9</v>
      </c>
      <c r="O185" s="270">
        <v>12151125</v>
      </c>
      <c r="P185" s="271">
        <v>-3.5544628719059924E-2</v>
      </c>
    </row>
    <row r="186" spans="1:16" ht="12.75" customHeight="1">
      <c r="A186" s="262">
        <v>176</v>
      </c>
      <c r="B186" s="275" t="s">
        <v>87</v>
      </c>
      <c r="C186" s="267" t="s">
        <v>230</v>
      </c>
      <c r="D186" s="268">
        <v>45288</v>
      </c>
      <c r="E186" s="267">
        <v>1228.3499999999999</v>
      </c>
      <c r="F186" s="267">
        <v>1226.7</v>
      </c>
      <c r="G186" s="269">
        <v>1219.7</v>
      </c>
      <c r="H186" s="269">
        <v>1211.05</v>
      </c>
      <c r="I186" s="269">
        <v>1204.05</v>
      </c>
      <c r="J186" s="269">
        <v>1235.3500000000001</v>
      </c>
      <c r="K186" s="269">
        <v>1242.3500000000001</v>
      </c>
      <c r="L186" s="269">
        <v>1251.0000000000002</v>
      </c>
      <c r="M186" s="270">
        <v>1233.7</v>
      </c>
      <c r="N186" s="270">
        <v>1218.05</v>
      </c>
      <c r="O186" s="270">
        <v>14790000</v>
      </c>
      <c r="P186" s="271">
        <v>-8.8589809953412701E-2</v>
      </c>
    </row>
    <row r="187" spans="1:16" ht="12.75" customHeight="1">
      <c r="A187" s="262">
        <v>177</v>
      </c>
      <c r="B187" s="275" t="s">
        <v>59</v>
      </c>
      <c r="C187" s="267" t="s">
        <v>231</v>
      </c>
      <c r="D187" s="268">
        <v>45288</v>
      </c>
      <c r="E187" s="267">
        <v>3509.5</v>
      </c>
      <c r="F187" s="267">
        <v>3490.4</v>
      </c>
      <c r="G187" s="269">
        <v>3463.8500000000004</v>
      </c>
      <c r="H187" s="269">
        <v>3418.2000000000003</v>
      </c>
      <c r="I187" s="269">
        <v>3391.6500000000005</v>
      </c>
      <c r="J187" s="269">
        <v>3536.05</v>
      </c>
      <c r="K187" s="269">
        <v>3562.6000000000004</v>
      </c>
      <c r="L187" s="269">
        <v>3608.25</v>
      </c>
      <c r="M187" s="270">
        <v>3516.95</v>
      </c>
      <c r="N187" s="270">
        <v>3444.75</v>
      </c>
      <c r="O187" s="270">
        <v>4754925</v>
      </c>
      <c r="P187" s="271">
        <v>-0.19166578125332029</v>
      </c>
    </row>
    <row r="188" spans="1:16" ht="12.75" customHeight="1">
      <c r="A188" s="262">
        <v>178</v>
      </c>
      <c r="B188" s="275" t="s">
        <v>43</v>
      </c>
      <c r="C188" s="267" t="s">
        <v>232</v>
      </c>
      <c r="D188" s="268">
        <v>45288</v>
      </c>
      <c r="E188" s="267">
        <v>2137.4</v>
      </c>
      <c r="F188" s="267">
        <v>2126.2166666666667</v>
      </c>
      <c r="G188" s="269">
        <v>2108.4333333333334</v>
      </c>
      <c r="H188" s="269">
        <v>2079.4666666666667</v>
      </c>
      <c r="I188" s="269">
        <v>2061.6833333333334</v>
      </c>
      <c r="J188" s="269">
        <v>2155.1833333333334</v>
      </c>
      <c r="K188" s="269">
        <v>2172.9666666666672</v>
      </c>
      <c r="L188" s="269">
        <v>2201.9333333333334</v>
      </c>
      <c r="M188" s="270">
        <v>2144</v>
      </c>
      <c r="N188" s="270">
        <v>2097.25</v>
      </c>
      <c r="O188" s="270">
        <v>1593500</v>
      </c>
      <c r="P188" s="271">
        <v>-4.7804003585300271E-2</v>
      </c>
    </row>
    <row r="189" spans="1:16" ht="12.75" customHeight="1">
      <c r="A189" s="262">
        <v>179</v>
      </c>
      <c r="B189" s="275" t="s">
        <v>45</v>
      </c>
      <c r="C189" s="267" t="s">
        <v>233</v>
      </c>
      <c r="D189" s="268">
        <v>45288</v>
      </c>
      <c r="E189" s="267">
        <v>2796.6</v>
      </c>
      <c r="F189" s="267">
        <v>2769.6833333333329</v>
      </c>
      <c r="G189" s="269">
        <v>2718.9166666666661</v>
      </c>
      <c r="H189" s="269">
        <v>2641.2333333333331</v>
      </c>
      <c r="I189" s="269">
        <v>2590.4666666666662</v>
      </c>
      <c r="J189" s="269">
        <v>2847.3666666666659</v>
      </c>
      <c r="K189" s="269">
        <v>2898.1333333333332</v>
      </c>
      <c r="L189" s="269">
        <v>2975.8166666666657</v>
      </c>
      <c r="M189" s="270">
        <v>2820.45</v>
      </c>
      <c r="N189" s="270">
        <v>2692</v>
      </c>
      <c r="O189" s="270">
        <v>3239600</v>
      </c>
      <c r="P189" s="271">
        <v>-0.15078116808220615</v>
      </c>
    </row>
    <row r="190" spans="1:16" ht="12.75" customHeight="1">
      <c r="A190" s="262">
        <v>180</v>
      </c>
      <c r="B190" s="275" t="s">
        <v>56</v>
      </c>
      <c r="C190" s="267" t="s">
        <v>234</v>
      </c>
      <c r="D190" s="268">
        <v>45288</v>
      </c>
      <c r="E190" s="267">
        <v>1857.65</v>
      </c>
      <c r="F190" s="267">
        <v>1858.2</v>
      </c>
      <c r="G190" s="269">
        <v>1846.4</v>
      </c>
      <c r="H190" s="269">
        <v>1835.15</v>
      </c>
      <c r="I190" s="269">
        <v>1823.3500000000001</v>
      </c>
      <c r="J190" s="269">
        <v>1869.45</v>
      </c>
      <c r="K190" s="269">
        <v>1881.2499999999998</v>
      </c>
      <c r="L190" s="269">
        <v>1892.5</v>
      </c>
      <c r="M190" s="270">
        <v>1870</v>
      </c>
      <c r="N190" s="270">
        <v>1846.95</v>
      </c>
      <c r="O190" s="270">
        <v>7212450</v>
      </c>
      <c r="P190" s="271">
        <v>-0.19016741334590898</v>
      </c>
    </row>
    <row r="191" spans="1:16" ht="12.75" customHeight="1">
      <c r="A191" s="262">
        <v>181</v>
      </c>
      <c r="B191" s="275" t="s">
        <v>59</v>
      </c>
      <c r="C191" s="267" t="s">
        <v>235</v>
      </c>
      <c r="D191" s="268">
        <v>45288</v>
      </c>
      <c r="E191" s="267">
        <v>1659.15</v>
      </c>
      <c r="F191" s="267">
        <v>1659.6000000000001</v>
      </c>
      <c r="G191" s="269">
        <v>1647.8000000000002</v>
      </c>
      <c r="H191" s="269">
        <v>1636.45</v>
      </c>
      <c r="I191" s="269">
        <v>1624.65</v>
      </c>
      <c r="J191" s="269">
        <v>1670.9500000000003</v>
      </c>
      <c r="K191" s="269">
        <v>1682.75</v>
      </c>
      <c r="L191" s="269">
        <v>1694.1000000000004</v>
      </c>
      <c r="M191" s="270">
        <v>1671.4</v>
      </c>
      <c r="N191" s="270">
        <v>1648.25</v>
      </c>
      <c r="O191" s="270">
        <v>3046400</v>
      </c>
      <c r="P191" s="271">
        <v>-0.1304943486699395</v>
      </c>
    </row>
    <row r="192" spans="1:16" ht="12.75" customHeight="1">
      <c r="A192" s="262">
        <v>182</v>
      </c>
      <c r="B192" s="275" t="s">
        <v>49</v>
      </c>
      <c r="C192" s="267" t="s">
        <v>236</v>
      </c>
      <c r="D192" s="268">
        <v>45288</v>
      </c>
      <c r="E192" s="267">
        <v>9041</v>
      </c>
      <c r="F192" s="267">
        <v>8971.4666666666672</v>
      </c>
      <c r="G192" s="269">
        <v>8882.9333333333343</v>
      </c>
      <c r="H192" s="269">
        <v>8724.8666666666668</v>
      </c>
      <c r="I192" s="269">
        <v>8636.3333333333339</v>
      </c>
      <c r="J192" s="269">
        <v>9129.5333333333347</v>
      </c>
      <c r="K192" s="269">
        <v>9218.0666666666675</v>
      </c>
      <c r="L192" s="269">
        <v>9376.133333333335</v>
      </c>
      <c r="M192" s="270">
        <v>9060</v>
      </c>
      <c r="N192" s="270">
        <v>8813.4</v>
      </c>
      <c r="O192" s="270">
        <v>1238900</v>
      </c>
      <c r="P192" s="271">
        <v>-8.6087341398642672E-2</v>
      </c>
    </row>
    <row r="193" spans="1:16" ht="12.75" customHeight="1">
      <c r="A193" s="262">
        <v>183</v>
      </c>
      <c r="B193" s="275" t="s">
        <v>39</v>
      </c>
      <c r="C193" s="267" t="s">
        <v>237</v>
      </c>
      <c r="D193" s="268">
        <v>45288</v>
      </c>
      <c r="E193" s="267">
        <v>573.35</v>
      </c>
      <c r="F193" s="267">
        <v>572.61666666666667</v>
      </c>
      <c r="G193" s="269">
        <v>569.88333333333333</v>
      </c>
      <c r="H193" s="269">
        <v>566.41666666666663</v>
      </c>
      <c r="I193" s="269">
        <v>563.68333333333328</v>
      </c>
      <c r="J193" s="269">
        <v>576.08333333333337</v>
      </c>
      <c r="K193" s="269">
        <v>578.81666666666672</v>
      </c>
      <c r="L193" s="269">
        <v>582.28333333333342</v>
      </c>
      <c r="M193" s="270">
        <v>575.35</v>
      </c>
      <c r="N193" s="270">
        <v>569.15</v>
      </c>
      <c r="O193" s="270">
        <v>29507400</v>
      </c>
      <c r="P193" s="271">
        <v>-5.2038088874039427E-2</v>
      </c>
    </row>
    <row r="194" spans="1:16" ht="12.75" customHeight="1">
      <c r="A194" s="262">
        <v>184</v>
      </c>
      <c r="B194" s="275" t="s">
        <v>132</v>
      </c>
      <c r="C194" s="267" t="s">
        <v>238</v>
      </c>
      <c r="D194" s="268">
        <v>45288</v>
      </c>
      <c r="E194" s="267">
        <v>234.5</v>
      </c>
      <c r="F194" s="267">
        <v>234.31666666666669</v>
      </c>
      <c r="G194" s="269">
        <v>232.03333333333339</v>
      </c>
      <c r="H194" s="269">
        <v>229.56666666666669</v>
      </c>
      <c r="I194" s="269">
        <v>227.28333333333339</v>
      </c>
      <c r="J194" s="269">
        <v>236.78333333333339</v>
      </c>
      <c r="K194" s="269">
        <v>239.06666666666669</v>
      </c>
      <c r="L194" s="269">
        <v>241.53333333333339</v>
      </c>
      <c r="M194" s="270">
        <v>236.6</v>
      </c>
      <c r="N194" s="270">
        <v>231.85</v>
      </c>
      <c r="O194" s="270">
        <v>77710700</v>
      </c>
      <c r="P194" s="271">
        <v>-3.864676927111748E-2</v>
      </c>
    </row>
    <row r="195" spans="1:16" ht="12.75" customHeight="1">
      <c r="A195" s="262">
        <v>185</v>
      </c>
      <c r="B195" s="275" t="s">
        <v>41</v>
      </c>
      <c r="C195" s="267" t="s">
        <v>239</v>
      </c>
      <c r="D195" s="268">
        <v>45288</v>
      </c>
      <c r="E195" s="267">
        <v>834.75</v>
      </c>
      <c r="F195" s="267">
        <v>829.11666666666667</v>
      </c>
      <c r="G195" s="269">
        <v>821.98333333333335</v>
      </c>
      <c r="H195" s="269">
        <v>809.2166666666667</v>
      </c>
      <c r="I195" s="269">
        <v>802.08333333333337</v>
      </c>
      <c r="J195" s="269">
        <v>841.88333333333333</v>
      </c>
      <c r="K195" s="269">
        <v>849.01666666666677</v>
      </c>
      <c r="L195" s="269">
        <v>861.7833333333333</v>
      </c>
      <c r="M195" s="270">
        <v>836.25</v>
      </c>
      <c r="N195" s="270">
        <v>816.35</v>
      </c>
      <c r="O195" s="270">
        <v>8613600</v>
      </c>
      <c r="P195" s="271">
        <v>-6.4938448511691532E-2</v>
      </c>
    </row>
    <row r="196" spans="1:16" ht="12.75" customHeight="1">
      <c r="A196" s="262">
        <v>186</v>
      </c>
      <c r="B196" s="275" t="s">
        <v>87</v>
      </c>
      <c r="C196" s="267" t="s">
        <v>240</v>
      </c>
      <c r="D196" s="268">
        <v>45288</v>
      </c>
      <c r="E196" s="267">
        <v>415.8</v>
      </c>
      <c r="F196" s="267">
        <v>413.43333333333334</v>
      </c>
      <c r="G196" s="269">
        <v>409.16666666666669</v>
      </c>
      <c r="H196" s="269">
        <v>402.53333333333336</v>
      </c>
      <c r="I196" s="269">
        <v>398.26666666666671</v>
      </c>
      <c r="J196" s="269">
        <v>420.06666666666666</v>
      </c>
      <c r="K196" s="269">
        <v>424.33333333333331</v>
      </c>
      <c r="L196" s="269">
        <v>430.96666666666664</v>
      </c>
      <c r="M196" s="270">
        <v>417.7</v>
      </c>
      <c r="N196" s="270">
        <v>406.8</v>
      </c>
      <c r="O196" s="270">
        <v>44664000</v>
      </c>
      <c r="P196" s="271">
        <v>-1.3386348575215375E-2</v>
      </c>
    </row>
    <row r="197" spans="1:16" ht="12.75" customHeight="1">
      <c r="A197" s="262">
        <v>187</v>
      </c>
      <c r="B197" s="275" t="s">
        <v>205</v>
      </c>
      <c r="C197" s="267" t="s">
        <v>241</v>
      </c>
      <c r="D197" s="268">
        <v>45288</v>
      </c>
      <c r="E197" s="267">
        <v>255.8</v>
      </c>
      <c r="F197" s="267">
        <v>255.33333333333334</v>
      </c>
      <c r="G197" s="269">
        <v>251.26666666666671</v>
      </c>
      <c r="H197" s="269">
        <v>246.73333333333338</v>
      </c>
      <c r="I197" s="269">
        <v>242.66666666666674</v>
      </c>
      <c r="J197" s="269">
        <v>259.86666666666667</v>
      </c>
      <c r="K197" s="269">
        <v>263.93333333333334</v>
      </c>
      <c r="L197" s="269">
        <v>268.46666666666664</v>
      </c>
      <c r="M197" s="270">
        <v>259.39999999999998</v>
      </c>
      <c r="N197" s="270">
        <v>250.8</v>
      </c>
      <c r="O197" s="270">
        <v>110745000</v>
      </c>
      <c r="P197" s="271">
        <v>5.9649223526710107E-2</v>
      </c>
    </row>
    <row r="198" spans="1:16" ht="12.75" customHeight="1">
      <c r="A198" s="262">
        <v>188</v>
      </c>
      <c r="B198" s="275" t="s">
        <v>43</v>
      </c>
      <c r="C198" s="267" t="s">
        <v>242</v>
      </c>
      <c r="D198" s="268">
        <v>45288</v>
      </c>
      <c r="E198" s="267">
        <v>643</v>
      </c>
      <c r="F198" s="267">
        <v>641.91666666666663</v>
      </c>
      <c r="G198" s="269">
        <v>638.18333333333328</v>
      </c>
      <c r="H198" s="269">
        <v>633.36666666666667</v>
      </c>
      <c r="I198" s="269">
        <v>629.63333333333333</v>
      </c>
      <c r="J198" s="269">
        <v>646.73333333333323</v>
      </c>
      <c r="K198" s="269">
        <v>650.46666666666658</v>
      </c>
      <c r="L198" s="269">
        <v>655.28333333333319</v>
      </c>
      <c r="M198" s="270">
        <v>645.65</v>
      </c>
      <c r="N198" s="270">
        <v>637.1</v>
      </c>
      <c r="O198" s="270">
        <v>6004800</v>
      </c>
      <c r="P198" s="271">
        <v>1.1828935395814377E-2</v>
      </c>
    </row>
    <row r="199" spans="1:16" ht="12.75" customHeight="1">
      <c r="A199" s="256"/>
      <c r="B199" s="263"/>
      <c r="C199" s="256"/>
      <c r="D199" s="257"/>
      <c r="E199" s="258"/>
      <c r="F199" s="258"/>
      <c r="G199" s="259"/>
      <c r="H199" s="259"/>
      <c r="I199" s="259"/>
      <c r="J199" s="259"/>
      <c r="K199" s="259"/>
      <c r="L199" s="259"/>
      <c r="M199" s="256"/>
      <c r="N199" s="256"/>
      <c r="O199" s="260"/>
      <c r="P199" s="261"/>
    </row>
    <row r="200" spans="1:16" ht="12.75" customHeight="1">
      <c r="A200" s="256"/>
      <c r="B200" s="26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6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6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6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6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7" t="s">
        <v>16</v>
      </c>
      <c r="B8" s="399"/>
      <c r="C8" s="402" t="s">
        <v>20</v>
      </c>
      <c r="D8" s="402" t="s">
        <v>21</v>
      </c>
      <c r="E8" s="394" t="s">
        <v>22</v>
      </c>
      <c r="F8" s="395"/>
      <c r="G8" s="396"/>
      <c r="H8" s="394" t="s">
        <v>23</v>
      </c>
      <c r="I8" s="395"/>
      <c r="J8" s="396"/>
      <c r="K8" s="26"/>
      <c r="L8" s="48"/>
      <c r="M8" s="48"/>
      <c r="N8" s="1"/>
      <c r="O8" s="1"/>
    </row>
    <row r="9" spans="1:15" ht="36" customHeight="1">
      <c r="A9" s="398"/>
      <c r="B9" s="401"/>
      <c r="C9" s="401"/>
      <c r="D9" s="4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20133.150000000001</v>
      </c>
      <c r="D10" s="34">
        <v>20102.566666666669</v>
      </c>
      <c r="E10" s="34">
        <v>20046.433333333338</v>
      </c>
      <c r="F10" s="34">
        <v>19959.716666666667</v>
      </c>
      <c r="G10" s="34">
        <v>19903.583333333336</v>
      </c>
      <c r="H10" s="34">
        <v>20189.28333333334</v>
      </c>
      <c r="I10" s="34">
        <v>20245.416666666672</v>
      </c>
      <c r="J10" s="34">
        <v>20332.133333333342</v>
      </c>
      <c r="K10" s="34">
        <v>20158.7</v>
      </c>
      <c r="L10" s="34">
        <v>20015.849999999999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44481.75</v>
      </c>
      <c r="D11" s="34">
        <v>44500.383333333331</v>
      </c>
      <c r="E11" s="34">
        <v>44235.96666666666</v>
      </c>
      <c r="F11" s="34">
        <v>43990.183333333327</v>
      </c>
      <c r="G11" s="34">
        <v>43725.766666666656</v>
      </c>
      <c r="H11" s="34">
        <v>44746.166666666664</v>
      </c>
      <c r="I11" s="34">
        <v>45010.583333333336</v>
      </c>
      <c r="J11" s="34">
        <v>45256.366666666669</v>
      </c>
      <c r="K11" s="34">
        <v>44764.800000000003</v>
      </c>
      <c r="L11" s="34">
        <v>44254.6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4242.5</v>
      </c>
      <c r="D12" s="36">
        <v>4230.2666666666664</v>
      </c>
      <c r="E12" s="36">
        <v>4205.8833333333332</v>
      </c>
      <c r="F12" s="36">
        <v>4169.2666666666664</v>
      </c>
      <c r="G12" s="36">
        <v>4144.8833333333332</v>
      </c>
      <c r="H12" s="36">
        <v>4266.8833333333332</v>
      </c>
      <c r="I12" s="36">
        <v>4291.2666666666664</v>
      </c>
      <c r="J12" s="36">
        <v>4327.8833333333332</v>
      </c>
      <c r="K12" s="36">
        <v>4254.6499999999996</v>
      </c>
      <c r="L12" s="36">
        <v>4193.6499999999996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6585.6</v>
      </c>
      <c r="D13" s="36">
        <v>6565.916666666667</v>
      </c>
      <c r="E13" s="36">
        <v>6536.7833333333338</v>
      </c>
      <c r="F13" s="36">
        <v>6487.9666666666672</v>
      </c>
      <c r="G13" s="36">
        <v>6458.8333333333339</v>
      </c>
      <c r="H13" s="36">
        <v>6614.7333333333336</v>
      </c>
      <c r="I13" s="36">
        <v>6643.8666666666668</v>
      </c>
      <c r="J13" s="36">
        <v>6692.6833333333334</v>
      </c>
      <c r="K13" s="36">
        <v>6595.05</v>
      </c>
      <c r="L13" s="36">
        <v>6517.1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32582.2</v>
      </c>
      <c r="D14" s="36">
        <v>32579.716666666671</v>
      </c>
      <c r="E14" s="36">
        <v>32457.78333333334</v>
      </c>
      <c r="F14" s="36">
        <v>32333.366666666669</v>
      </c>
      <c r="G14" s="36">
        <v>32211.433333333338</v>
      </c>
      <c r="H14" s="36">
        <v>32704.133333333342</v>
      </c>
      <c r="I14" s="36">
        <v>32826.066666666666</v>
      </c>
      <c r="J14" s="36">
        <v>32950.483333333344</v>
      </c>
      <c r="K14" s="36">
        <v>32701.65</v>
      </c>
      <c r="L14" s="36">
        <v>32455.3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6779.05</v>
      </c>
      <c r="D15" s="36">
        <v>6743.3</v>
      </c>
      <c r="E15" s="36">
        <v>6696.4500000000007</v>
      </c>
      <c r="F15" s="36">
        <v>6613.85</v>
      </c>
      <c r="G15" s="36">
        <v>6567.0000000000009</v>
      </c>
      <c r="H15" s="36">
        <v>6825.9000000000005</v>
      </c>
      <c r="I15" s="36">
        <v>6872.7500000000009</v>
      </c>
      <c r="J15" s="36">
        <v>6955.35</v>
      </c>
      <c r="K15" s="36">
        <v>6790.15</v>
      </c>
      <c r="L15" s="36">
        <v>6660.7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12200.6</v>
      </c>
      <c r="D16" s="36">
        <v>12174.183333333334</v>
      </c>
      <c r="E16" s="36">
        <v>12108.716666666669</v>
      </c>
      <c r="F16" s="36">
        <v>12016.833333333334</v>
      </c>
      <c r="G16" s="36">
        <v>11951.366666666669</v>
      </c>
      <c r="H16" s="36">
        <v>12266.066666666669</v>
      </c>
      <c r="I16" s="36">
        <v>12331.533333333336</v>
      </c>
      <c r="J16" s="36">
        <v>12423.41666666667</v>
      </c>
      <c r="K16" s="36">
        <v>12239.65</v>
      </c>
      <c r="L16" s="36">
        <v>12082.3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4419.75</v>
      </c>
      <c r="D17" s="36">
        <v>4372.95</v>
      </c>
      <c r="E17" s="36">
        <v>4280.8999999999996</v>
      </c>
      <c r="F17" s="36">
        <v>4142.05</v>
      </c>
      <c r="G17" s="36">
        <v>4050</v>
      </c>
      <c r="H17" s="36">
        <v>4511.7999999999993</v>
      </c>
      <c r="I17" s="36">
        <v>4603.8500000000004</v>
      </c>
      <c r="J17" s="36">
        <v>4742.6999999999989</v>
      </c>
      <c r="K17" s="31">
        <v>4465</v>
      </c>
      <c r="L17" s="31">
        <v>4234.1000000000004</v>
      </c>
      <c r="M17" s="31">
        <v>5.58962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23805.15</v>
      </c>
      <c r="D18" s="36">
        <v>23695.483333333334</v>
      </c>
      <c r="E18" s="36">
        <v>23540.966666666667</v>
      </c>
      <c r="F18" s="36">
        <v>23276.783333333333</v>
      </c>
      <c r="G18" s="36">
        <v>23122.266666666666</v>
      </c>
      <c r="H18" s="36">
        <v>23959.666666666668</v>
      </c>
      <c r="I18" s="36">
        <v>24114.183333333338</v>
      </c>
      <c r="J18" s="36">
        <v>24378.366666666669</v>
      </c>
      <c r="K18" s="31">
        <v>23850</v>
      </c>
      <c r="L18" s="31">
        <v>23431.3</v>
      </c>
      <c r="M18" s="31">
        <v>7.0690000000000003E-2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168</v>
      </c>
      <c r="D19" s="36">
        <v>168.53333333333333</v>
      </c>
      <c r="E19" s="36">
        <v>166.86666666666667</v>
      </c>
      <c r="F19" s="36">
        <v>165.73333333333335</v>
      </c>
      <c r="G19" s="36">
        <v>164.06666666666669</v>
      </c>
      <c r="H19" s="36">
        <v>169.66666666666666</v>
      </c>
      <c r="I19" s="36">
        <v>171.33333333333334</v>
      </c>
      <c r="J19" s="36">
        <v>172.46666666666664</v>
      </c>
      <c r="K19" s="31">
        <v>170.2</v>
      </c>
      <c r="L19" s="31">
        <v>167.4</v>
      </c>
      <c r="M19" s="31">
        <v>89.920500000000004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231.75</v>
      </c>
      <c r="D20" s="36">
        <v>230.08333333333334</v>
      </c>
      <c r="E20" s="36">
        <v>226.86666666666667</v>
      </c>
      <c r="F20" s="36">
        <v>221.98333333333332</v>
      </c>
      <c r="G20" s="36">
        <v>218.76666666666665</v>
      </c>
      <c r="H20" s="36">
        <v>234.9666666666667</v>
      </c>
      <c r="I20" s="36">
        <v>238.18333333333334</v>
      </c>
      <c r="J20" s="36">
        <v>243.06666666666672</v>
      </c>
      <c r="K20" s="31">
        <v>233.3</v>
      </c>
      <c r="L20" s="31">
        <v>225.2</v>
      </c>
      <c r="M20" s="31">
        <v>47.862409999999997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1875.55</v>
      </c>
      <c r="D21" s="36">
        <v>1872.1833333333334</v>
      </c>
      <c r="E21" s="36">
        <v>1853.3666666666668</v>
      </c>
      <c r="F21" s="36">
        <v>1831.1833333333334</v>
      </c>
      <c r="G21" s="36">
        <v>1812.3666666666668</v>
      </c>
      <c r="H21" s="36">
        <v>1894.3666666666668</v>
      </c>
      <c r="I21" s="36">
        <v>1913.1833333333334</v>
      </c>
      <c r="J21" s="36">
        <v>1935.3666666666668</v>
      </c>
      <c r="K21" s="31">
        <v>1891</v>
      </c>
      <c r="L21" s="31">
        <v>1850</v>
      </c>
      <c r="M21" s="31">
        <v>26.980119999999999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2358.5500000000002</v>
      </c>
      <c r="D22" s="36">
        <v>2370.2000000000003</v>
      </c>
      <c r="E22" s="36">
        <v>2331.4000000000005</v>
      </c>
      <c r="F22" s="36">
        <v>2304.2500000000005</v>
      </c>
      <c r="G22" s="36">
        <v>2265.4500000000007</v>
      </c>
      <c r="H22" s="36">
        <v>2397.3500000000004</v>
      </c>
      <c r="I22" s="36">
        <v>2436.1500000000005</v>
      </c>
      <c r="J22" s="36">
        <v>2463.3000000000002</v>
      </c>
      <c r="K22" s="31">
        <v>2409</v>
      </c>
      <c r="L22" s="31">
        <v>2343.0500000000002</v>
      </c>
      <c r="M22" s="31">
        <v>29.838789999999999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1028.8</v>
      </c>
      <c r="D23" s="36">
        <v>1025.0166666666667</v>
      </c>
      <c r="E23" s="36">
        <v>1010.0333333333333</v>
      </c>
      <c r="F23" s="36">
        <v>991.26666666666665</v>
      </c>
      <c r="G23" s="36">
        <v>976.2833333333333</v>
      </c>
      <c r="H23" s="36">
        <v>1043.7833333333333</v>
      </c>
      <c r="I23" s="36">
        <v>1058.7666666666664</v>
      </c>
      <c r="J23" s="36">
        <v>1077.5333333333333</v>
      </c>
      <c r="K23" s="31">
        <v>1040</v>
      </c>
      <c r="L23" s="31">
        <v>1006.25</v>
      </c>
      <c r="M23" s="31">
        <v>42.536470000000001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825.5</v>
      </c>
      <c r="D24" s="36">
        <v>829.16666666666663</v>
      </c>
      <c r="E24" s="36">
        <v>819.33333333333326</v>
      </c>
      <c r="F24" s="36">
        <v>813.16666666666663</v>
      </c>
      <c r="G24" s="36">
        <v>803.33333333333326</v>
      </c>
      <c r="H24" s="36">
        <v>835.33333333333326</v>
      </c>
      <c r="I24" s="36">
        <v>845.16666666666652</v>
      </c>
      <c r="J24" s="36">
        <v>851.33333333333326</v>
      </c>
      <c r="K24" s="31">
        <v>839</v>
      </c>
      <c r="L24" s="31">
        <v>823</v>
      </c>
      <c r="M24" s="31">
        <v>59.982100000000003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431.5</v>
      </c>
      <c r="D25" s="36">
        <v>428.40000000000003</v>
      </c>
      <c r="E25" s="36">
        <v>420.20000000000005</v>
      </c>
      <c r="F25" s="36">
        <v>408.90000000000003</v>
      </c>
      <c r="G25" s="36">
        <v>400.70000000000005</v>
      </c>
      <c r="H25" s="36">
        <v>439.70000000000005</v>
      </c>
      <c r="I25" s="36">
        <v>447.9</v>
      </c>
      <c r="J25" s="36">
        <v>459.20000000000005</v>
      </c>
      <c r="K25" s="31">
        <v>436.6</v>
      </c>
      <c r="L25" s="31">
        <v>417.1</v>
      </c>
      <c r="M25" s="31">
        <v>115.40018999999999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4723.55</v>
      </c>
      <c r="D26" s="36">
        <v>4693.3666666666659</v>
      </c>
      <c r="E26" s="36">
        <v>4591.2333333333318</v>
      </c>
      <c r="F26" s="36">
        <v>4458.9166666666661</v>
      </c>
      <c r="G26" s="36">
        <v>4356.7833333333319</v>
      </c>
      <c r="H26" s="36">
        <v>4825.6833333333316</v>
      </c>
      <c r="I26" s="36">
        <v>4927.8166666666648</v>
      </c>
      <c r="J26" s="36">
        <v>5060.1333333333314</v>
      </c>
      <c r="K26" s="31">
        <v>4795.5</v>
      </c>
      <c r="L26" s="31">
        <v>4561.05</v>
      </c>
      <c r="M26" s="31">
        <v>3.72051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439.25</v>
      </c>
      <c r="D27" s="36">
        <v>437.65000000000003</v>
      </c>
      <c r="E27" s="36">
        <v>432.30000000000007</v>
      </c>
      <c r="F27" s="36">
        <v>425.35</v>
      </c>
      <c r="G27" s="36">
        <v>420.00000000000006</v>
      </c>
      <c r="H27" s="36">
        <v>444.60000000000008</v>
      </c>
      <c r="I27" s="36">
        <v>449.9500000000001</v>
      </c>
      <c r="J27" s="36">
        <v>456.90000000000009</v>
      </c>
      <c r="K27" s="31">
        <v>443</v>
      </c>
      <c r="L27" s="31">
        <v>430.7</v>
      </c>
      <c r="M27" s="31">
        <v>69.064769999999996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5528.95</v>
      </c>
      <c r="D28" s="36">
        <v>5486.9833333333336</v>
      </c>
      <c r="E28" s="36">
        <v>5423.9666666666672</v>
      </c>
      <c r="F28" s="36">
        <v>5318.9833333333336</v>
      </c>
      <c r="G28" s="36">
        <v>5255.9666666666672</v>
      </c>
      <c r="H28" s="36">
        <v>5591.9666666666672</v>
      </c>
      <c r="I28" s="36">
        <v>5654.9833333333336</v>
      </c>
      <c r="J28" s="36">
        <v>5759.9666666666672</v>
      </c>
      <c r="K28" s="31">
        <v>5550</v>
      </c>
      <c r="L28" s="31">
        <v>5382</v>
      </c>
      <c r="M28" s="31">
        <v>7.7526099999999998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427.4</v>
      </c>
      <c r="D29" s="36">
        <v>427.61666666666662</v>
      </c>
      <c r="E29" s="36">
        <v>424.78333333333325</v>
      </c>
      <c r="F29" s="36">
        <v>422.16666666666663</v>
      </c>
      <c r="G29" s="36">
        <v>419.33333333333326</v>
      </c>
      <c r="H29" s="36">
        <v>430.23333333333323</v>
      </c>
      <c r="I29" s="36">
        <v>433.06666666666661</v>
      </c>
      <c r="J29" s="36">
        <v>435.68333333333322</v>
      </c>
      <c r="K29" s="31">
        <v>430.45</v>
      </c>
      <c r="L29" s="31">
        <v>425</v>
      </c>
      <c r="M29" s="31">
        <v>17.919630000000002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183.15</v>
      </c>
      <c r="D30" s="36">
        <v>182.73333333333335</v>
      </c>
      <c r="E30" s="36">
        <v>180.66666666666669</v>
      </c>
      <c r="F30" s="36">
        <v>178.18333333333334</v>
      </c>
      <c r="G30" s="36">
        <v>176.11666666666667</v>
      </c>
      <c r="H30" s="36">
        <v>185.2166666666667</v>
      </c>
      <c r="I30" s="36">
        <v>187.28333333333336</v>
      </c>
      <c r="J30" s="36">
        <v>189.76666666666671</v>
      </c>
      <c r="K30" s="31">
        <v>184.8</v>
      </c>
      <c r="L30" s="31">
        <v>180.25</v>
      </c>
      <c r="M30" s="31">
        <v>229.48831999999999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3119.9</v>
      </c>
      <c r="D31" s="36">
        <v>3127.4</v>
      </c>
      <c r="E31" s="36">
        <v>3100.8500000000004</v>
      </c>
      <c r="F31" s="36">
        <v>3081.8</v>
      </c>
      <c r="G31" s="36">
        <v>3055.2500000000005</v>
      </c>
      <c r="H31" s="36">
        <v>3146.4500000000003</v>
      </c>
      <c r="I31" s="36">
        <v>3173.0000000000005</v>
      </c>
      <c r="J31" s="36">
        <v>3192.05</v>
      </c>
      <c r="K31" s="31">
        <v>3153.95</v>
      </c>
      <c r="L31" s="31">
        <v>3108.35</v>
      </c>
      <c r="M31" s="31">
        <v>17.931159999999998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1949.7</v>
      </c>
      <c r="D32" s="36">
        <v>1954.3</v>
      </c>
      <c r="E32" s="36">
        <v>1925.3999999999999</v>
      </c>
      <c r="F32" s="36">
        <v>1901.1</v>
      </c>
      <c r="G32" s="36">
        <v>1872.1999999999998</v>
      </c>
      <c r="H32" s="36">
        <v>1978.6</v>
      </c>
      <c r="I32" s="36">
        <v>2007.5</v>
      </c>
      <c r="J32" s="36">
        <v>2031.8</v>
      </c>
      <c r="K32" s="31">
        <v>1983.2</v>
      </c>
      <c r="L32" s="31">
        <v>1930</v>
      </c>
      <c r="M32" s="31">
        <v>14.412050000000001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708.8</v>
      </c>
      <c r="D33" s="36">
        <v>717.93333333333339</v>
      </c>
      <c r="E33" s="36">
        <v>682.86666666666679</v>
      </c>
      <c r="F33" s="36">
        <v>656.93333333333339</v>
      </c>
      <c r="G33" s="36">
        <v>621.86666666666679</v>
      </c>
      <c r="H33" s="36">
        <v>743.86666666666679</v>
      </c>
      <c r="I33" s="36">
        <v>778.93333333333339</v>
      </c>
      <c r="J33" s="36">
        <v>804.86666666666679</v>
      </c>
      <c r="K33" s="31">
        <v>753</v>
      </c>
      <c r="L33" s="31">
        <v>692</v>
      </c>
      <c r="M33" s="31">
        <v>61.813090000000003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741.4</v>
      </c>
      <c r="D34" s="36">
        <v>744.7833333333333</v>
      </c>
      <c r="E34" s="36">
        <v>734.66666666666663</v>
      </c>
      <c r="F34" s="36">
        <v>727.93333333333328</v>
      </c>
      <c r="G34" s="36">
        <v>717.81666666666661</v>
      </c>
      <c r="H34" s="36">
        <v>751.51666666666665</v>
      </c>
      <c r="I34" s="36">
        <v>761.63333333333344</v>
      </c>
      <c r="J34" s="36">
        <v>768.36666666666667</v>
      </c>
      <c r="K34" s="31">
        <v>754.9</v>
      </c>
      <c r="L34" s="31">
        <v>738.05</v>
      </c>
      <c r="M34" s="31">
        <v>22.92859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1041.55</v>
      </c>
      <c r="D35" s="36">
        <v>1036.9833333333333</v>
      </c>
      <c r="E35" s="36">
        <v>1026.0666666666666</v>
      </c>
      <c r="F35" s="36">
        <v>1010.5833333333333</v>
      </c>
      <c r="G35" s="36">
        <v>999.66666666666652</v>
      </c>
      <c r="H35" s="36">
        <v>1052.4666666666667</v>
      </c>
      <c r="I35" s="36">
        <v>1063.3833333333332</v>
      </c>
      <c r="J35" s="36">
        <v>1078.8666666666668</v>
      </c>
      <c r="K35" s="31">
        <v>1047.9000000000001</v>
      </c>
      <c r="L35" s="31">
        <v>1021.5</v>
      </c>
      <c r="M35" s="31">
        <v>31.492889999999999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340.65</v>
      </c>
      <c r="D36" s="36">
        <v>342.51666666666671</v>
      </c>
      <c r="E36" s="36">
        <v>335.23333333333341</v>
      </c>
      <c r="F36" s="36">
        <v>329.81666666666672</v>
      </c>
      <c r="G36" s="36">
        <v>322.53333333333342</v>
      </c>
      <c r="H36" s="36">
        <v>347.93333333333339</v>
      </c>
      <c r="I36" s="36">
        <v>355.2166666666667</v>
      </c>
      <c r="J36" s="36">
        <v>360.63333333333338</v>
      </c>
      <c r="K36" s="31">
        <v>349.8</v>
      </c>
      <c r="L36" s="31">
        <v>337.1</v>
      </c>
      <c r="M36" s="31">
        <v>28.219439999999999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1074.25</v>
      </c>
      <c r="D37" s="36">
        <v>1070.2</v>
      </c>
      <c r="E37" s="36">
        <v>1059.5</v>
      </c>
      <c r="F37" s="36">
        <v>1044.75</v>
      </c>
      <c r="G37" s="36">
        <v>1034.05</v>
      </c>
      <c r="H37" s="36">
        <v>1084.95</v>
      </c>
      <c r="I37" s="36">
        <v>1095.6500000000003</v>
      </c>
      <c r="J37" s="36">
        <v>1110.4000000000001</v>
      </c>
      <c r="K37" s="31">
        <v>1080.9000000000001</v>
      </c>
      <c r="L37" s="31">
        <v>1055.45</v>
      </c>
      <c r="M37" s="31">
        <v>247.55589000000001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6090.55</v>
      </c>
      <c r="D38" s="36">
        <v>6083.4833333333336</v>
      </c>
      <c r="E38" s="36">
        <v>6038.0666666666675</v>
      </c>
      <c r="F38" s="36">
        <v>5985.5833333333339</v>
      </c>
      <c r="G38" s="36">
        <v>5940.1666666666679</v>
      </c>
      <c r="H38" s="36">
        <v>6135.9666666666672</v>
      </c>
      <c r="I38" s="36">
        <v>6181.3833333333332</v>
      </c>
      <c r="J38" s="36">
        <v>6233.8666666666668</v>
      </c>
      <c r="K38" s="31">
        <v>6128.9</v>
      </c>
      <c r="L38" s="31">
        <v>6031</v>
      </c>
      <c r="M38" s="31">
        <v>5.0183299999999997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1673.5</v>
      </c>
      <c r="D39" s="36">
        <v>1665.9833333333333</v>
      </c>
      <c r="E39" s="36">
        <v>1652.0666666666666</v>
      </c>
      <c r="F39" s="36">
        <v>1630.6333333333332</v>
      </c>
      <c r="G39" s="36">
        <v>1616.7166666666665</v>
      </c>
      <c r="H39" s="36">
        <v>1687.4166666666667</v>
      </c>
      <c r="I39" s="36">
        <v>1701.3333333333333</v>
      </c>
      <c r="J39" s="36">
        <v>1722.7666666666669</v>
      </c>
      <c r="K39" s="31">
        <v>1679.9</v>
      </c>
      <c r="L39" s="31">
        <v>1644.55</v>
      </c>
      <c r="M39" s="31">
        <v>15.775219999999999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7356.1</v>
      </c>
      <c r="D40" s="36">
        <v>7322.0333333333328</v>
      </c>
      <c r="E40" s="36">
        <v>7244.0666666666657</v>
      </c>
      <c r="F40" s="36">
        <v>7132.0333333333328</v>
      </c>
      <c r="G40" s="36">
        <v>7054.0666666666657</v>
      </c>
      <c r="H40" s="36">
        <v>7434.0666666666657</v>
      </c>
      <c r="I40" s="36">
        <v>7512.0333333333328</v>
      </c>
      <c r="J40" s="36">
        <v>7624.0666666666657</v>
      </c>
      <c r="K40" s="31">
        <v>7400</v>
      </c>
      <c r="L40" s="31">
        <v>7210</v>
      </c>
      <c r="M40" s="31">
        <v>0.57191000000000003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7121.9</v>
      </c>
      <c r="D41" s="36">
        <v>7123.7166666666672</v>
      </c>
      <c r="E41" s="36">
        <v>7083.8333333333339</v>
      </c>
      <c r="F41" s="36">
        <v>7045.7666666666664</v>
      </c>
      <c r="G41" s="36">
        <v>7005.8833333333332</v>
      </c>
      <c r="H41" s="36">
        <v>7161.7833333333347</v>
      </c>
      <c r="I41" s="36">
        <v>7201.6666666666679</v>
      </c>
      <c r="J41" s="36">
        <v>7239.7333333333354</v>
      </c>
      <c r="K41" s="31">
        <v>7163.6</v>
      </c>
      <c r="L41" s="31">
        <v>7085.65</v>
      </c>
      <c r="M41" s="31">
        <v>12.719340000000001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2576.4</v>
      </c>
      <c r="D42" s="36">
        <v>2584.5499999999997</v>
      </c>
      <c r="E42" s="36">
        <v>2560.5999999999995</v>
      </c>
      <c r="F42" s="36">
        <v>2544.7999999999997</v>
      </c>
      <c r="G42" s="36">
        <v>2520.8499999999995</v>
      </c>
      <c r="H42" s="36">
        <v>2600.3499999999995</v>
      </c>
      <c r="I42" s="36">
        <v>2624.2999999999993</v>
      </c>
      <c r="J42" s="36">
        <v>2640.0999999999995</v>
      </c>
      <c r="K42" s="31">
        <v>2608.5</v>
      </c>
      <c r="L42" s="31">
        <v>2568.75</v>
      </c>
      <c r="M42" s="31">
        <v>4.9405599999999996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226.1</v>
      </c>
      <c r="D43" s="36">
        <v>226.5</v>
      </c>
      <c r="E43" s="36">
        <v>222.6</v>
      </c>
      <c r="F43" s="36">
        <v>219.1</v>
      </c>
      <c r="G43" s="36">
        <v>215.2</v>
      </c>
      <c r="H43" s="36">
        <v>230</v>
      </c>
      <c r="I43" s="36">
        <v>233.89999999999998</v>
      </c>
      <c r="J43" s="36">
        <v>237.4</v>
      </c>
      <c r="K43" s="31">
        <v>230.4</v>
      </c>
      <c r="L43" s="31">
        <v>223</v>
      </c>
      <c r="M43" s="31">
        <v>215.81773000000001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197.1</v>
      </c>
      <c r="D44" s="36">
        <v>198.41666666666666</v>
      </c>
      <c r="E44" s="36">
        <v>195.0333333333333</v>
      </c>
      <c r="F44" s="36">
        <v>192.96666666666664</v>
      </c>
      <c r="G44" s="36">
        <v>189.58333333333329</v>
      </c>
      <c r="H44" s="36">
        <v>200.48333333333332</v>
      </c>
      <c r="I44" s="36">
        <v>203.8666666666667</v>
      </c>
      <c r="J44" s="36">
        <v>205.93333333333334</v>
      </c>
      <c r="K44" s="31">
        <v>201.8</v>
      </c>
      <c r="L44" s="31">
        <v>196.35</v>
      </c>
      <c r="M44" s="31">
        <v>215.58187000000001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103.75</v>
      </c>
      <c r="D45" s="36">
        <v>104.51666666666667</v>
      </c>
      <c r="E45" s="36">
        <v>102.73333333333333</v>
      </c>
      <c r="F45" s="36">
        <v>101.71666666666667</v>
      </c>
      <c r="G45" s="36">
        <v>99.933333333333337</v>
      </c>
      <c r="H45" s="36">
        <v>105.53333333333333</v>
      </c>
      <c r="I45" s="36">
        <v>107.31666666666666</v>
      </c>
      <c r="J45" s="36">
        <v>108.33333333333333</v>
      </c>
      <c r="K45" s="31">
        <v>106.3</v>
      </c>
      <c r="L45" s="31">
        <v>103.5</v>
      </c>
      <c r="M45" s="31">
        <v>41.690159999999999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1617.85</v>
      </c>
      <c r="D46" s="36">
        <v>1617.7666666666667</v>
      </c>
      <c r="E46" s="36">
        <v>1602.8833333333332</v>
      </c>
      <c r="F46" s="36">
        <v>1587.9166666666665</v>
      </c>
      <c r="G46" s="36">
        <v>1573.0333333333331</v>
      </c>
      <c r="H46" s="36">
        <v>1632.7333333333333</v>
      </c>
      <c r="I46" s="36">
        <v>1647.616666666667</v>
      </c>
      <c r="J46" s="36">
        <v>1662.5833333333335</v>
      </c>
      <c r="K46" s="31">
        <v>1632.65</v>
      </c>
      <c r="L46" s="31">
        <v>1602.8</v>
      </c>
      <c r="M46" s="31">
        <v>1.59077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145.9</v>
      </c>
      <c r="D47" s="36">
        <v>144.33333333333334</v>
      </c>
      <c r="E47" s="36">
        <v>142.31666666666669</v>
      </c>
      <c r="F47" s="36">
        <v>138.73333333333335</v>
      </c>
      <c r="G47" s="36">
        <v>136.7166666666667</v>
      </c>
      <c r="H47" s="36">
        <v>147.91666666666669</v>
      </c>
      <c r="I47" s="36">
        <v>149.93333333333334</v>
      </c>
      <c r="J47" s="36">
        <v>153.51666666666668</v>
      </c>
      <c r="K47" s="31">
        <v>146.35</v>
      </c>
      <c r="L47" s="31">
        <v>140.75</v>
      </c>
      <c r="M47" s="31">
        <v>275.91484000000003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574.4</v>
      </c>
      <c r="D48" s="36">
        <v>574.36666666666667</v>
      </c>
      <c r="E48" s="36">
        <v>571.38333333333333</v>
      </c>
      <c r="F48" s="36">
        <v>568.36666666666667</v>
      </c>
      <c r="G48" s="36">
        <v>565.38333333333333</v>
      </c>
      <c r="H48" s="36">
        <v>577.38333333333333</v>
      </c>
      <c r="I48" s="36">
        <v>580.36666666666667</v>
      </c>
      <c r="J48" s="36">
        <v>583.38333333333333</v>
      </c>
      <c r="K48" s="31">
        <v>577.35</v>
      </c>
      <c r="L48" s="31">
        <v>571.35</v>
      </c>
      <c r="M48" s="31">
        <v>12.52807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1120.25</v>
      </c>
      <c r="D49" s="36">
        <v>1119.8500000000001</v>
      </c>
      <c r="E49" s="36">
        <v>1111.3500000000004</v>
      </c>
      <c r="F49" s="36">
        <v>1102.4500000000003</v>
      </c>
      <c r="G49" s="36">
        <v>1093.9500000000005</v>
      </c>
      <c r="H49" s="36">
        <v>1128.7500000000002</v>
      </c>
      <c r="I49" s="36">
        <v>1137.2499999999998</v>
      </c>
      <c r="J49" s="36">
        <v>1146.1500000000001</v>
      </c>
      <c r="K49" s="31">
        <v>1128.3499999999999</v>
      </c>
      <c r="L49" s="31">
        <v>1110.95</v>
      </c>
      <c r="M49" s="31">
        <v>11.57006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1014.7</v>
      </c>
      <c r="D50" s="36">
        <v>1008.5333333333334</v>
      </c>
      <c r="E50" s="36">
        <v>998.86666666666679</v>
      </c>
      <c r="F50" s="36">
        <v>983.03333333333342</v>
      </c>
      <c r="G50" s="36">
        <v>973.36666666666679</v>
      </c>
      <c r="H50" s="36">
        <v>1024.3666666666668</v>
      </c>
      <c r="I50" s="36">
        <v>1034.0333333333335</v>
      </c>
      <c r="J50" s="36">
        <v>1049.8666666666668</v>
      </c>
      <c r="K50" s="31">
        <v>1018.2</v>
      </c>
      <c r="L50" s="31">
        <v>992.7</v>
      </c>
      <c r="M50" s="31">
        <v>99.340519999999998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170.45</v>
      </c>
      <c r="D51" s="36">
        <v>169.25</v>
      </c>
      <c r="E51" s="36">
        <v>162</v>
      </c>
      <c r="F51" s="36">
        <v>153.55000000000001</v>
      </c>
      <c r="G51" s="36">
        <v>146.30000000000001</v>
      </c>
      <c r="H51" s="36">
        <v>177.7</v>
      </c>
      <c r="I51" s="36">
        <v>184.95</v>
      </c>
      <c r="J51" s="36">
        <v>193.39999999999998</v>
      </c>
      <c r="K51" s="31">
        <v>176.5</v>
      </c>
      <c r="L51" s="31">
        <v>160.80000000000001</v>
      </c>
      <c r="M51" s="31">
        <v>1257.68226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238.3</v>
      </c>
      <c r="D52" s="36">
        <v>237.86666666666667</v>
      </c>
      <c r="E52" s="36">
        <v>236.58333333333334</v>
      </c>
      <c r="F52" s="36">
        <v>234.86666666666667</v>
      </c>
      <c r="G52" s="36">
        <v>233.58333333333334</v>
      </c>
      <c r="H52" s="36">
        <v>239.58333333333334</v>
      </c>
      <c r="I52" s="36">
        <v>240.86666666666665</v>
      </c>
      <c r="J52" s="36">
        <v>242.58333333333334</v>
      </c>
      <c r="K52" s="31">
        <v>239.15</v>
      </c>
      <c r="L52" s="31">
        <v>236.15</v>
      </c>
      <c r="M52" s="31">
        <v>37.941180000000003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21599.55</v>
      </c>
      <c r="D53" s="36">
        <v>21632.683333333334</v>
      </c>
      <c r="E53" s="36">
        <v>21465.366666666669</v>
      </c>
      <c r="F53" s="36">
        <v>21331.183333333334</v>
      </c>
      <c r="G53" s="36">
        <v>21163.866666666669</v>
      </c>
      <c r="H53" s="36">
        <v>21766.866666666669</v>
      </c>
      <c r="I53" s="36">
        <v>21934.183333333334</v>
      </c>
      <c r="J53" s="36">
        <v>22068.366666666669</v>
      </c>
      <c r="K53" s="31">
        <v>21800</v>
      </c>
      <c r="L53" s="31">
        <v>21498.5</v>
      </c>
      <c r="M53" s="31">
        <v>0.14343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435.7</v>
      </c>
      <c r="D54" s="36">
        <v>434.5</v>
      </c>
      <c r="E54" s="36">
        <v>430.25</v>
      </c>
      <c r="F54" s="36">
        <v>424.8</v>
      </c>
      <c r="G54" s="36">
        <v>420.55</v>
      </c>
      <c r="H54" s="36">
        <v>439.95</v>
      </c>
      <c r="I54" s="36">
        <v>444.2</v>
      </c>
      <c r="J54" s="36">
        <v>449.65</v>
      </c>
      <c r="K54" s="31">
        <v>438.75</v>
      </c>
      <c r="L54" s="31">
        <v>429.05</v>
      </c>
      <c r="M54" s="31">
        <v>163.60654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4852.6499999999996</v>
      </c>
      <c r="D55" s="36">
        <v>4842.0333333333328</v>
      </c>
      <c r="E55" s="36">
        <v>4808.1166666666659</v>
      </c>
      <c r="F55" s="36">
        <v>4763.583333333333</v>
      </c>
      <c r="G55" s="36">
        <v>4729.6666666666661</v>
      </c>
      <c r="H55" s="36">
        <v>4886.5666666666657</v>
      </c>
      <c r="I55" s="36">
        <v>4920.4833333333336</v>
      </c>
      <c r="J55" s="36">
        <v>4965.0166666666655</v>
      </c>
      <c r="K55" s="31">
        <v>4875.95</v>
      </c>
      <c r="L55" s="31">
        <v>4797.5</v>
      </c>
      <c r="M55" s="31">
        <v>9.6105400000000003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403.05</v>
      </c>
      <c r="D56" s="36">
        <v>403.2166666666667</v>
      </c>
      <c r="E56" s="36">
        <v>400.03333333333342</v>
      </c>
      <c r="F56" s="36">
        <v>397.01666666666671</v>
      </c>
      <c r="G56" s="36">
        <v>393.83333333333343</v>
      </c>
      <c r="H56" s="36">
        <v>406.23333333333341</v>
      </c>
      <c r="I56" s="36">
        <v>409.41666666666669</v>
      </c>
      <c r="J56" s="36">
        <v>412.43333333333339</v>
      </c>
      <c r="K56" s="31">
        <v>406.4</v>
      </c>
      <c r="L56" s="31">
        <v>400.2</v>
      </c>
      <c r="M56" s="31">
        <v>78.983289999999997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449.4</v>
      </c>
      <c r="D57" s="36">
        <v>447.61666666666662</v>
      </c>
      <c r="E57" s="36">
        <v>440.33333333333326</v>
      </c>
      <c r="F57" s="36">
        <v>431.26666666666665</v>
      </c>
      <c r="G57" s="36">
        <v>423.98333333333329</v>
      </c>
      <c r="H57" s="36">
        <v>456.68333333333322</v>
      </c>
      <c r="I57" s="36">
        <v>463.96666666666664</v>
      </c>
      <c r="J57" s="36">
        <v>473.03333333333319</v>
      </c>
      <c r="K57" s="31">
        <v>454.9</v>
      </c>
      <c r="L57" s="31">
        <v>438.55</v>
      </c>
      <c r="M57" s="31">
        <v>44.906100000000002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1117.45</v>
      </c>
      <c r="D58" s="36">
        <v>1114.3333333333333</v>
      </c>
      <c r="E58" s="36">
        <v>1102.6666666666665</v>
      </c>
      <c r="F58" s="36">
        <v>1087.8833333333332</v>
      </c>
      <c r="G58" s="36">
        <v>1076.2166666666665</v>
      </c>
      <c r="H58" s="36">
        <v>1129.1166666666666</v>
      </c>
      <c r="I58" s="36">
        <v>1140.7833333333331</v>
      </c>
      <c r="J58" s="36">
        <v>1155.5666666666666</v>
      </c>
      <c r="K58" s="31">
        <v>1126</v>
      </c>
      <c r="L58" s="31">
        <v>1099.55</v>
      </c>
      <c r="M58" s="31">
        <v>41.525700000000001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1212.3</v>
      </c>
      <c r="D59" s="36">
        <v>1209.3499999999999</v>
      </c>
      <c r="E59" s="36">
        <v>1201.0499999999997</v>
      </c>
      <c r="F59" s="36">
        <v>1189.7999999999997</v>
      </c>
      <c r="G59" s="36">
        <v>1181.4999999999995</v>
      </c>
      <c r="H59" s="36">
        <v>1220.5999999999999</v>
      </c>
      <c r="I59" s="36">
        <v>1228.9000000000001</v>
      </c>
      <c r="J59" s="36">
        <v>1240.1500000000001</v>
      </c>
      <c r="K59" s="31">
        <v>1217.6500000000001</v>
      </c>
      <c r="L59" s="31">
        <v>1198.0999999999999</v>
      </c>
      <c r="M59" s="31">
        <v>32.197989999999997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342.15</v>
      </c>
      <c r="D60" s="36">
        <v>341.73333333333335</v>
      </c>
      <c r="E60" s="36">
        <v>338.4666666666667</v>
      </c>
      <c r="F60" s="36">
        <v>334.78333333333336</v>
      </c>
      <c r="G60" s="36">
        <v>331.51666666666671</v>
      </c>
      <c r="H60" s="36">
        <v>345.41666666666669</v>
      </c>
      <c r="I60" s="36">
        <v>348.68333333333334</v>
      </c>
      <c r="J60" s="36">
        <v>352.36666666666667</v>
      </c>
      <c r="K60" s="31">
        <v>345</v>
      </c>
      <c r="L60" s="31">
        <v>338.05</v>
      </c>
      <c r="M60" s="31">
        <v>119.59336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5760.85</v>
      </c>
      <c r="D61" s="36">
        <v>5735.2833333333328</v>
      </c>
      <c r="E61" s="36">
        <v>5700.5666666666657</v>
      </c>
      <c r="F61" s="36">
        <v>5640.2833333333328</v>
      </c>
      <c r="G61" s="36">
        <v>5605.5666666666657</v>
      </c>
      <c r="H61" s="36">
        <v>5795.5666666666657</v>
      </c>
      <c r="I61" s="36">
        <v>5830.2833333333328</v>
      </c>
      <c r="J61" s="36">
        <v>5890.5666666666657</v>
      </c>
      <c r="K61" s="31">
        <v>5770</v>
      </c>
      <c r="L61" s="31">
        <v>5675</v>
      </c>
      <c r="M61" s="31">
        <v>3.5175800000000002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2196.1999999999998</v>
      </c>
      <c r="D62" s="36">
        <v>2188.25</v>
      </c>
      <c r="E62" s="36">
        <v>2154.5</v>
      </c>
      <c r="F62" s="36">
        <v>2112.8000000000002</v>
      </c>
      <c r="G62" s="36">
        <v>2079.0500000000002</v>
      </c>
      <c r="H62" s="36">
        <v>2229.9499999999998</v>
      </c>
      <c r="I62" s="36">
        <v>2263.6999999999998</v>
      </c>
      <c r="J62" s="36">
        <v>2305.3999999999996</v>
      </c>
      <c r="K62" s="31">
        <v>2222</v>
      </c>
      <c r="L62" s="31">
        <v>2146.5500000000002</v>
      </c>
      <c r="M62" s="31">
        <v>23.502030000000001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776</v>
      </c>
      <c r="D63" s="36">
        <v>770.98333333333323</v>
      </c>
      <c r="E63" s="36">
        <v>764.06666666666649</v>
      </c>
      <c r="F63" s="36">
        <v>752.13333333333321</v>
      </c>
      <c r="G63" s="36">
        <v>745.21666666666647</v>
      </c>
      <c r="H63" s="36">
        <v>782.91666666666652</v>
      </c>
      <c r="I63" s="36">
        <v>789.83333333333326</v>
      </c>
      <c r="J63" s="36">
        <v>801.76666666666654</v>
      </c>
      <c r="K63" s="31">
        <v>777.9</v>
      </c>
      <c r="L63" s="31">
        <v>759.05</v>
      </c>
      <c r="M63" s="31">
        <v>14.24004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1163.1500000000001</v>
      </c>
      <c r="D64" s="36">
        <v>1158.5833333333333</v>
      </c>
      <c r="E64" s="36">
        <v>1142.1666666666665</v>
      </c>
      <c r="F64" s="36">
        <v>1121.1833333333332</v>
      </c>
      <c r="G64" s="36">
        <v>1104.7666666666664</v>
      </c>
      <c r="H64" s="36">
        <v>1179.5666666666666</v>
      </c>
      <c r="I64" s="36">
        <v>1195.9833333333331</v>
      </c>
      <c r="J64" s="36">
        <v>1216.9666666666667</v>
      </c>
      <c r="K64" s="31">
        <v>1175</v>
      </c>
      <c r="L64" s="31">
        <v>1137.5999999999999</v>
      </c>
      <c r="M64" s="31">
        <v>5.9228899999999998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284.95</v>
      </c>
      <c r="D65" s="36">
        <v>284.25</v>
      </c>
      <c r="E65" s="36">
        <v>282.7</v>
      </c>
      <c r="F65" s="36">
        <v>280.45</v>
      </c>
      <c r="G65" s="36">
        <v>278.89999999999998</v>
      </c>
      <c r="H65" s="36">
        <v>286.5</v>
      </c>
      <c r="I65" s="36">
        <v>288.04999999999995</v>
      </c>
      <c r="J65" s="36">
        <v>290.3</v>
      </c>
      <c r="K65" s="31">
        <v>285.8</v>
      </c>
      <c r="L65" s="31">
        <v>282</v>
      </c>
      <c r="M65" s="31">
        <v>17.796130000000002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1909.1</v>
      </c>
      <c r="D66" s="36">
        <v>1898.0666666666666</v>
      </c>
      <c r="E66" s="36">
        <v>1876.1333333333332</v>
      </c>
      <c r="F66" s="36">
        <v>1843.1666666666665</v>
      </c>
      <c r="G66" s="36">
        <v>1821.2333333333331</v>
      </c>
      <c r="H66" s="36">
        <v>1931.0333333333333</v>
      </c>
      <c r="I66" s="36">
        <v>1952.9666666666667</v>
      </c>
      <c r="J66" s="36">
        <v>1985.9333333333334</v>
      </c>
      <c r="K66" s="31">
        <v>1920</v>
      </c>
      <c r="L66" s="31">
        <v>1865.1</v>
      </c>
      <c r="M66" s="31">
        <v>13.24591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538.04999999999995</v>
      </c>
      <c r="D67" s="36">
        <v>537.15</v>
      </c>
      <c r="E67" s="36">
        <v>533.9</v>
      </c>
      <c r="F67" s="36">
        <v>529.75</v>
      </c>
      <c r="G67" s="36">
        <v>526.5</v>
      </c>
      <c r="H67" s="36">
        <v>541.29999999999995</v>
      </c>
      <c r="I67" s="36">
        <v>544.54999999999995</v>
      </c>
      <c r="J67" s="36">
        <v>548.69999999999993</v>
      </c>
      <c r="K67" s="31">
        <v>540.4</v>
      </c>
      <c r="L67" s="31">
        <v>533</v>
      </c>
      <c r="M67" s="31">
        <v>31.679510000000001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2217.5500000000002</v>
      </c>
      <c r="D68" s="36">
        <v>2220.4666666666667</v>
      </c>
      <c r="E68" s="36">
        <v>2189.2833333333333</v>
      </c>
      <c r="F68" s="36">
        <v>2161.0166666666664</v>
      </c>
      <c r="G68" s="36">
        <v>2129.833333333333</v>
      </c>
      <c r="H68" s="36">
        <v>2248.7333333333336</v>
      </c>
      <c r="I68" s="36">
        <v>2279.916666666667</v>
      </c>
      <c r="J68" s="36">
        <v>2308.1833333333338</v>
      </c>
      <c r="K68" s="31">
        <v>2251.65</v>
      </c>
      <c r="L68" s="31">
        <v>2192.1999999999998</v>
      </c>
      <c r="M68" s="31">
        <v>27.534659999999999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2196.1</v>
      </c>
      <c r="D69" s="36">
        <v>2195.0499999999997</v>
      </c>
      <c r="E69" s="36">
        <v>2180.1499999999996</v>
      </c>
      <c r="F69" s="36">
        <v>2164.1999999999998</v>
      </c>
      <c r="G69" s="36">
        <v>2149.2999999999997</v>
      </c>
      <c r="H69" s="36">
        <v>2210.9999999999995</v>
      </c>
      <c r="I69" s="36">
        <v>2225.9</v>
      </c>
      <c r="J69" s="36">
        <v>2241.8499999999995</v>
      </c>
      <c r="K69" s="31">
        <v>2209.9499999999998</v>
      </c>
      <c r="L69" s="31">
        <v>2179.1</v>
      </c>
      <c r="M69" s="31">
        <v>2.3338000000000001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391.15</v>
      </c>
      <c r="D70" s="36">
        <v>390.56666666666661</v>
      </c>
      <c r="E70" s="36">
        <v>386.23333333333323</v>
      </c>
      <c r="F70" s="36">
        <v>381.31666666666661</v>
      </c>
      <c r="G70" s="36">
        <v>376.98333333333323</v>
      </c>
      <c r="H70" s="36">
        <v>395.48333333333323</v>
      </c>
      <c r="I70" s="36">
        <v>399.81666666666661</v>
      </c>
      <c r="J70" s="36">
        <v>404.73333333333323</v>
      </c>
      <c r="K70" s="31">
        <v>394.9</v>
      </c>
      <c r="L70" s="31">
        <v>385.65</v>
      </c>
      <c r="M70" s="31">
        <v>13.694739999999999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175.35</v>
      </c>
      <c r="D71" s="36">
        <v>176.54999999999998</v>
      </c>
      <c r="E71" s="36">
        <v>173.79999999999995</v>
      </c>
      <c r="F71" s="36">
        <v>172.24999999999997</v>
      </c>
      <c r="G71" s="36">
        <v>169.49999999999994</v>
      </c>
      <c r="H71" s="36">
        <v>178.09999999999997</v>
      </c>
      <c r="I71" s="36">
        <v>180.85000000000002</v>
      </c>
      <c r="J71" s="36">
        <v>182.39999999999998</v>
      </c>
      <c r="K71" s="31">
        <v>179.3</v>
      </c>
      <c r="L71" s="31">
        <v>175</v>
      </c>
      <c r="M71" s="31">
        <v>22.71677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3788.7</v>
      </c>
      <c r="D72" s="36">
        <v>3775.75</v>
      </c>
      <c r="E72" s="36">
        <v>3742.5</v>
      </c>
      <c r="F72" s="36">
        <v>3696.3</v>
      </c>
      <c r="G72" s="36">
        <v>3663.05</v>
      </c>
      <c r="H72" s="36">
        <v>3821.95</v>
      </c>
      <c r="I72" s="36">
        <v>3855.2</v>
      </c>
      <c r="J72" s="36">
        <v>3901.3999999999996</v>
      </c>
      <c r="K72" s="31">
        <v>3809</v>
      </c>
      <c r="L72" s="31">
        <v>3729.55</v>
      </c>
      <c r="M72" s="31">
        <v>8.8743800000000004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5510.6</v>
      </c>
      <c r="D73" s="36">
        <v>5497.7</v>
      </c>
      <c r="E73" s="36">
        <v>5403.9</v>
      </c>
      <c r="F73" s="36">
        <v>5297.2</v>
      </c>
      <c r="G73" s="36">
        <v>5203.3999999999996</v>
      </c>
      <c r="H73" s="36">
        <v>5604.4</v>
      </c>
      <c r="I73" s="36">
        <v>5698.2000000000007</v>
      </c>
      <c r="J73" s="36">
        <v>5804.9</v>
      </c>
      <c r="K73" s="31">
        <v>5591.5</v>
      </c>
      <c r="L73" s="31">
        <v>5391</v>
      </c>
      <c r="M73" s="31">
        <v>4.6455599999999997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625.85</v>
      </c>
      <c r="D74" s="36">
        <v>629.00000000000011</v>
      </c>
      <c r="E74" s="36">
        <v>620.05000000000018</v>
      </c>
      <c r="F74" s="36">
        <v>614.25000000000011</v>
      </c>
      <c r="G74" s="36">
        <v>605.30000000000018</v>
      </c>
      <c r="H74" s="36">
        <v>634.80000000000018</v>
      </c>
      <c r="I74" s="36">
        <v>643.75000000000023</v>
      </c>
      <c r="J74" s="36">
        <v>649.55000000000018</v>
      </c>
      <c r="K74" s="31">
        <v>637.95000000000005</v>
      </c>
      <c r="L74" s="31">
        <v>623.20000000000005</v>
      </c>
      <c r="M74" s="31">
        <v>148.74927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3949.75</v>
      </c>
      <c r="D75" s="36">
        <v>3915.25</v>
      </c>
      <c r="E75" s="36">
        <v>3868.5</v>
      </c>
      <c r="F75" s="36">
        <v>3787.25</v>
      </c>
      <c r="G75" s="36">
        <v>3740.5</v>
      </c>
      <c r="H75" s="36">
        <v>3996.5</v>
      </c>
      <c r="I75" s="36">
        <v>4043.25</v>
      </c>
      <c r="J75" s="36">
        <v>4124.5</v>
      </c>
      <c r="K75" s="31">
        <v>3962</v>
      </c>
      <c r="L75" s="31">
        <v>3834</v>
      </c>
      <c r="M75" s="31">
        <v>6.9885000000000002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5788.15</v>
      </c>
      <c r="D76" s="36">
        <v>5768.05</v>
      </c>
      <c r="E76" s="36">
        <v>5736.1</v>
      </c>
      <c r="F76" s="36">
        <v>5684.05</v>
      </c>
      <c r="G76" s="36">
        <v>5652.1</v>
      </c>
      <c r="H76" s="36">
        <v>5820.1</v>
      </c>
      <c r="I76" s="36">
        <v>5852.0499999999993</v>
      </c>
      <c r="J76" s="36">
        <v>5904.1</v>
      </c>
      <c r="K76" s="31">
        <v>5800</v>
      </c>
      <c r="L76" s="31">
        <v>5716</v>
      </c>
      <c r="M76" s="31">
        <v>8.53552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3896.9</v>
      </c>
      <c r="D77" s="36">
        <v>3881.65</v>
      </c>
      <c r="E77" s="36">
        <v>3843.3</v>
      </c>
      <c r="F77" s="36">
        <v>3789.7000000000003</v>
      </c>
      <c r="G77" s="36">
        <v>3751.3500000000004</v>
      </c>
      <c r="H77" s="36">
        <v>3935.25</v>
      </c>
      <c r="I77" s="36">
        <v>3973.5999999999995</v>
      </c>
      <c r="J77" s="36">
        <v>4027.2</v>
      </c>
      <c r="K77" s="31">
        <v>3920</v>
      </c>
      <c r="L77" s="31">
        <v>3828.05</v>
      </c>
      <c r="M77" s="31">
        <v>13.38711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3150.3</v>
      </c>
      <c r="D78" s="36">
        <v>3165.0166666666664</v>
      </c>
      <c r="E78" s="36">
        <v>3123.1833333333329</v>
      </c>
      <c r="F78" s="36">
        <v>3096.0666666666666</v>
      </c>
      <c r="G78" s="36">
        <v>3054.2333333333331</v>
      </c>
      <c r="H78" s="36">
        <v>3192.1333333333328</v>
      </c>
      <c r="I78" s="36">
        <v>3233.9666666666667</v>
      </c>
      <c r="J78" s="36">
        <v>3261.0833333333326</v>
      </c>
      <c r="K78" s="31">
        <v>3206.85</v>
      </c>
      <c r="L78" s="31">
        <v>3137.9</v>
      </c>
      <c r="M78" s="31">
        <v>15.62279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147.35</v>
      </c>
      <c r="D79" s="36">
        <v>148.35</v>
      </c>
      <c r="E79" s="36">
        <v>145.69999999999999</v>
      </c>
      <c r="F79" s="36">
        <v>144.04999999999998</v>
      </c>
      <c r="G79" s="36">
        <v>141.39999999999998</v>
      </c>
      <c r="H79" s="36">
        <v>150</v>
      </c>
      <c r="I79" s="36">
        <v>152.65000000000003</v>
      </c>
      <c r="J79" s="36">
        <v>154.30000000000001</v>
      </c>
      <c r="K79" s="31">
        <v>151</v>
      </c>
      <c r="L79" s="31">
        <v>146.69999999999999</v>
      </c>
      <c r="M79" s="31">
        <v>183.71642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2851.15</v>
      </c>
      <c r="D80" s="36">
        <v>2870.65</v>
      </c>
      <c r="E80" s="36">
        <v>2821.65</v>
      </c>
      <c r="F80" s="36">
        <v>2792.15</v>
      </c>
      <c r="G80" s="36">
        <v>2743.15</v>
      </c>
      <c r="H80" s="36">
        <v>2900.15</v>
      </c>
      <c r="I80" s="36">
        <v>2949.15</v>
      </c>
      <c r="J80" s="36">
        <v>2978.65</v>
      </c>
      <c r="K80" s="31">
        <v>2919.65</v>
      </c>
      <c r="L80" s="31">
        <v>2841.15</v>
      </c>
      <c r="M80" s="31">
        <v>0.89564999999999995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386</v>
      </c>
      <c r="D81" s="36">
        <v>383.18333333333339</v>
      </c>
      <c r="E81" s="36">
        <v>378.1666666666668</v>
      </c>
      <c r="F81" s="36">
        <v>370.33333333333343</v>
      </c>
      <c r="G81" s="36">
        <v>365.31666666666683</v>
      </c>
      <c r="H81" s="36">
        <v>391.01666666666677</v>
      </c>
      <c r="I81" s="36">
        <v>396.03333333333342</v>
      </c>
      <c r="J81" s="36">
        <v>403.86666666666673</v>
      </c>
      <c r="K81" s="31">
        <v>388.2</v>
      </c>
      <c r="L81" s="31">
        <v>375.35</v>
      </c>
      <c r="M81" s="31">
        <v>28.512329999999999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131.9</v>
      </c>
      <c r="D82" s="36">
        <v>130.46666666666667</v>
      </c>
      <c r="E82" s="36">
        <v>126.73333333333335</v>
      </c>
      <c r="F82" s="36">
        <v>121.56666666666668</v>
      </c>
      <c r="G82" s="36">
        <v>117.83333333333336</v>
      </c>
      <c r="H82" s="36">
        <v>135.63333333333333</v>
      </c>
      <c r="I82" s="36">
        <v>139.36666666666662</v>
      </c>
      <c r="J82" s="36">
        <v>144.53333333333333</v>
      </c>
      <c r="K82" s="31">
        <v>134.19999999999999</v>
      </c>
      <c r="L82" s="31">
        <v>125.3</v>
      </c>
      <c r="M82" s="31">
        <v>820.83861000000002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1774.65</v>
      </c>
      <c r="D83" s="36">
        <v>1776.1666666666667</v>
      </c>
      <c r="E83" s="36">
        <v>1753.5333333333335</v>
      </c>
      <c r="F83" s="36">
        <v>1732.4166666666667</v>
      </c>
      <c r="G83" s="36">
        <v>1709.7833333333335</v>
      </c>
      <c r="H83" s="36">
        <v>1797.2833333333335</v>
      </c>
      <c r="I83" s="36">
        <v>1819.9166666666667</v>
      </c>
      <c r="J83" s="36">
        <v>1841.0333333333335</v>
      </c>
      <c r="K83" s="31">
        <v>1798.8</v>
      </c>
      <c r="L83" s="31">
        <v>1755.05</v>
      </c>
      <c r="M83" s="31">
        <v>3.25983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1008.2</v>
      </c>
      <c r="D84" s="36">
        <v>1006.4333333333334</v>
      </c>
      <c r="E84" s="36">
        <v>1000.1166666666668</v>
      </c>
      <c r="F84" s="36">
        <v>992.03333333333342</v>
      </c>
      <c r="G84" s="36">
        <v>985.71666666666681</v>
      </c>
      <c r="H84" s="36">
        <v>1014.5166666666668</v>
      </c>
      <c r="I84" s="36">
        <v>1020.8333333333334</v>
      </c>
      <c r="J84" s="36">
        <v>1028.9166666666667</v>
      </c>
      <c r="K84" s="31">
        <v>1012.75</v>
      </c>
      <c r="L84" s="31">
        <v>998.35</v>
      </c>
      <c r="M84" s="31">
        <v>18.379470000000001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1876.7</v>
      </c>
      <c r="D85" s="36">
        <v>1861.8333333333333</v>
      </c>
      <c r="E85" s="36">
        <v>1840.6666666666665</v>
      </c>
      <c r="F85" s="36">
        <v>1804.6333333333332</v>
      </c>
      <c r="G85" s="36">
        <v>1783.4666666666665</v>
      </c>
      <c r="H85" s="36">
        <v>1897.8666666666666</v>
      </c>
      <c r="I85" s="36">
        <v>1919.0333333333331</v>
      </c>
      <c r="J85" s="36">
        <v>1955.0666666666666</v>
      </c>
      <c r="K85" s="31">
        <v>1883</v>
      </c>
      <c r="L85" s="31">
        <v>1825.8</v>
      </c>
      <c r="M85" s="31">
        <v>9.1227599999999995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2005.45</v>
      </c>
      <c r="D86" s="36">
        <v>2008.8999999999999</v>
      </c>
      <c r="E86" s="36">
        <v>1986.7999999999997</v>
      </c>
      <c r="F86" s="36">
        <v>1968.1499999999999</v>
      </c>
      <c r="G86" s="36">
        <v>1946.0499999999997</v>
      </c>
      <c r="H86" s="36">
        <v>2027.5499999999997</v>
      </c>
      <c r="I86" s="36">
        <v>2049.6499999999996</v>
      </c>
      <c r="J86" s="36">
        <v>2068.2999999999997</v>
      </c>
      <c r="K86" s="31">
        <v>2031</v>
      </c>
      <c r="L86" s="31">
        <v>1990.25</v>
      </c>
      <c r="M86" s="31">
        <v>17.00309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433.15</v>
      </c>
      <c r="D87" s="36">
        <v>433.31666666666666</v>
      </c>
      <c r="E87" s="36">
        <v>430.63333333333333</v>
      </c>
      <c r="F87" s="36">
        <v>428.11666666666667</v>
      </c>
      <c r="G87" s="36">
        <v>425.43333333333334</v>
      </c>
      <c r="H87" s="36">
        <v>435.83333333333331</v>
      </c>
      <c r="I87" s="36">
        <v>438.51666666666659</v>
      </c>
      <c r="J87" s="36">
        <v>441.0333333333333</v>
      </c>
      <c r="K87" s="31">
        <v>436</v>
      </c>
      <c r="L87" s="31">
        <v>430.8</v>
      </c>
      <c r="M87" s="31">
        <v>7.9045100000000001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2379.8000000000002</v>
      </c>
      <c r="D88" s="36">
        <v>2376.9333333333334</v>
      </c>
      <c r="E88" s="36">
        <v>2309.8666666666668</v>
      </c>
      <c r="F88" s="36">
        <v>2239.9333333333334</v>
      </c>
      <c r="G88" s="36">
        <v>2172.8666666666668</v>
      </c>
      <c r="H88" s="36">
        <v>2446.8666666666668</v>
      </c>
      <c r="I88" s="36">
        <v>2513.9333333333334</v>
      </c>
      <c r="J88" s="36">
        <v>2583.8666666666668</v>
      </c>
      <c r="K88" s="31">
        <v>2444</v>
      </c>
      <c r="L88" s="31">
        <v>2307</v>
      </c>
      <c r="M88" s="31">
        <v>72.73415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1302.6500000000001</v>
      </c>
      <c r="D89" s="36">
        <v>1297.6833333333334</v>
      </c>
      <c r="E89" s="36">
        <v>1287.2666666666669</v>
      </c>
      <c r="F89" s="36">
        <v>1271.8833333333334</v>
      </c>
      <c r="G89" s="36">
        <v>1261.4666666666669</v>
      </c>
      <c r="H89" s="36">
        <v>1313.0666666666668</v>
      </c>
      <c r="I89" s="36">
        <v>1323.4833333333333</v>
      </c>
      <c r="J89" s="36">
        <v>1338.8666666666668</v>
      </c>
      <c r="K89" s="31">
        <v>1308.0999999999999</v>
      </c>
      <c r="L89" s="31">
        <v>1282.3</v>
      </c>
      <c r="M89" s="31">
        <v>10.03617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1340.9</v>
      </c>
      <c r="D90" s="36">
        <v>1339.1333333333332</v>
      </c>
      <c r="E90" s="36">
        <v>1331.4666666666665</v>
      </c>
      <c r="F90" s="36">
        <v>1322.0333333333333</v>
      </c>
      <c r="G90" s="36">
        <v>1314.3666666666666</v>
      </c>
      <c r="H90" s="36">
        <v>1348.5666666666664</v>
      </c>
      <c r="I90" s="36">
        <v>1356.2333333333333</v>
      </c>
      <c r="J90" s="36">
        <v>1365.6666666666663</v>
      </c>
      <c r="K90" s="31">
        <v>1346.8</v>
      </c>
      <c r="L90" s="31">
        <v>1329.7</v>
      </c>
      <c r="M90" s="31">
        <v>41.043849999999999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2969.55</v>
      </c>
      <c r="D91" s="36">
        <v>2961.75</v>
      </c>
      <c r="E91" s="36">
        <v>2923.3</v>
      </c>
      <c r="F91" s="36">
        <v>2877.05</v>
      </c>
      <c r="G91" s="36">
        <v>2838.6000000000004</v>
      </c>
      <c r="H91" s="36">
        <v>3008</v>
      </c>
      <c r="I91" s="36">
        <v>3046.45</v>
      </c>
      <c r="J91" s="36">
        <v>3092.7</v>
      </c>
      <c r="K91" s="31">
        <v>3000.2</v>
      </c>
      <c r="L91" s="31">
        <v>2915.5</v>
      </c>
      <c r="M91" s="31">
        <v>11.51667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1558.8</v>
      </c>
      <c r="D92" s="36">
        <v>1557.8</v>
      </c>
      <c r="E92" s="36">
        <v>1543.1499999999999</v>
      </c>
      <c r="F92" s="36">
        <v>1527.5</v>
      </c>
      <c r="G92" s="36">
        <v>1512.85</v>
      </c>
      <c r="H92" s="36">
        <v>1573.4499999999998</v>
      </c>
      <c r="I92" s="36">
        <v>1588.1</v>
      </c>
      <c r="J92" s="36">
        <v>1603.7499999999998</v>
      </c>
      <c r="K92" s="31">
        <v>1572.45</v>
      </c>
      <c r="L92" s="31">
        <v>1542.15</v>
      </c>
      <c r="M92" s="31">
        <v>347.4572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690.75</v>
      </c>
      <c r="D93" s="36">
        <v>686.1</v>
      </c>
      <c r="E93" s="36">
        <v>679.2</v>
      </c>
      <c r="F93" s="36">
        <v>667.65</v>
      </c>
      <c r="G93" s="36">
        <v>660.75</v>
      </c>
      <c r="H93" s="36">
        <v>697.65000000000009</v>
      </c>
      <c r="I93" s="36">
        <v>704.55</v>
      </c>
      <c r="J93" s="36">
        <v>716.10000000000014</v>
      </c>
      <c r="K93" s="31">
        <v>693</v>
      </c>
      <c r="L93" s="31">
        <v>674.55</v>
      </c>
      <c r="M93" s="31">
        <v>46.371160000000003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3819.05</v>
      </c>
      <c r="D94" s="36">
        <v>3828.5833333333335</v>
      </c>
      <c r="E94" s="36">
        <v>3772.666666666667</v>
      </c>
      <c r="F94" s="36">
        <v>3726.2833333333333</v>
      </c>
      <c r="G94" s="36">
        <v>3670.3666666666668</v>
      </c>
      <c r="H94" s="36">
        <v>3874.9666666666672</v>
      </c>
      <c r="I94" s="36">
        <v>3930.8833333333341</v>
      </c>
      <c r="J94" s="36">
        <v>3977.2666666666673</v>
      </c>
      <c r="K94" s="31">
        <v>3884.5</v>
      </c>
      <c r="L94" s="31">
        <v>3782.2</v>
      </c>
      <c r="M94" s="31">
        <v>29.091000000000001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515.65</v>
      </c>
      <c r="D95" s="36">
        <v>515.58333333333337</v>
      </c>
      <c r="E95" s="36">
        <v>511.41666666666674</v>
      </c>
      <c r="F95" s="36">
        <v>507.18333333333339</v>
      </c>
      <c r="G95" s="36">
        <v>503.01666666666677</v>
      </c>
      <c r="H95" s="36">
        <v>519.81666666666672</v>
      </c>
      <c r="I95" s="36">
        <v>523.98333333333346</v>
      </c>
      <c r="J95" s="36">
        <v>528.2166666666667</v>
      </c>
      <c r="K95" s="31">
        <v>519.75</v>
      </c>
      <c r="L95" s="31">
        <v>511.35</v>
      </c>
      <c r="M95" s="31">
        <v>75.997010000000003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347.4</v>
      </c>
      <c r="D96" s="36">
        <v>344.58333333333331</v>
      </c>
      <c r="E96" s="36">
        <v>339.36666666666662</v>
      </c>
      <c r="F96" s="36">
        <v>331.33333333333331</v>
      </c>
      <c r="G96" s="36">
        <v>326.11666666666662</v>
      </c>
      <c r="H96" s="36">
        <v>352.61666666666662</v>
      </c>
      <c r="I96" s="36">
        <v>357.83333333333331</v>
      </c>
      <c r="J96" s="36">
        <v>365.86666666666662</v>
      </c>
      <c r="K96" s="31">
        <v>349.8</v>
      </c>
      <c r="L96" s="31">
        <v>336.55</v>
      </c>
      <c r="M96" s="31">
        <v>121.54345000000001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2545.5500000000002</v>
      </c>
      <c r="D97" s="36">
        <v>2538.7333333333336</v>
      </c>
      <c r="E97" s="36">
        <v>2522.9666666666672</v>
      </c>
      <c r="F97" s="36">
        <v>2500.3833333333337</v>
      </c>
      <c r="G97" s="36">
        <v>2484.6166666666672</v>
      </c>
      <c r="H97" s="36">
        <v>2561.3166666666671</v>
      </c>
      <c r="I97" s="36">
        <v>2577.0833333333335</v>
      </c>
      <c r="J97" s="36">
        <v>2599.666666666667</v>
      </c>
      <c r="K97" s="31">
        <v>2554.5</v>
      </c>
      <c r="L97" s="31">
        <v>2516.15</v>
      </c>
      <c r="M97" s="31">
        <v>30.95684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299.25</v>
      </c>
      <c r="D98" s="36">
        <v>299.2</v>
      </c>
      <c r="E98" s="36">
        <v>297.54999999999995</v>
      </c>
      <c r="F98" s="36">
        <v>295.84999999999997</v>
      </c>
      <c r="G98" s="36">
        <v>294.19999999999993</v>
      </c>
      <c r="H98" s="36">
        <v>300.89999999999998</v>
      </c>
      <c r="I98" s="36">
        <v>302.54999999999995</v>
      </c>
      <c r="J98" s="36">
        <v>304.25</v>
      </c>
      <c r="K98" s="31">
        <v>300.85000000000002</v>
      </c>
      <c r="L98" s="31">
        <v>297.5</v>
      </c>
      <c r="M98" s="31">
        <v>3.8285300000000002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36653.449999999997</v>
      </c>
      <c r="D99" s="36">
        <v>36652.066666666666</v>
      </c>
      <c r="E99" s="36">
        <v>36466.433333333334</v>
      </c>
      <c r="F99" s="36">
        <v>36279.416666666672</v>
      </c>
      <c r="G99" s="36">
        <v>36093.78333333334</v>
      </c>
      <c r="H99" s="36">
        <v>36839.083333333328</v>
      </c>
      <c r="I99" s="36">
        <v>37024.71666666666</v>
      </c>
      <c r="J99" s="36">
        <v>37211.733333333323</v>
      </c>
      <c r="K99" s="31">
        <v>36837.699999999997</v>
      </c>
      <c r="L99" s="31">
        <v>36465.050000000003</v>
      </c>
      <c r="M99" s="31">
        <v>1.7260000000000001E-2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934.95</v>
      </c>
      <c r="D100" s="36">
        <v>934.66666666666663</v>
      </c>
      <c r="E100" s="36">
        <v>928.48333333333323</v>
      </c>
      <c r="F100" s="36">
        <v>922.01666666666665</v>
      </c>
      <c r="G100" s="36">
        <v>915.83333333333326</v>
      </c>
      <c r="H100" s="36">
        <v>941.13333333333321</v>
      </c>
      <c r="I100" s="36">
        <v>947.31666666666661</v>
      </c>
      <c r="J100" s="36">
        <v>953.78333333333319</v>
      </c>
      <c r="K100" s="31">
        <v>940.85</v>
      </c>
      <c r="L100" s="31">
        <v>928.2</v>
      </c>
      <c r="M100" s="31">
        <v>239.50291999999999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1480</v>
      </c>
      <c r="D101" s="36">
        <v>1468.75</v>
      </c>
      <c r="E101" s="36">
        <v>1447.5</v>
      </c>
      <c r="F101" s="36">
        <v>1415</v>
      </c>
      <c r="G101" s="36">
        <v>1393.75</v>
      </c>
      <c r="H101" s="36">
        <v>1501.25</v>
      </c>
      <c r="I101" s="36">
        <v>1522.5</v>
      </c>
      <c r="J101" s="36">
        <v>1555</v>
      </c>
      <c r="K101" s="31">
        <v>1490</v>
      </c>
      <c r="L101" s="31">
        <v>1436.25</v>
      </c>
      <c r="M101" s="31">
        <v>10.0372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562.6</v>
      </c>
      <c r="D102" s="36">
        <v>561.51666666666665</v>
      </c>
      <c r="E102" s="36">
        <v>553.63333333333333</v>
      </c>
      <c r="F102" s="36">
        <v>544.66666666666663</v>
      </c>
      <c r="G102" s="36">
        <v>536.7833333333333</v>
      </c>
      <c r="H102" s="36">
        <v>570.48333333333335</v>
      </c>
      <c r="I102" s="36">
        <v>578.36666666666656</v>
      </c>
      <c r="J102" s="36">
        <v>587.33333333333337</v>
      </c>
      <c r="K102" s="31">
        <v>569.4</v>
      </c>
      <c r="L102" s="31">
        <v>552.54999999999995</v>
      </c>
      <c r="M102" s="31">
        <v>32.173380000000002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13.05</v>
      </c>
      <c r="D103" s="36">
        <v>13.133333333333335</v>
      </c>
      <c r="E103" s="36">
        <v>12.866666666666669</v>
      </c>
      <c r="F103" s="36">
        <v>12.683333333333334</v>
      </c>
      <c r="G103" s="36">
        <v>12.416666666666668</v>
      </c>
      <c r="H103" s="36">
        <v>13.31666666666667</v>
      </c>
      <c r="I103" s="36">
        <v>13.583333333333336</v>
      </c>
      <c r="J103" s="36">
        <v>13.766666666666671</v>
      </c>
      <c r="K103" s="31">
        <v>13.4</v>
      </c>
      <c r="L103" s="31">
        <v>12.95</v>
      </c>
      <c r="M103" s="31">
        <v>6175.3342400000001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85.2</v>
      </c>
      <c r="D104" s="36">
        <v>85.1</v>
      </c>
      <c r="E104" s="36">
        <v>84.199999999999989</v>
      </c>
      <c r="F104" s="36">
        <v>83.199999999999989</v>
      </c>
      <c r="G104" s="36">
        <v>82.299999999999983</v>
      </c>
      <c r="H104" s="36">
        <v>86.1</v>
      </c>
      <c r="I104" s="36">
        <v>87</v>
      </c>
      <c r="J104" s="36">
        <v>88</v>
      </c>
      <c r="K104" s="31">
        <v>86</v>
      </c>
      <c r="L104" s="31">
        <v>84.1</v>
      </c>
      <c r="M104" s="31">
        <v>666.83981000000006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389.1</v>
      </c>
      <c r="D105" s="36">
        <v>388.2166666666667</v>
      </c>
      <c r="E105" s="36">
        <v>385.88333333333338</v>
      </c>
      <c r="F105" s="36">
        <v>382.66666666666669</v>
      </c>
      <c r="G105" s="36">
        <v>380.33333333333337</v>
      </c>
      <c r="H105" s="36">
        <v>391.43333333333339</v>
      </c>
      <c r="I105" s="36">
        <v>393.76666666666665</v>
      </c>
      <c r="J105" s="36">
        <v>396.98333333333341</v>
      </c>
      <c r="K105" s="31">
        <v>390.55</v>
      </c>
      <c r="L105" s="31">
        <v>385</v>
      </c>
      <c r="M105" s="31">
        <v>27.869140000000002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421.7</v>
      </c>
      <c r="D106" s="36">
        <v>420.95</v>
      </c>
      <c r="E106" s="36">
        <v>418.75</v>
      </c>
      <c r="F106" s="36">
        <v>415.8</v>
      </c>
      <c r="G106" s="36">
        <v>413.6</v>
      </c>
      <c r="H106" s="36">
        <v>423.9</v>
      </c>
      <c r="I106" s="36">
        <v>426.09999999999991</v>
      </c>
      <c r="J106" s="36">
        <v>429.04999999999995</v>
      </c>
      <c r="K106" s="31">
        <v>423.15</v>
      </c>
      <c r="L106" s="31">
        <v>418</v>
      </c>
      <c r="M106" s="31">
        <v>39.440539999999999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396.9</v>
      </c>
      <c r="D107" s="36">
        <v>403.68333333333334</v>
      </c>
      <c r="E107" s="36">
        <v>384.11666666666667</v>
      </c>
      <c r="F107" s="36">
        <v>371.33333333333331</v>
      </c>
      <c r="G107" s="36">
        <v>351.76666666666665</v>
      </c>
      <c r="H107" s="36">
        <v>416.4666666666667</v>
      </c>
      <c r="I107" s="36">
        <v>436.03333333333342</v>
      </c>
      <c r="J107" s="36">
        <v>448.81666666666672</v>
      </c>
      <c r="K107" s="31">
        <v>423.25</v>
      </c>
      <c r="L107" s="31">
        <v>390.9</v>
      </c>
      <c r="M107" s="31">
        <v>116.28639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2705.35</v>
      </c>
      <c r="D108" s="36">
        <v>2694.6</v>
      </c>
      <c r="E108" s="36">
        <v>2675.75</v>
      </c>
      <c r="F108" s="36">
        <v>2646.15</v>
      </c>
      <c r="G108" s="36">
        <v>2627.3</v>
      </c>
      <c r="H108" s="36">
        <v>2724.2</v>
      </c>
      <c r="I108" s="36">
        <v>2743.0499999999993</v>
      </c>
      <c r="J108" s="36">
        <v>2772.6499999999996</v>
      </c>
      <c r="K108" s="31">
        <v>2713.45</v>
      </c>
      <c r="L108" s="31">
        <v>2665</v>
      </c>
      <c r="M108" s="31">
        <v>7.75685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1466.1</v>
      </c>
      <c r="D109" s="36">
        <v>1472.05</v>
      </c>
      <c r="E109" s="36">
        <v>1444.1</v>
      </c>
      <c r="F109" s="36">
        <v>1422.1</v>
      </c>
      <c r="G109" s="36">
        <v>1394.1499999999999</v>
      </c>
      <c r="H109" s="36">
        <v>1494.05</v>
      </c>
      <c r="I109" s="36">
        <v>1522.0000000000002</v>
      </c>
      <c r="J109" s="36">
        <v>1544</v>
      </c>
      <c r="K109" s="31">
        <v>1500</v>
      </c>
      <c r="L109" s="31">
        <v>1450.05</v>
      </c>
      <c r="M109" s="31">
        <v>455.49216999999999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184.4</v>
      </c>
      <c r="D110" s="36">
        <v>184.4</v>
      </c>
      <c r="E110" s="36">
        <v>183</v>
      </c>
      <c r="F110" s="36">
        <v>181.6</v>
      </c>
      <c r="G110" s="36">
        <v>180.2</v>
      </c>
      <c r="H110" s="36">
        <v>185.8</v>
      </c>
      <c r="I110" s="36">
        <v>187.20000000000005</v>
      </c>
      <c r="J110" s="36">
        <v>188.60000000000002</v>
      </c>
      <c r="K110" s="31">
        <v>185.8</v>
      </c>
      <c r="L110" s="31">
        <v>183</v>
      </c>
      <c r="M110" s="31">
        <v>43.311230000000002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1455.15</v>
      </c>
      <c r="D111" s="36">
        <v>1455.1166666666668</v>
      </c>
      <c r="E111" s="36">
        <v>1449.5833333333335</v>
      </c>
      <c r="F111" s="36">
        <v>1444.0166666666667</v>
      </c>
      <c r="G111" s="36">
        <v>1438.4833333333333</v>
      </c>
      <c r="H111" s="36">
        <v>1460.6833333333336</v>
      </c>
      <c r="I111" s="36">
        <v>1466.2166666666669</v>
      </c>
      <c r="J111" s="36">
        <v>1471.7833333333338</v>
      </c>
      <c r="K111" s="31">
        <v>1460.65</v>
      </c>
      <c r="L111" s="31">
        <v>1449.55</v>
      </c>
      <c r="M111" s="31">
        <v>101.20867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111.75</v>
      </c>
      <c r="D112" s="36">
        <v>110.45</v>
      </c>
      <c r="E112" s="36">
        <v>108.4</v>
      </c>
      <c r="F112" s="36">
        <v>105.05</v>
      </c>
      <c r="G112" s="36">
        <v>103</v>
      </c>
      <c r="H112" s="36">
        <v>113.80000000000001</v>
      </c>
      <c r="I112" s="36">
        <v>115.85</v>
      </c>
      <c r="J112" s="36">
        <v>119.20000000000002</v>
      </c>
      <c r="K112" s="31">
        <v>112.5</v>
      </c>
      <c r="L112" s="31">
        <v>107.1</v>
      </c>
      <c r="M112" s="31">
        <v>462.69884000000002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1132.95</v>
      </c>
      <c r="D113" s="36">
        <v>1129.0833333333333</v>
      </c>
      <c r="E113" s="36">
        <v>1120.1666666666665</v>
      </c>
      <c r="F113" s="36">
        <v>1107.3833333333332</v>
      </c>
      <c r="G113" s="36">
        <v>1098.4666666666665</v>
      </c>
      <c r="H113" s="36">
        <v>1141.8666666666666</v>
      </c>
      <c r="I113" s="36">
        <v>1150.7833333333331</v>
      </c>
      <c r="J113" s="36">
        <v>1163.5666666666666</v>
      </c>
      <c r="K113" s="31">
        <v>1138</v>
      </c>
      <c r="L113" s="31">
        <v>1116.3</v>
      </c>
      <c r="M113" s="31">
        <v>2.9802599999999999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705.75</v>
      </c>
      <c r="D114" s="36">
        <v>705.25</v>
      </c>
      <c r="E114" s="36">
        <v>700.5</v>
      </c>
      <c r="F114" s="36">
        <v>695.25</v>
      </c>
      <c r="G114" s="36">
        <v>690.5</v>
      </c>
      <c r="H114" s="36">
        <v>710.5</v>
      </c>
      <c r="I114" s="36">
        <v>715.25</v>
      </c>
      <c r="J114" s="36">
        <v>720.5</v>
      </c>
      <c r="K114" s="31">
        <v>710</v>
      </c>
      <c r="L114" s="31">
        <v>700</v>
      </c>
      <c r="M114" s="31">
        <v>21.280349999999999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74.650000000000006</v>
      </c>
      <c r="D115" s="36">
        <v>74.750000000000014</v>
      </c>
      <c r="E115" s="36">
        <v>74.050000000000026</v>
      </c>
      <c r="F115" s="36">
        <v>73.450000000000017</v>
      </c>
      <c r="G115" s="36">
        <v>72.750000000000028</v>
      </c>
      <c r="H115" s="36">
        <v>75.350000000000023</v>
      </c>
      <c r="I115" s="36">
        <v>76.050000000000011</v>
      </c>
      <c r="J115" s="36">
        <v>76.65000000000002</v>
      </c>
      <c r="K115" s="31">
        <v>75.45</v>
      </c>
      <c r="L115" s="31">
        <v>74.150000000000006</v>
      </c>
      <c r="M115" s="31">
        <v>190.03196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435.8</v>
      </c>
      <c r="D116" s="36">
        <v>436.25</v>
      </c>
      <c r="E116" s="36">
        <v>434.05</v>
      </c>
      <c r="F116" s="36">
        <v>432.3</v>
      </c>
      <c r="G116" s="36">
        <v>430.1</v>
      </c>
      <c r="H116" s="36">
        <v>438</v>
      </c>
      <c r="I116" s="36">
        <v>440.20000000000005</v>
      </c>
      <c r="J116" s="36">
        <v>441.95</v>
      </c>
      <c r="K116" s="31">
        <v>438.45</v>
      </c>
      <c r="L116" s="31">
        <v>434.5</v>
      </c>
      <c r="M116" s="31">
        <v>151.27504999999999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670.8</v>
      </c>
      <c r="D117" s="36">
        <v>670.38333333333333</v>
      </c>
      <c r="E117" s="36">
        <v>666.01666666666665</v>
      </c>
      <c r="F117" s="36">
        <v>661.23333333333335</v>
      </c>
      <c r="G117" s="36">
        <v>656.86666666666667</v>
      </c>
      <c r="H117" s="36">
        <v>675.16666666666663</v>
      </c>
      <c r="I117" s="36">
        <v>679.53333333333319</v>
      </c>
      <c r="J117" s="36">
        <v>684.31666666666661</v>
      </c>
      <c r="K117" s="31">
        <v>674.75</v>
      </c>
      <c r="L117" s="31">
        <v>665.6</v>
      </c>
      <c r="M117" s="31">
        <v>18.65635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408.35</v>
      </c>
      <c r="D118" s="36">
        <v>410.63333333333338</v>
      </c>
      <c r="E118" s="36">
        <v>404.71666666666675</v>
      </c>
      <c r="F118" s="36">
        <v>401.08333333333337</v>
      </c>
      <c r="G118" s="36">
        <v>395.16666666666674</v>
      </c>
      <c r="H118" s="36">
        <v>414.26666666666677</v>
      </c>
      <c r="I118" s="36">
        <v>420.18333333333339</v>
      </c>
      <c r="J118" s="36">
        <v>423.81666666666678</v>
      </c>
      <c r="K118" s="31">
        <v>416.55</v>
      </c>
      <c r="L118" s="31">
        <v>407</v>
      </c>
      <c r="M118" s="31">
        <v>32.791899999999998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801.1</v>
      </c>
      <c r="D119" s="36">
        <v>799.61666666666667</v>
      </c>
      <c r="E119" s="36">
        <v>791.08333333333337</v>
      </c>
      <c r="F119" s="36">
        <v>781.06666666666672</v>
      </c>
      <c r="G119" s="36">
        <v>772.53333333333342</v>
      </c>
      <c r="H119" s="36">
        <v>809.63333333333333</v>
      </c>
      <c r="I119" s="36">
        <v>818.16666666666663</v>
      </c>
      <c r="J119" s="36">
        <v>828.18333333333328</v>
      </c>
      <c r="K119" s="31">
        <v>808.15</v>
      </c>
      <c r="L119" s="31">
        <v>789.6</v>
      </c>
      <c r="M119" s="31">
        <v>31.425000000000001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560.85</v>
      </c>
      <c r="D120" s="36">
        <v>561.9</v>
      </c>
      <c r="E120" s="36">
        <v>557</v>
      </c>
      <c r="F120" s="36">
        <v>553.15</v>
      </c>
      <c r="G120" s="36">
        <v>548.25</v>
      </c>
      <c r="H120" s="36">
        <v>565.75</v>
      </c>
      <c r="I120" s="36">
        <v>570.64999999999986</v>
      </c>
      <c r="J120" s="36">
        <v>574.5</v>
      </c>
      <c r="K120" s="31">
        <v>566.79999999999995</v>
      </c>
      <c r="L120" s="31">
        <v>558.04999999999995</v>
      </c>
      <c r="M120" s="31">
        <v>37.915590000000002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1755.45</v>
      </c>
      <c r="D121" s="36">
        <v>1755.8</v>
      </c>
      <c r="E121" s="36">
        <v>1745.6</v>
      </c>
      <c r="F121" s="36">
        <v>1735.75</v>
      </c>
      <c r="G121" s="36">
        <v>1725.55</v>
      </c>
      <c r="H121" s="36">
        <v>1765.6499999999999</v>
      </c>
      <c r="I121" s="36">
        <v>1775.8500000000001</v>
      </c>
      <c r="J121" s="36">
        <v>1785.6999999999998</v>
      </c>
      <c r="K121" s="31">
        <v>1766</v>
      </c>
      <c r="L121" s="31">
        <v>1745.95</v>
      </c>
      <c r="M121" s="31">
        <v>62.549469999999999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148.25</v>
      </c>
      <c r="D122" s="36">
        <v>147.4</v>
      </c>
      <c r="E122" s="36">
        <v>145.70000000000002</v>
      </c>
      <c r="F122" s="36">
        <v>143.15</v>
      </c>
      <c r="G122" s="36">
        <v>141.45000000000002</v>
      </c>
      <c r="H122" s="36">
        <v>149.95000000000002</v>
      </c>
      <c r="I122" s="36">
        <v>151.65</v>
      </c>
      <c r="J122" s="36">
        <v>154.20000000000002</v>
      </c>
      <c r="K122" s="31">
        <v>149.1</v>
      </c>
      <c r="L122" s="31">
        <v>144.85</v>
      </c>
      <c r="M122" s="31">
        <v>96.944710000000001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2697.8</v>
      </c>
      <c r="D123" s="36">
        <v>2694.4333333333334</v>
      </c>
      <c r="E123" s="36">
        <v>2672.3666666666668</v>
      </c>
      <c r="F123" s="36">
        <v>2646.9333333333334</v>
      </c>
      <c r="G123" s="36">
        <v>2624.8666666666668</v>
      </c>
      <c r="H123" s="36">
        <v>2719.8666666666668</v>
      </c>
      <c r="I123" s="36">
        <v>2741.9333333333334</v>
      </c>
      <c r="J123" s="36">
        <v>2767.3666666666668</v>
      </c>
      <c r="K123" s="31">
        <v>2716.5</v>
      </c>
      <c r="L123" s="31">
        <v>2669</v>
      </c>
      <c r="M123" s="31">
        <v>2.86388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380.85</v>
      </c>
      <c r="D124" s="36">
        <v>378.98333333333335</v>
      </c>
      <c r="E124" s="36">
        <v>376.16666666666669</v>
      </c>
      <c r="F124" s="36">
        <v>371.48333333333335</v>
      </c>
      <c r="G124" s="36">
        <v>368.66666666666669</v>
      </c>
      <c r="H124" s="36">
        <v>383.66666666666669</v>
      </c>
      <c r="I124" s="36">
        <v>386.48333333333329</v>
      </c>
      <c r="J124" s="36">
        <v>391.16666666666669</v>
      </c>
      <c r="K124" s="31">
        <v>381.8</v>
      </c>
      <c r="L124" s="31">
        <v>374.3</v>
      </c>
      <c r="M124" s="31">
        <v>17.091339999999999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491.15</v>
      </c>
      <c r="D125" s="36">
        <v>487.61666666666662</v>
      </c>
      <c r="E125" s="36">
        <v>481.23333333333323</v>
      </c>
      <c r="F125" s="36">
        <v>471.31666666666661</v>
      </c>
      <c r="G125" s="36">
        <v>464.93333333333322</v>
      </c>
      <c r="H125" s="36">
        <v>497.53333333333325</v>
      </c>
      <c r="I125" s="36">
        <v>503.91666666666657</v>
      </c>
      <c r="J125" s="36">
        <v>513.83333333333326</v>
      </c>
      <c r="K125" s="31">
        <v>494</v>
      </c>
      <c r="L125" s="31">
        <v>477.7</v>
      </c>
      <c r="M125" s="31">
        <v>71.230999999999995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679.5</v>
      </c>
      <c r="D126" s="36">
        <v>685.16666666666663</v>
      </c>
      <c r="E126" s="36">
        <v>671.33333333333326</v>
      </c>
      <c r="F126" s="36">
        <v>663.16666666666663</v>
      </c>
      <c r="G126" s="36">
        <v>649.33333333333326</v>
      </c>
      <c r="H126" s="36">
        <v>693.33333333333326</v>
      </c>
      <c r="I126" s="36">
        <v>707.16666666666652</v>
      </c>
      <c r="J126" s="36">
        <v>715.33333333333326</v>
      </c>
      <c r="K126" s="31">
        <v>699</v>
      </c>
      <c r="L126" s="31">
        <v>677</v>
      </c>
      <c r="M126" s="31">
        <v>43.059019999999997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3109.2</v>
      </c>
      <c r="D127" s="36">
        <v>3097.4833333333336</v>
      </c>
      <c r="E127" s="36">
        <v>3070.416666666667</v>
      </c>
      <c r="F127" s="36">
        <v>3031.6333333333332</v>
      </c>
      <c r="G127" s="36">
        <v>3004.5666666666666</v>
      </c>
      <c r="H127" s="36">
        <v>3136.2666666666673</v>
      </c>
      <c r="I127" s="36">
        <v>3163.3333333333339</v>
      </c>
      <c r="J127" s="36">
        <v>3202.1166666666677</v>
      </c>
      <c r="K127" s="31">
        <v>3124.55</v>
      </c>
      <c r="L127" s="31">
        <v>3058.7</v>
      </c>
      <c r="M127" s="31">
        <v>31.316240000000001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5536.7</v>
      </c>
      <c r="D128" s="36">
        <v>5556.083333333333</v>
      </c>
      <c r="E128" s="36">
        <v>5496.2166666666662</v>
      </c>
      <c r="F128" s="36">
        <v>5455.7333333333336</v>
      </c>
      <c r="G128" s="36">
        <v>5395.8666666666668</v>
      </c>
      <c r="H128" s="36">
        <v>5596.5666666666657</v>
      </c>
      <c r="I128" s="36">
        <v>5656.4333333333325</v>
      </c>
      <c r="J128" s="36">
        <v>5696.9166666666652</v>
      </c>
      <c r="K128" s="31">
        <v>5615.95</v>
      </c>
      <c r="L128" s="31">
        <v>5515.6</v>
      </c>
      <c r="M128" s="31">
        <v>6.12934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4768.95</v>
      </c>
      <c r="D129" s="36">
        <v>4743.5166666666664</v>
      </c>
      <c r="E129" s="36">
        <v>4682.4333333333325</v>
      </c>
      <c r="F129" s="36">
        <v>4595.9166666666661</v>
      </c>
      <c r="G129" s="36">
        <v>4534.8333333333321</v>
      </c>
      <c r="H129" s="36">
        <v>4830.0333333333328</v>
      </c>
      <c r="I129" s="36">
        <v>4891.1166666666668</v>
      </c>
      <c r="J129" s="36">
        <v>4977.6333333333332</v>
      </c>
      <c r="K129" s="31">
        <v>4804.6000000000004</v>
      </c>
      <c r="L129" s="31">
        <v>4657</v>
      </c>
      <c r="M129" s="31">
        <v>3.01031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1280.9000000000001</v>
      </c>
      <c r="D130" s="36">
        <v>1273.6333333333334</v>
      </c>
      <c r="E130" s="36">
        <v>1257.2666666666669</v>
      </c>
      <c r="F130" s="36">
        <v>1233.6333333333334</v>
      </c>
      <c r="G130" s="36">
        <v>1217.2666666666669</v>
      </c>
      <c r="H130" s="36">
        <v>1297.2666666666669</v>
      </c>
      <c r="I130" s="36">
        <v>1313.6333333333332</v>
      </c>
      <c r="J130" s="36">
        <v>1337.2666666666669</v>
      </c>
      <c r="K130" s="31">
        <v>1290</v>
      </c>
      <c r="L130" s="31">
        <v>1250</v>
      </c>
      <c r="M130" s="31">
        <v>26.361180000000001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1647.75</v>
      </c>
      <c r="D131" s="36">
        <v>1640.4833333333333</v>
      </c>
      <c r="E131" s="36">
        <v>1620.9666666666667</v>
      </c>
      <c r="F131" s="36">
        <v>1594.1833333333334</v>
      </c>
      <c r="G131" s="36">
        <v>1574.6666666666667</v>
      </c>
      <c r="H131" s="36">
        <v>1667.2666666666667</v>
      </c>
      <c r="I131" s="36">
        <v>1686.7833333333335</v>
      </c>
      <c r="J131" s="36">
        <v>1713.5666666666666</v>
      </c>
      <c r="K131" s="31">
        <v>1660</v>
      </c>
      <c r="L131" s="31">
        <v>1613.7</v>
      </c>
      <c r="M131" s="31">
        <v>52.1496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274.3</v>
      </c>
      <c r="D132" s="36">
        <v>274.76666666666665</v>
      </c>
      <c r="E132" s="36">
        <v>272.5333333333333</v>
      </c>
      <c r="F132" s="36">
        <v>270.76666666666665</v>
      </c>
      <c r="G132" s="36">
        <v>268.5333333333333</v>
      </c>
      <c r="H132" s="36">
        <v>276.5333333333333</v>
      </c>
      <c r="I132" s="36">
        <v>278.76666666666665</v>
      </c>
      <c r="J132" s="36">
        <v>280.5333333333333</v>
      </c>
      <c r="K132" s="31">
        <v>277</v>
      </c>
      <c r="L132" s="31">
        <v>273</v>
      </c>
      <c r="M132" s="31">
        <v>24.9237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1897.6</v>
      </c>
      <c r="D133" s="36">
        <v>1886.0333333333335</v>
      </c>
      <c r="E133" s="36">
        <v>1857.0666666666671</v>
      </c>
      <c r="F133" s="36">
        <v>1816.5333333333335</v>
      </c>
      <c r="G133" s="36">
        <v>1787.5666666666671</v>
      </c>
      <c r="H133" s="36">
        <v>1926.5666666666671</v>
      </c>
      <c r="I133" s="36">
        <v>1955.5333333333338</v>
      </c>
      <c r="J133" s="36">
        <v>1996.0666666666671</v>
      </c>
      <c r="K133" s="31">
        <v>1915</v>
      </c>
      <c r="L133" s="31">
        <v>1845.5</v>
      </c>
      <c r="M133" s="31">
        <v>2.7959800000000001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538.65</v>
      </c>
      <c r="D134" s="36">
        <v>535.19999999999993</v>
      </c>
      <c r="E134" s="36">
        <v>530.44999999999982</v>
      </c>
      <c r="F134" s="36">
        <v>522.24999999999989</v>
      </c>
      <c r="G134" s="36">
        <v>517.49999999999977</v>
      </c>
      <c r="H134" s="36">
        <v>543.39999999999986</v>
      </c>
      <c r="I134" s="36">
        <v>548.15000000000009</v>
      </c>
      <c r="J134" s="36">
        <v>556.34999999999991</v>
      </c>
      <c r="K134" s="31">
        <v>539.95000000000005</v>
      </c>
      <c r="L134" s="31">
        <v>527</v>
      </c>
      <c r="M134" s="31">
        <v>27.00338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10608.7</v>
      </c>
      <c r="D135" s="36">
        <v>10601.266666666668</v>
      </c>
      <c r="E135" s="36">
        <v>10553.533333333336</v>
      </c>
      <c r="F135" s="36">
        <v>10498.366666666669</v>
      </c>
      <c r="G135" s="36">
        <v>10450.633333333337</v>
      </c>
      <c r="H135" s="36">
        <v>10656.433333333336</v>
      </c>
      <c r="I135" s="36">
        <v>10704.16666666667</v>
      </c>
      <c r="J135" s="36">
        <v>10759.333333333336</v>
      </c>
      <c r="K135" s="31">
        <v>10649</v>
      </c>
      <c r="L135" s="31">
        <v>10546.1</v>
      </c>
      <c r="M135" s="31">
        <v>6.6566000000000001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635.79999999999995</v>
      </c>
      <c r="D136" s="36">
        <v>637.16666666666663</v>
      </c>
      <c r="E136" s="36">
        <v>608.63333333333321</v>
      </c>
      <c r="F136" s="36">
        <v>581.46666666666658</v>
      </c>
      <c r="G136" s="36">
        <v>552.93333333333317</v>
      </c>
      <c r="H136" s="36">
        <v>664.33333333333326</v>
      </c>
      <c r="I136" s="36">
        <v>692.86666666666679</v>
      </c>
      <c r="J136" s="36">
        <v>720.0333333333333</v>
      </c>
      <c r="K136" s="31">
        <v>665.7</v>
      </c>
      <c r="L136" s="31">
        <v>610</v>
      </c>
      <c r="M136" s="31">
        <v>48.260739999999998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1048.8499999999999</v>
      </c>
      <c r="D137" s="36">
        <v>1050.55</v>
      </c>
      <c r="E137" s="36">
        <v>1040.5999999999999</v>
      </c>
      <c r="F137" s="36">
        <v>1032.3499999999999</v>
      </c>
      <c r="G137" s="36">
        <v>1022.3999999999999</v>
      </c>
      <c r="H137" s="36">
        <v>1058.8</v>
      </c>
      <c r="I137" s="36">
        <v>1068.7500000000002</v>
      </c>
      <c r="J137" s="36">
        <v>1077</v>
      </c>
      <c r="K137" s="31">
        <v>1060.5</v>
      </c>
      <c r="L137" s="31">
        <v>1042.3</v>
      </c>
      <c r="M137" s="31">
        <v>21.540749999999999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1019.2</v>
      </c>
      <c r="D138" s="36">
        <v>1017.15</v>
      </c>
      <c r="E138" s="36">
        <v>1009.05</v>
      </c>
      <c r="F138" s="36">
        <v>998.9</v>
      </c>
      <c r="G138" s="36">
        <v>990.8</v>
      </c>
      <c r="H138" s="36">
        <v>1027.3</v>
      </c>
      <c r="I138" s="36">
        <v>1035.4000000000001</v>
      </c>
      <c r="J138" s="36">
        <v>1045.55</v>
      </c>
      <c r="K138" s="31">
        <v>1025.25</v>
      </c>
      <c r="L138" s="31">
        <v>1007</v>
      </c>
      <c r="M138" s="31">
        <v>7.4093799999999996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92.05</v>
      </c>
      <c r="D139" s="36">
        <v>92.166666666666671</v>
      </c>
      <c r="E139" s="36">
        <v>91.38333333333334</v>
      </c>
      <c r="F139" s="36">
        <v>90.716666666666669</v>
      </c>
      <c r="G139" s="36">
        <v>89.933333333333337</v>
      </c>
      <c r="H139" s="36">
        <v>92.833333333333343</v>
      </c>
      <c r="I139" s="36">
        <v>93.616666666666674</v>
      </c>
      <c r="J139" s="36">
        <v>94.283333333333346</v>
      </c>
      <c r="K139" s="31">
        <v>92.95</v>
      </c>
      <c r="L139" s="31">
        <v>91.5</v>
      </c>
      <c r="M139" s="31">
        <v>161.18724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2354.65</v>
      </c>
      <c r="D140" s="36">
        <v>2350.4499999999998</v>
      </c>
      <c r="E140" s="36">
        <v>2332.3999999999996</v>
      </c>
      <c r="F140" s="36">
        <v>2310.1499999999996</v>
      </c>
      <c r="G140" s="36">
        <v>2292.0999999999995</v>
      </c>
      <c r="H140" s="36">
        <v>2372.6999999999998</v>
      </c>
      <c r="I140" s="36">
        <v>2390.75</v>
      </c>
      <c r="J140" s="36">
        <v>2413</v>
      </c>
      <c r="K140" s="31">
        <v>2368.5</v>
      </c>
      <c r="L140" s="31">
        <v>2328.1999999999998</v>
      </c>
      <c r="M140" s="31">
        <v>5.7251799999999999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111683</v>
      </c>
      <c r="D141" s="36">
        <v>112038.71666666667</v>
      </c>
      <c r="E141" s="36">
        <v>111087.48333333335</v>
      </c>
      <c r="F141" s="36">
        <v>110491.96666666667</v>
      </c>
      <c r="G141" s="36">
        <v>109540.73333333335</v>
      </c>
      <c r="H141" s="36">
        <v>112634.23333333335</v>
      </c>
      <c r="I141" s="36">
        <v>113585.46666666669</v>
      </c>
      <c r="J141" s="36">
        <v>114180.98333333335</v>
      </c>
      <c r="K141" s="31">
        <v>112989.95</v>
      </c>
      <c r="L141" s="31">
        <v>111443.2</v>
      </c>
      <c r="M141" s="31">
        <v>0.13163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61.6</v>
      </c>
      <c r="D142" s="36">
        <v>61.283333333333339</v>
      </c>
      <c r="E142" s="36">
        <v>60.616666666666674</v>
      </c>
      <c r="F142" s="36">
        <v>59.633333333333333</v>
      </c>
      <c r="G142" s="36">
        <v>58.966666666666669</v>
      </c>
      <c r="H142" s="36">
        <v>62.26666666666668</v>
      </c>
      <c r="I142" s="36">
        <v>62.933333333333351</v>
      </c>
      <c r="J142" s="36">
        <v>63.916666666666686</v>
      </c>
      <c r="K142" s="31">
        <v>61.95</v>
      </c>
      <c r="L142" s="31">
        <v>60.3</v>
      </c>
      <c r="M142" s="31">
        <v>70.024969999999996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1481.9</v>
      </c>
      <c r="D143" s="36">
        <v>1465.5833333333333</v>
      </c>
      <c r="E143" s="36">
        <v>1424.6666666666665</v>
      </c>
      <c r="F143" s="36">
        <v>1367.4333333333332</v>
      </c>
      <c r="G143" s="36">
        <v>1326.5166666666664</v>
      </c>
      <c r="H143" s="36">
        <v>1522.8166666666666</v>
      </c>
      <c r="I143" s="36">
        <v>1563.7333333333331</v>
      </c>
      <c r="J143" s="36">
        <v>1620.9666666666667</v>
      </c>
      <c r="K143" s="31">
        <v>1506.5</v>
      </c>
      <c r="L143" s="31">
        <v>1408.35</v>
      </c>
      <c r="M143" s="31">
        <v>19.615300000000001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4611</v>
      </c>
      <c r="D144" s="36">
        <v>4590.333333333333</v>
      </c>
      <c r="E144" s="36">
        <v>4546.6666666666661</v>
      </c>
      <c r="F144" s="36">
        <v>4482.333333333333</v>
      </c>
      <c r="G144" s="36">
        <v>4438.6666666666661</v>
      </c>
      <c r="H144" s="36">
        <v>4654.6666666666661</v>
      </c>
      <c r="I144" s="36">
        <v>4698.3333333333321</v>
      </c>
      <c r="J144" s="36">
        <v>4762.6666666666661</v>
      </c>
      <c r="K144" s="31">
        <v>4634</v>
      </c>
      <c r="L144" s="31">
        <v>4526</v>
      </c>
      <c r="M144" s="31">
        <v>2.5588500000000001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3701.1</v>
      </c>
      <c r="D145" s="36">
        <v>3698.7333333333336</v>
      </c>
      <c r="E145" s="36">
        <v>3677.4666666666672</v>
      </c>
      <c r="F145" s="36">
        <v>3653.8333333333335</v>
      </c>
      <c r="G145" s="36">
        <v>3632.5666666666671</v>
      </c>
      <c r="H145" s="36">
        <v>3722.3666666666672</v>
      </c>
      <c r="I145" s="36">
        <v>3743.6333333333337</v>
      </c>
      <c r="J145" s="36">
        <v>3767.2666666666673</v>
      </c>
      <c r="K145" s="31">
        <v>3720</v>
      </c>
      <c r="L145" s="31">
        <v>3675.1</v>
      </c>
      <c r="M145" s="31">
        <v>1.0914299999999999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24236.15</v>
      </c>
      <c r="D146" s="36">
        <v>24180.566666666669</v>
      </c>
      <c r="E146" s="36">
        <v>24020.933333333338</v>
      </c>
      <c r="F146" s="36">
        <v>23805.716666666667</v>
      </c>
      <c r="G146" s="36">
        <v>23646.083333333336</v>
      </c>
      <c r="H146" s="36">
        <v>24395.78333333334</v>
      </c>
      <c r="I146" s="36">
        <v>24555.416666666672</v>
      </c>
      <c r="J146" s="36">
        <v>24770.633333333342</v>
      </c>
      <c r="K146" s="31">
        <v>24340.2</v>
      </c>
      <c r="L146" s="31">
        <v>23965.35</v>
      </c>
      <c r="M146" s="31">
        <v>1.4720299999999999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54.4</v>
      </c>
      <c r="D147" s="36">
        <v>54.583333333333336</v>
      </c>
      <c r="E147" s="36">
        <v>53.916666666666671</v>
      </c>
      <c r="F147" s="36">
        <v>53.433333333333337</v>
      </c>
      <c r="G147" s="36">
        <v>52.766666666666673</v>
      </c>
      <c r="H147" s="36">
        <v>55.06666666666667</v>
      </c>
      <c r="I147" s="36">
        <v>55.733333333333341</v>
      </c>
      <c r="J147" s="36">
        <v>56.216666666666669</v>
      </c>
      <c r="K147" s="31">
        <v>55.25</v>
      </c>
      <c r="L147" s="31">
        <v>54.1</v>
      </c>
      <c r="M147" s="31">
        <v>198.80233999999999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181.5</v>
      </c>
      <c r="D148" s="36">
        <v>180.23333333333335</v>
      </c>
      <c r="E148" s="36">
        <v>177.9666666666667</v>
      </c>
      <c r="F148" s="36">
        <v>174.43333333333334</v>
      </c>
      <c r="G148" s="36">
        <v>172.16666666666669</v>
      </c>
      <c r="H148" s="36">
        <v>183.76666666666671</v>
      </c>
      <c r="I148" s="36">
        <v>186.03333333333336</v>
      </c>
      <c r="J148" s="36">
        <v>189.56666666666672</v>
      </c>
      <c r="K148" s="31">
        <v>182.5</v>
      </c>
      <c r="L148" s="31">
        <v>176.7</v>
      </c>
      <c r="M148" s="31">
        <v>175.30805000000001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261.3</v>
      </c>
      <c r="D149" s="36">
        <v>259.65000000000003</v>
      </c>
      <c r="E149" s="36">
        <v>257.65000000000009</v>
      </c>
      <c r="F149" s="36">
        <v>254.00000000000006</v>
      </c>
      <c r="G149" s="36">
        <v>252.00000000000011</v>
      </c>
      <c r="H149" s="36">
        <v>263.30000000000007</v>
      </c>
      <c r="I149" s="36">
        <v>265.29999999999995</v>
      </c>
      <c r="J149" s="36">
        <v>268.95000000000005</v>
      </c>
      <c r="K149" s="31">
        <v>261.64999999999998</v>
      </c>
      <c r="L149" s="31">
        <v>256</v>
      </c>
      <c r="M149" s="31">
        <v>216.87673000000001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175.8</v>
      </c>
      <c r="D150" s="36">
        <v>175.11666666666665</v>
      </c>
      <c r="E150" s="36">
        <v>171.8833333333333</v>
      </c>
      <c r="F150" s="36">
        <v>167.96666666666664</v>
      </c>
      <c r="G150" s="36">
        <v>164.73333333333329</v>
      </c>
      <c r="H150" s="36">
        <v>179.0333333333333</v>
      </c>
      <c r="I150" s="36">
        <v>182.26666666666665</v>
      </c>
      <c r="J150" s="36">
        <v>186.18333333333331</v>
      </c>
      <c r="K150" s="31">
        <v>178.35</v>
      </c>
      <c r="L150" s="31">
        <v>171.2</v>
      </c>
      <c r="M150" s="31">
        <v>155.00977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1400.85</v>
      </c>
      <c r="D151" s="36">
        <v>1403.7833333333335</v>
      </c>
      <c r="E151" s="36">
        <v>1376.166666666667</v>
      </c>
      <c r="F151" s="36">
        <v>1351.4833333333333</v>
      </c>
      <c r="G151" s="36">
        <v>1323.8666666666668</v>
      </c>
      <c r="H151" s="36">
        <v>1428.4666666666672</v>
      </c>
      <c r="I151" s="36">
        <v>1456.0833333333335</v>
      </c>
      <c r="J151" s="36">
        <v>1480.7666666666673</v>
      </c>
      <c r="K151" s="31">
        <v>1431.4</v>
      </c>
      <c r="L151" s="31">
        <v>1379.1</v>
      </c>
      <c r="M151" s="31">
        <v>50.544510000000002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4011</v>
      </c>
      <c r="D152" s="36">
        <v>4044.3333333333335</v>
      </c>
      <c r="E152" s="36">
        <v>3955.666666666667</v>
      </c>
      <c r="F152" s="36">
        <v>3900.3333333333335</v>
      </c>
      <c r="G152" s="36">
        <v>3811.666666666667</v>
      </c>
      <c r="H152" s="36">
        <v>4099.666666666667</v>
      </c>
      <c r="I152" s="36">
        <v>4188.3333333333339</v>
      </c>
      <c r="J152" s="36">
        <v>4243.666666666667</v>
      </c>
      <c r="K152" s="31">
        <v>4133</v>
      </c>
      <c r="L152" s="31">
        <v>3989</v>
      </c>
      <c r="M152" s="31">
        <v>7.9744799999999998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305.2</v>
      </c>
      <c r="D153" s="36">
        <v>305.83333333333331</v>
      </c>
      <c r="E153" s="36">
        <v>298.26666666666665</v>
      </c>
      <c r="F153" s="36">
        <v>291.33333333333331</v>
      </c>
      <c r="G153" s="36">
        <v>283.76666666666665</v>
      </c>
      <c r="H153" s="36">
        <v>312.76666666666665</v>
      </c>
      <c r="I153" s="36">
        <v>320.33333333333337</v>
      </c>
      <c r="J153" s="36">
        <v>327.26666666666665</v>
      </c>
      <c r="K153" s="31">
        <v>313.39999999999998</v>
      </c>
      <c r="L153" s="31">
        <v>298.89999999999998</v>
      </c>
      <c r="M153" s="31">
        <v>96.086190000000002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194.95</v>
      </c>
      <c r="D154" s="36">
        <v>194.2166666666667</v>
      </c>
      <c r="E154" s="36">
        <v>192.78333333333339</v>
      </c>
      <c r="F154" s="36">
        <v>190.6166666666667</v>
      </c>
      <c r="G154" s="36">
        <v>189.18333333333339</v>
      </c>
      <c r="H154" s="36">
        <v>196.38333333333338</v>
      </c>
      <c r="I154" s="36">
        <v>197.81666666666666</v>
      </c>
      <c r="J154" s="36">
        <v>199.98333333333338</v>
      </c>
      <c r="K154" s="31">
        <v>195.65</v>
      </c>
      <c r="L154" s="31">
        <v>192.05</v>
      </c>
      <c r="M154" s="31">
        <v>149.65403000000001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37259.4</v>
      </c>
      <c r="D155" s="36">
        <v>37281.799999999996</v>
      </c>
      <c r="E155" s="36">
        <v>37033.599999999991</v>
      </c>
      <c r="F155" s="36">
        <v>36807.799999999996</v>
      </c>
      <c r="G155" s="36">
        <v>36559.599999999991</v>
      </c>
      <c r="H155" s="36">
        <v>37507.599999999991</v>
      </c>
      <c r="I155" s="36">
        <v>37755.799999999988</v>
      </c>
      <c r="J155" s="36">
        <v>37981.599999999991</v>
      </c>
      <c r="K155" s="31">
        <v>37530</v>
      </c>
      <c r="L155" s="31">
        <v>37056</v>
      </c>
      <c r="M155" s="31">
        <v>0.25774999999999998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1400.2</v>
      </c>
      <c r="D156" s="36">
        <v>1406.5666666666666</v>
      </c>
      <c r="E156" s="36">
        <v>1373.6333333333332</v>
      </c>
      <c r="F156" s="36">
        <v>1347.0666666666666</v>
      </c>
      <c r="G156" s="36">
        <v>1314.1333333333332</v>
      </c>
      <c r="H156" s="36">
        <v>1433.1333333333332</v>
      </c>
      <c r="I156" s="36">
        <v>1466.0666666666666</v>
      </c>
      <c r="J156" s="36">
        <v>1492.6333333333332</v>
      </c>
      <c r="K156" s="31">
        <v>1439.5</v>
      </c>
      <c r="L156" s="31">
        <v>1380</v>
      </c>
      <c r="M156" s="31">
        <v>5.8963099999999997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875.85</v>
      </c>
      <c r="D157" s="36">
        <v>874.93333333333339</v>
      </c>
      <c r="E157" s="36">
        <v>863.36666666666679</v>
      </c>
      <c r="F157" s="36">
        <v>850.88333333333344</v>
      </c>
      <c r="G157" s="36">
        <v>839.31666666666683</v>
      </c>
      <c r="H157" s="36">
        <v>887.41666666666674</v>
      </c>
      <c r="I157" s="36">
        <v>898.98333333333335</v>
      </c>
      <c r="J157" s="36">
        <v>911.4666666666667</v>
      </c>
      <c r="K157" s="31">
        <v>886.5</v>
      </c>
      <c r="L157" s="31">
        <v>862.45</v>
      </c>
      <c r="M157" s="31">
        <v>305.47550000000001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926.45</v>
      </c>
      <c r="D158" s="36">
        <v>924.44999999999993</v>
      </c>
      <c r="E158" s="36">
        <v>917.64999999999986</v>
      </c>
      <c r="F158" s="36">
        <v>908.84999999999991</v>
      </c>
      <c r="G158" s="36">
        <v>902.04999999999984</v>
      </c>
      <c r="H158" s="36">
        <v>933.24999999999989</v>
      </c>
      <c r="I158" s="36">
        <v>940.04999999999984</v>
      </c>
      <c r="J158" s="36">
        <v>948.84999999999991</v>
      </c>
      <c r="K158" s="31">
        <v>931.25</v>
      </c>
      <c r="L158" s="31">
        <v>915.65</v>
      </c>
      <c r="M158" s="31">
        <v>10.883570000000001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6399.95</v>
      </c>
      <c r="D159" s="36">
        <v>6413.416666666667</v>
      </c>
      <c r="E159" s="36">
        <v>6316.8333333333339</v>
      </c>
      <c r="F159" s="36">
        <v>6233.7166666666672</v>
      </c>
      <c r="G159" s="36">
        <v>6137.1333333333341</v>
      </c>
      <c r="H159" s="36">
        <v>6496.5333333333338</v>
      </c>
      <c r="I159" s="36">
        <v>6593.1166666666677</v>
      </c>
      <c r="J159" s="36">
        <v>6676.2333333333336</v>
      </c>
      <c r="K159" s="31">
        <v>6510</v>
      </c>
      <c r="L159" s="31">
        <v>6330.3</v>
      </c>
      <c r="M159" s="31">
        <v>72.640519999999995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202.8</v>
      </c>
      <c r="D160" s="36">
        <v>201.70000000000002</v>
      </c>
      <c r="E160" s="36">
        <v>199.20000000000005</v>
      </c>
      <c r="F160" s="36">
        <v>195.60000000000002</v>
      </c>
      <c r="G160" s="36">
        <v>193.10000000000005</v>
      </c>
      <c r="H160" s="36">
        <v>205.30000000000004</v>
      </c>
      <c r="I160" s="36">
        <v>207.79999999999998</v>
      </c>
      <c r="J160" s="36">
        <v>211.40000000000003</v>
      </c>
      <c r="K160" s="31">
        <v>204.2</v>
      </c>
      <c r="L160" s="31">
        <v>198.1</v>
      </c>
      <c r="M160" s="31">
        <v>201.68100999999999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334.9</v>
      </c>
      <c r="D161" s="36">
        <v>332.95</v>
      </c>
      <c r="E161" s="36">
        <v>327.64999999999998</v>
      </c>
      <c r="F161" s="36">
        <v>320.39999999999998</v>
      </c>
      <c r="G161" s="36">
        <v>315.09999999999997</v>
      </c>
      <c r="H161" s="36">
        <v>340.2</v>
      </c>
      <c r="I161" s="36">
        <v>345.50000000000006</v>
      </c>
      <c r="J161" s="36">
        <v>352.75</v>
      </c>
      <c r="K161" s="31">
        <v>338.25</v>
      </c>
      <c r="L161" s="31">
        <v>325.7</v>
      </c>
      <c r="M161" s="31">
        <v>421.44243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17239.900000000001</v>
      </c>
      <c r="D162" s="36">
        <v>17145.083333333332</v>
      </c>
      <c r="E162" s="36">
        <v>16894.816666666666</v>
      </c>
      <c r="F162" s="36">
        <v>16549.733333333334</v>
      </c>
      <c r="G162" s="36">
        <v>16299.466666666667</v>
      </c>
      <c r="H162" s="36">
        <v>17490.166666666664</v>
      </c>
      <c r="I162" s="36">
        <v>17740.433333333334</v>
      </c>
      <c r="J162" s="36">
        <v>18085.516666666663</v>
      </c>
      <c r="K162" s="31">
        <v>17395.349999999999</v>
      </c>
      <c r="L162" s="31">
        <v>16800</v>
      </c>
      <c r="M162" s="31">
        <v>0.17297999999999999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2552.35</v>
      </c>
      <c r="D163" s="36">
        <v>2534.3166666666666</v>
      </c>
      <c r="E163" s="36">
        <v>2505.0333333333333</v>
      </c>
      <c r="F163" s="36">
        <v>2457.7166666666667</v>
      </c>
      <c r="G163" s="36">
        <v>2428.4333333333334</v>
      </c>
      <c r="H163" s="36">
        <v>2581.6333333333332</v>
      </c>
      <c r="I163" s="36">
        <v>2610.9166666666661</v>
      </c>
      <c r="J163" s="36">
        <v>2658.2333333333331</v>
      </c>
      <c r="K163" s="31">
        <v>2563.6</v>
      </c>
      <c r="L163" s="31">
        <v>2487</v>
      </c>
      <c r="M163" s="31">
        <v>8.9442199999999996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3770.9</v>
      </c>
      <c r="D164" s="36">
        <v>3774.0333333333333</v>
      </c>
      <c r="E164" s="36">
        <v>3753.1166666666668</v>
      </c>
      <c r="F164" s="36">
        <v>3735.3333333333335</v>
      </c>
      <c r="G164" s="36">
        <v>3714.416666666667</v>
      </c>
      <c r="H164" s="36">
        <v>3791.8166666666666</v>
      </c>
      <c r="I164" s="36">
        <v>3812.7333333333336</v>
      </c>
      <c r="J164" s="36">
        <v>3830.5166666666664</v>
      </c>
      <c r="K164" s="31">
        <v>3794.95</v>
      </c>
      <c r="L164" s="31">
        <v>3756.25</v>
      </c>
      <c r="M164" s="31">
        <v>4.2234499999999997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77.599999999999994</v>
      </c>
      <c r="D165" s="36">
        <v>78.233333333333334</v>
      </c>
      <c r="E165" s="36">
        <v>76.616666666666674</v>
      </c>
      <c r="F165" s="36">
        <v>75.63333333333334</v>
      </c>
      <c r="G165" s="36">
        <v>74.01666666666668</v>
      </c>
      <c r="H165" s="36">
        <v>79.216666666666669</v>
      </c>
      <c r="I165" s="36">
        <v>80.833333333333314</v>
      </c>
      <c r="J165" s="36">
        <v>81.816666666666663</v>
      </c>
      <c r="K165" s="31">
        <v>79.849999999999994</v>
      </c>
      <c r="L165" s="31">
        <v>77.25</v>
      </c>
      <c r="M165" s="31">
        <v>576.65048000000002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833.05</v>
      </c>
      <c r="D166" s="36">
        <v>827.58333333333337</v>
      </c>
      <c r="E166" s="36">
        <v>813.4666666666667</v>
      </c>
      <c r="F166" s="36">
        <v>793.88333333333333</v>
      </c>
      <c r="G166" s="36">
        <v>779.76666666666665</v>
      </c>
      <c r="H166" s="36">
        <v>847.16666666666674</v>
      </c>
      <c r="I166" s="36">
        <v>861.2833333333333</v>
      </c>
      <c r="J166" s="36">
        <v>880.86666666666679</v>
      </c>
      <c r="K166" s="31">
        <v>841.7</v>
      </c>
      <c r="L166" s="31">
        <v>808</v>
      </c>
      <c r="M166" s="31">
        <v>22.715789999999998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5267.9</v>
      </c>
      <c r="D167" s="36">
        <v>5254.7333333333336</v>
      </c>
      <c r="E167" s="36">
        <v>5169.4666666666672</v>
      </c>
      <c r="F167" s="36">
        <v>5071.0333333333338</v>
      </c>
      <c r="G167" s="36">
        <v>4985.7666666666673</v>
      </c>
      <c r="H167" s="36">
        <v>5353.166666666667</v>
      </c>
      <c r="I167" s="36">
        <v>5438.4333333333334</v>
      </c>
      <c r="J167" s="36">
        <v>5536.8666666666668</v>
      </c>
      <c r="K167" s="31">
        <v>5340</v>
      </c>
      <c r="L167" s="31">
        <v>5156.3</v>
      </c>
      <c r="M167" s="31">
        <v>68.183920000000001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409.3</v>
      </c>
      <c r="D168" s="36">
        <v>402.34999999999997</v>
      </c>
      <c r="E168" s="36">
        <v>392.94999999999993</v>
      </c>
      <c r="F168" s="36">
        <v>376.59999999999997</v>
      </c>
      <c r="G168" s="36">
        <v>367.19999999999993</v>
      </c>
      <c r="H168" s="36">
        <v>418.69999999999993</v>
      </c>
      <c r="I168" s="36">
        <v>428.09999999999991</v>
      </c>
      <c r="J168" s="36">
        <v>444.44999999999993</v>
      </c>
      <c r="K168" s="31">
        <v>411.75</v>
      </c>
      <c r="L168" s="31">
        <v>386</v>
      </c>
      <c r="M168" s="31">
        <v>117.52143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208.95</v>
      </c>
      <c r="D169" s="36">
        <v>210</v>
      </c>
      <c r="E169" s="36">
        <v>207.2</v>
      </c>
      <c r="F169" s="36">
        <v>205.45</v>
      </c>
      <c r="G169" s="36">
        <v>202.64999999999998</v>
      </c>
      <c r="H169" s="36">
        <v>211.75</v>
      </c>
      <c r="I169" s="36">
        <v>214.55</v>
      </c>
      <c r="J169" s="36">
        <v>216.3</v>
      </c>
      <c r="K169" s="31">
        <v>212.8</v>
      </c>
      <c r="L169" s="31">
        <v>208.25</v>
      </c>
      <c r="M169" s="31">
        <v>603.54322000000002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1002.9</v>
      </c>
      <c r="D170" s="36">
        <v>1002.1166666666668</v>
      </c>
      <c r="E170" s="36">
        <v>954.23333333333358</v>
      </c>
      <c r="F170" s="36">
        <v>905.56666666666683</v>
      </c>
      <c r="G170" s="36">
        <v>857.68333333333362</v>
      </c>
      <c r="H170" s="36">
        <v>1050.7833333333335</v>
      </c>
      <c r="I170" s="36">
        <v>1098.6666666666667</v>
      </c>
      <c r="J170" s="36">
        <v>1147.3333333333335</v>
      </c>
      <c r="K170" s="31">
        <v>1050</v>
      </c>
      <c r="L170" s="31">
        <v>953.45</v>
      </c>
      <c r="M170" s="31">
        <v>33.065530000000003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993.9</v>
      </c>
      <c r="D171" s="36">
        <v>993.7833333333333</v>
      </c>
      <c r="E171" s="36">
        <v>986.01666666666665</v>
      </c>
      <c r="F171" s="36">
        <v>978.13333333333333</v>
      </c>
      <c r="G171" s="36">
        <v>970.36666666666667</v>
      </c>
      <c r="H171" s="36">
        <v>1001.6666666666666</v>
      </c>
      <c r="I171" s="36">
        <v>1009.4333333333333</v>
      </c>
      <c r="J171" s="36">
        <v>1017.3166666666666</v>
      </c>
      <c r="K171" s="31">
        <v>1001.55</v>
      </c>
      <c r="L171" s="31">
        <v>985.9</v>
      </c>
      <c r="M171" s="31">
        <v>4.7361199999999997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348.7</v>
      </c>
      <c r="D172" s="36">
        <v>346.43333333333339</v>
      </c>
      <c r="E172" s="36">
        <v>340.86666666666679</v>
      </c>
      <c r="F172" s="36">
        <v>333.03333333333342</v>
      </c>
      <c r="G172" s="36">
        <v>327.46666666666681</v>
      </c>
      <c r="H172" s="36">
        <v>354.26666666666677</v>
      </c>
      <c r="I172" s="36">
        <v>359.83333333333337</v>
      </c>
      <c r="J172" s="36">
        <v>367.66666666666674</v>
      </c>
      <c r="K172" s="31">
        <v>352</v>
      </c>
      <c r="L172" s="31">
        <v>338.6</v>
      </c>
      <c r="M172" s="31">
        <v>271.18027999999998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2377.4499999999998</v>
      </c>
      <c r="D173" s="36">
        <v>2382.6833333333329</v>
      </c>
      <c r="E173" s="36">
        <v>2364.6666666666661</v>
      </c>
      <c r="F173" s="36">
        <v>2351.8833333333332</v>
      </c>
      <c r="G173" s="36">
        <v>2333.8666666666663</v>
      </c>
      <c r="H173" s="36">
        <v>2395.4666666666658</v>
      </c>
      <c r="I173" s="36">
        <v>2413.4833333333331</v>
      </c>
      <c r="J173" s="36">
        <v>2426.2666666666655</v>
      </c>
      <c r="K173" s="31">
        <v>2400.6999999999998</v>
      </c>
      <c r="L173" s="31">
        <v>2369.9</v>
      </c>
      <c r="M173" s="31">
        <v>142.19991999999999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92.3</v>
      </c>
      <c r="D174" s="36">
        <v>91.816666666666677</v>
      </c>
      <c r="E174" s="36">
        <v>91.133333333333354</v>
      </c>
      <c r="F174" s="36">
        <v>89.966666666666683</v>
      </c>
      <c r="G174" s="36">
        <v>89.28333333333336</v>
      </c>
      <c r="H174" s="36">
        <v>92.983333333333348</v>
      </c>
      <c r="I174" s="36">
        <v>93.666666666666657</v>
      </c>
      <c r="J174" s="36">
        <v>94.833333333333343</v>
      </c>
      <c r="K174" s="31">
        <v>92.5</v>
      </c>
      <c r="L174" s="31">
        <v>90.65</v>
      </c>
      <c r="M174" s="31">
        <v>263.27767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739.15</v>
      </c>
      <c r="D175" s="36">
        <v>738.86666666666667</v>
      </c>
      <c r="E175" s="36">
        <v>735.7833333333333</v>
      </c>
      <c r="F175" s="36">
        <v>732.41666666666663</v>
      </c>
      <c r="G175" s="36">
        <v>729.33333333333326</v>
      </c>
      <c r="H175" s="36">
        <v>742.23333333333335</v>
      </c>
      <c r="I175" s="36">
        <v>745.31666666666661</v>
      </c>
      <c r="J175" s="36">
        <v>748.68333333333339</v>
      </c>
      <c r="K175" s="31">
        <v>741.95</v>
      </c>
      <c r="L175" s="31">
        <v>735.5</v>
      </c>
      <c r="M175" s="31">
        <v>24.64705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1435.25</v>
      </c>
      <c r="D176" s="36">
        <v>1429.5</v>
      </c>
      <c r="E176" s="36">
        <v>1414.8</v>
      </c>
      <c r="F176" s="36">
        <v>1394.35</v>
      </c>
      <c r="G176" s="36">
        <v>1379.6499999999999</v>
      </c>
      <c r="H176" s="36">
        <v>1449.95</v>
      </c>
      <c r="I176" s="36">
        <v>1464.6499999999999</v>
      </c>
      <c r="J176" s="36">
        <v>1485.1000000000001</v>
      </c>
      <c r="K176" s="31">
        <v>1444.2</v>
      </c>
      <c r="L176" s="31">
        <v>1409.05</v>
      </c>
      <c r="M176" s="31">
        <v>30.273949999999999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564.75</v>
      </c>
      <c r="D177" s="36">
        <v>566.19999999999993</v>
      </c>
      <c r="E177" s="36">
        <v>562.19999999999982</v>
      </c>
      <c r="F177" s="36">
        <v>559.64999999999986</v>
      </c>
      <c r="G177" s="36">
        <v>555.64999999999975</v>
      </c>
      <c r="H177" s="36">
        <v>568.74999999999989</v>
      </c>
      <c r="I177" s="36">
        <v>572.75000000000011</v>
      </c>
      <c r="J177" s="36">
        <v>575.29999999999995</v>
      </c>
      <c r="K177" s="31">
        <v>570.20000000000005</v>
      </c>
      <c r="L177" s="31">
        <v>563.65</v>
      </c>
      <c r="M177" s="31">
        <v>197.58998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26741.75</v>
      </c>
      <c r="D178" s="36">
        <v>26599.583333333332</v>
      </c>
      <c r="E178" s="36">
        <v>26249.166666666664</v>
      </c>
      <c r="F178" s="36">
        <v>25756.583333333332</v>
      </c>
      <c r="G178" s="36">
        <v>25406.166666666664</v>
      </c>
      <c r="H178" s="36">
        <v>27092.166666666664</v>
      </c>
      <c r="I178" s="36">
        <v>27442.583333333328</v>
      </c>
      <c r="J178" s="36">
        <v>27935.166666666664</v>
      </c>
      <c r="K178" s="31">
        <v>26950</v>
      </c>
      <c r="L178" s="31">
        <v>26107</v>
      </c>
      <c r="M178" s="31">
        <v>0.42931999999999998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2007.2</v>
      </c>
      <c r="D179" s="36">
        <v>1999.5</v>
      </c>
      <c r="E179" s="36">
        <v>1979</v>
      </c>
      <c r="F179" s="36">
        <v>1950.8</v>
      </c>
      <c r="G179" s="36">
        <v>1930.3</v>
      </c>
      <c r="H179" s="36">
        <v>2027.7</v>
      </c>
      <c r="I179" s="36">
        <v>2048.1999999999998</v>
      </c>
      <c r="J179" s="36">
        <v>2076.4</v>
      </c>
      <c r="K179" s="31">
        <v>2020</v>
      </c>
      <c r="L179" s="31">
        <v>1971.3</v>
      </c>
      <c r="M179" s="31">
        <v>22.004580000000001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3657.6</v>
      </c>
      <c r="D180" s="36">
        <v>3646.2833333333328</v>
      </c>
      <c r="E180" s="36">
        <v>3627.0166666666655</v>
      </c>
      <c r="F180" s="36">
        <v>3596.4333333333325</v>
      </c>
      <c r="G180" s="36">
        <v>3577.1666666666652</v>
      </c>
      <c r="H180" s="36">
        <v>3676.8666666666659</v>
      </c>
      <c r="I180" s="36">
        <v>3696.1333333333332</v>
      </c>
      <c r="J180" s="36">
        <v>3726.7166666666662</v>
      </c>
      <c r="K180" s="31">
        <v>3665.55</v>
      </c>
      <c r="L180" s="31">
        <v>3615.7</v>
      </c>
      <c r="M180" s="31">
        <v>5.0434400000000004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558</v>
      </c>
      <c r="D181" s="36">
        <v>557.36666666666667</v>
      </c>
      <c r="E181" s="36">
        <v>552.13333333333333</v>
      </c>
      <c r="F181" s="36">
        <v>546.26666666666665</v>
      </c>
      <c r="G181" s="36">
        <v>541.0333333333333</v>
      </c>
      <c r="H181" s="36">
        <v>563.23333333333335</v>
      </c>
      <c r="I181" s="36">
        <v>568.4666666666667</v>
      </c>
      <c r="J181" s="36">
        <v>574.33333333333337</v>
      </c>
      <c r="K181" s="31">
        <v>562.6</v>
      </c>
      <c r="L181" s="31">
        <v>551.5</v>
      </c>
      <c r="M181" s="31">
        <v>36.602730000000001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2367.4</v>
      </c>
      <c r="D182" s="36">
        <v>2361.1666666666665</v>
      </c>
      <c r="E182" s="36">
        <v>2347.333333333333</v>
      </c>
      <c r="F182" s="36">
        <v>2327.2666666666664</v>
      </c>
      <c r="G182" s="36">
        <v>2313.4333333333329</v>
      </c>
      <c r="H182" s="36">
        <v>2381.2333333333331</v>
      </c>
      <c r="I182" s="36">
        <v>2395.0666666666662</v>
      </c>
      <c r="J182" s="36">
        <v>2415.1333333333332</v>
      </c>
      <c r="K182" s="31">
        <v>2375</v>
      </c>
      <c r="L182" s="31">
        <v>2341.1</v>
      </c>
      <c r="M182" s="31">
        <v>5.5471599999999999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1225.8499999999999</v>
      </c>
      <c r="D183" s="36">
        <v>1216.45</v>
      </c>
      <c r="E183" s="36">
        <v>1201.75</v>
      </c>
      <c r="F183" s="36">
        <v>1177.6499999999999</v>
      </c>
      <c r="G183" s="36">
        <v>1162.9499999999998</v>
      </c>
      <c r="H183" s="36">
        <v>1240.5500000000002</v>
      </c>
      <c r="I183" s="36">
        <v>1255.2500000000005</v>
      </c>
      <c r="J183" s="36">
        <v>1279.3500000000004</v>
      </c>
      <c r="K183" s="31">
        <v>1231.1500000000001</v>
      </c>
      <c r="L183" s="31">
        <v>1192.3499999999999</v>
      </c>
      <c r="M183" s="31">
        <v>46.728070000000002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674.4</v>
      </c>
      <c r="D184" s="36">
        <v>674.44999999999993</v>
      </c>
      <c r="E184" s="36">
        <v>669.99999999999989</v>
      </c>
      <c r="F184" s="36">
        <v>665.59999999999991</v>
      </c>
      <c r="G184" s="36">
        <v>661.14999999999986</v>
      </c>
      <c r="H184" s="36">
        <v>678.84999999999991</v>
      </c>
      <c r="I184" s="36">
        <v>683.3</v>
      </c>
      <c r="J184" s="36">
        <v>687.69999999999993</v>
      </c>
      <c r="K184" s="31">
        <v>678.9</v>
      </c>
      <c r="L184" s="31">
        <v>670.05</v>
      </c>
      <c r="M184" s="31">
        <v>7.7827799999999998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752.2</v>
      </c>
      <c r="D185" s="36">
        <v>750.5</v>
      </c>
      <c r="E185" s="36">
        <v>742.75</v>
      </c>
      <c r="F185" s="36">
        <v>733.3</v>
      </c>
      <c r="G185" s="36">
        <v>725.55</v>
      </c>
      <c r="H185" s="36">
        <v>759.95</v>
      </c>
      <c r="I185" s="36">
        <v>767.7</v>
      </c>
      <c r="J185" s="36">
        <v>777.15000000000009</v>
      </c>
      <c r="K185" s="31">
        <v>758.25</v>
      </c>
      <c r="L185" s="31">
        <v>741.05</v>
      </c>
      <c r="M185" s="31">
        <v>12.46645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970.45</v>
      </c>
      <c r="D186" s="36">
        <v>968.4666666666667</v>
      </c>
      <c r="E186" s="36">
        <v>963.98333333333335</v>
      </c>
      <c r="F186" s="36">
        <v>957.51666666666665</v>
      </c>
      <c r="G186" s="36">
        <v>953.0333333333333</v>
      </c>
      <c r="H186" s="36">
        <v>974.93333333333339</v>
      </c>
      <c r="I186" s="36">
        <v>979.41666666666674</v>
      </c>
      <c r="J186" s="36">
        <v>985.88333333333344</v>
      </c>
      <c r="K186" s="31">
        <v>972.95</v>
      </c>
      <c r="L186" s="31">
        <v>962</v>
      </c>
      <c r="M186" s="31">
        <v>8.1002500000000008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1705.55</v>
      </c>
      <c r="D187" s="36">
        <v>1709.3999999999999</v>
      </c>
      <c r="E187" s="36">
        <v>1682.0999999999997</v>
      </c>
      <c r="F187" s="36">
        <v>1658.6499999999999</v>
      </c>
      <c r="G187" s="36">
        <v>1631.3499999999997</v>
      </c>
      <c r="H187" s="36">
        <v>1732.8499999999997</v>
      </c>
      <c r="I187" s="36">
        <v>1760.1499999999999</v>
      </c>
      <c r="J187" s="36">
        <v>1783.5999999999997</v>
      </c>
      <c r="K187" s="31">
        <v>1736.7</v>
      </c>
      <c r="L187" s="31">
        <v>1685.95</v>
      </c>
      <c r="M187" s="31">
        <v>176.50692000000001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940.75</v>
      </c>
      <c r="D188" s="36">
        <v>940.31666666666661</v>
      </c>
      <c r="E188" s="36">
        <v>932.43333333333317</v>
      </c>
      <c r="F188" s="36">
        <v>924.11666666666656</v>
      </c>
      <c r="G188" s="36">
        <v>916.23333333333312</v>
      </c>
      <c r="H188" s="36">
        <v>948.63333333333321</v>
      </c>
      <c r="I188" s="36">
        <v>956.51666666666665</v>
      </c>
      <c r="J188" s="36">
        <v>964.83333333333326</v>
      </c>
      <c r="K188" s="31">
        <v>948.2</v>
      </c>
      <c r="L188" s="31">
        <v>932</v>
      </c>
      <c r="M188" s="31">
        <v>29.825050000000001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8252.7999999999993</v>
      </c>
      <c r="D189" s="36">
        <v>8302.2166666666672</v>
      </c>
      <c r="E189" s="36">
        <v>8157.5833333333339</v>
      </c>
      <c r="F189" s="36">
        <v>8062.3666666666668</v>
      </c>
      <c r="G189" s="36">
        <v>7917.7333333333336</v>
      </c>
      <c r="H189" s="36">
        <v>8397.4333333333343</v>
      </c>
      <c r="I189" s="36">
        <v>8542.0666666666657</v>
      </c>
      <c r="J189" s="36">
        <v>8637.2833333333347</v>
      </c>
      <c r="K189" s="31">
        <v>8446.85</v>
      </c>
      <c r="L189" s="31">
        <v>8207</v>
      </c>
      <c r="M189" s="31">
        <v>3.14893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706.4</v>
      </c>
      <c r="D190" s="36">
        <v>706.88333333333333</v>
      </c>
      <c r="E190" s="36">
        <v>696.51666666666665</v>
      </c>
      <c r="F190" s="36">
        <v>686.63333333333333</v>
      </c>
      <c r="G190" s="36">
        <v>676.26666666666665</v>
      </c>
      <c r="H190" s="36">
        <v>716.76666666666665</v>
      </c>
      <c r="I190" s="36">
        <v>727.13333333333321</v>
      </c>
      <c r="J190" s="36">
        <v>737.01666666666665</v>
      </c>
      <c r="K190" s="31">
        <v>717.25</v>
      </c>
      <c r="L190" s="31">
        <v>697</v>
      </c>
      <c r="M190" s="31">
        <v>242.75245000000001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267.89999999999998</v>
      </c>
      <c r="D191" s="36">
        <v>268.66666666666669</v>
      </c>
      <c r="E191" s="36">
        <v>264.33333333333337</v>
      </c>
      <c r="F191" s="36">
        <v>260.76666666666671</v>
      </c>
      <c r="G191" s="36">
        <v>256.43333333333339</v>
      </c>
      <c r="H191" s="36">
        <v>272.23333333333335</v>
      </c>
      <c r="I191" s="36">
        <v>276.56666666666672</v>
      </c>
      <c r="J191" s="36">
        <v>280.13333333333333</v>
      </c>
      <c r="K191" s="31">
        <v>273</v>
      </c>
      <c r="L191" s="31">
        <v>265.10000000000002</v>
      </c>
      <c r="M191" s="31">
        <v>204.0351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127.9</v>
      </c>
      <c r="D192" s="36">
        <v>127.75</v>
      </c>
      <c r="E192" s="36">
        <v>126.65</v>
      </c>
      <c r="F192" s="36">
        <v>125.4</v>
      </c>
      <c r="G192" s="36">
        <v>124.30000000000001</v>
      </c>
      <c r="H192" s="36">
        <v>129</v>
      </c>
      <c r="I192" s="36">
        <v>130.10000000000002</v>
      </c>
      <c r="J192" s="36">
        <v>131.35</v>
      </c>
      <c r="K192" s="31">
        <v>128.85</v>
      </c>
      <c r="L192" s="31">
        <v>126.5</v>
      </c>
      <c r="M192" s="31">
        <v>401.65104000000002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3487.6</v>
      </c>
      <c r="D193" s="36">
        <v>3495.0833333333335</v>
      </c>
      <c r="E193" s="36">
        <v>3473.5166666666669</v>
      </c>
      <c r="F193" s="36">
        <v>3459.4333333333334</v>
      </c>
      <c r="G193" s="36">
        <v>3437.8666666666668</v>
      </c>
      <c r="H193" s="36">
        <v>3509.166666666667</v>
      </c>
      <c r="I193" s="36">
        <v>3530.7333333333336</v>
      </c>
      <c r="J193" s="36">
        <v>3544.8166666666671</v>
      </c>
      <c r="K193" s="31">
        <v>3516.65</v>
      </c>
      <c r="L193" s="31">
        <v>3481</v>
      </c>
      <c r="M193" s="31">
        <v>32.662350000000004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1220.95</v>
      </c>
      <c r="D194" s="36">
        <v>1219.3166666666666</v>
      </c>
      <c r="E194" s="36">
        <v>1210.3333333333333</v>
      </c>
      <c r="F194" s="36">
        <v>1199.7166666666667</v>
      </c>
      <c r="G194" s="36">
        <v>1190.7333333333333</v>
      </c>
      <c r="H194" s="36">
        <v>1229.9333333333332</v>
      </c>
      <c r="I194" s="36">
        <v>1238.9166666666667</v>
      </c>
      <c r="J194" s="36">
        <v>1249.5333333333331</v>
      </c>
      <c r="K194" s="31">
        <v>1228.3</v>
      </c>
      <c r="L194" s="31">
        <v>1208.7</v>
      </c>
      <c r="M194" s="31">
        <v>29.78406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3366.3</v>
      </c>
      <c r="D195" s="36">
        <v>3383.1166666666668</v>
      </c>
      <c r="E195" s="36">
        <v>3327.1833333333334</v>
      </c>
      <c r="F195" s="36">
        <v>3288.0666666666666</v>
      </c>
      <c r="G195" s="36">
        <v>3232.1333333333332</v>
      </c>
      <c r="H195" s="36">
        <v>3422.2333333333336</v>
      </c>
      <c r="I195" s="36">
        <v>3478.166666666667</v>
      </c>
      <c r="J195" s="36">
        <v>3517.2833333333338</v>
      </c>
      <c r="K195" s="31">
        <v>3439.05</v>
      </c>
      <c r="L195" s="31">
        <v>3344</v>
      </c>
      <c r="M195" s="31">
        <v>3.3039700000000001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3490.6</v>
      </c>
      <c r="D196" s="36">
        <v>3470.9500000000003</v>
      </c>
      <c r="E196" s="36">
        <v>3441.9000000000005</v>
      </c>
      <c r="F196" s="36">
        <v>3393.2000000000003</v>
      </c>
      <c r="G196" s="36">
        <v>3364.1500000000005</v>
      </c>
      <c r="H196" s="36">
        <v>3519.6500000000005</v>
      </c>
      <c r="I196" s="36">
        <v>3548.7000000000007</v>
      </c>
      <c r="J196" s="36">
        <v>3597.4000000000005</v>
      </c>
      <c r="K196" s="31">
        <v>3500</v>
      </c>
      <c r="L196" s="31">
        <v>3422.25</v>
      </c>
      <c r="M196" s="31">
        <v>14.800879999999999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2126.5500000000002</v>
      </c>
      <c r="D197" s="36">
        <v>2114.7999999999997</v>
      </c>
      <c r="E197" s="36">
        <v>2089.5999999999995</v>
      </c>
      <c r="F197" s="36">
        <v>2052.6499999999996</v>
      </c>
      <c r="G197" s="36">
        <v>2027.4499999999994</v>
      </c>
      <c r="H197" s="36">
        <v>2151.7499999999995</v>
      </c>
      <c r="I197" s="36">
        <v>2176.9499999999994</v>
      </c>
      <c r="J197" s="36">
        <v>2213.8999999999996</v>
      </c>
      <c r="K197" s="31">
        <v>2140</v>
      </c>
      <c r="L197" s="31">
        <v>2077.85</v>
      </c>
      <c r="M197" s="31">
        <v>5.2983599999999997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964</v>
      </c>
      <c r="D198" s="36">
        <v>952.04999999999984</v>
      </c>
      <c r="E198" s="36">
        <v>931.99999999999966</v>
      </c>
      <c r="F198" s="36">
        <v>899.99999999999977</v>
      </c>
      <c r="G198" s="36">
        <v>879.94999999999959</v>
      </c>
      <c r="H198" s="36">
        <v>984.04999999999973</v>
      </c>
      <c r="I198" s="36">
        <v>1004.0999999999999</v>
      </c>
      <c r="J198" s="36">
        <v>1036.0999999999999</v>
      </c>
      <c r="K198" s="31">
        <v>972.1</v>
      </c>
      <c r="L198" s="31">
        <v>920.05</v>
      </c>
      <c r="M198" s="31">
        <v>14.42015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2787</v>
      </c>
      <c r="D199" s="36">
        <v>2757.25</v>
      </c>
      <c r="E199" s="36">
        <v>2704.75</v>
      </c>
      <c r="F199" s="36">
        <v>2622.5</v>
      </c>
      <c r="G199" s="36">
        <v>2570</v>
      </c>
      <c r="H199" s="36">
        <v>2839.5</v>
      </c>
      <c r="I199" s="36">
        <v>2892</v>
      </c>
      <c r="J199" s="36">
        <v>2974.25</v>
      </c>
      <c r="K199" s="31">
        <v>2809.75</v>
      </c>
      <c r="L199" s="31">
        <v>2675</v>
      </c>
      <c r="M199" s="31">
        <v>23.431539999999998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36.299999999999997</v>
      </c>
      <c r="D200" s="36">
        <v>36.466666666666661</v>
      </c>
      <c r="E200" s="36">
        <v>36.033333333333324</v>
      </c>
      <c r="F200" s="36">
        <v>35.766666666666666</v>
      </c>
      <c r="G200" s="36">
        <v>35.333333333333329</v>
      </c>
      <c r="H200" s="36">
        <v>36.73333333333332</v>
      </c>
      <c r="I200" s="36">
        <v>37.166666666666657</v>
      </c>
      <c r="J200" s="36">
        <v>37.433333333333316</v>
      </c>
      <c r="K200" s="31">
        <v>36.9</v>
      </c>
      <c r="L200" s="31">
        <v>36.200000000000003</v>
      </c>
      <c r="M200" s="31">
        <v>64.06129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95.2</v>
      </c>
      <c r="D201" s="36">
        <v>94.916666666666671</v>
      </c>
      <c r="E201" s="36">
        <v>93.033333333333346</v>
      </c>
      <c r="F201" s="36">
        <v>90.866666666666674</v>
      </c>
      <c r="G201" s="36">
        <v>88.983333333333348</v>
      </c>
      <c r="H201" s="36">
        <v>97.083333333333343</v>
      </c>
      <c r="I201" s="36">
        <v>98.966666666666669</v>
      </c>
      <c r="J201" s="36">
        <v>101.13333333333334</v>
      </c>
      <c r="K201" s="31">
        <v>96.8</v>
      </c>
      <c r="L201" s="31">
        <v>92.75</v>
      </c>
      <c r="M201" s="31">
        <v>160.20246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1864.5</v>
      </c>
      <c r="D202" s="36">
        <v>1870.8500000000001</v>
      </c>
      <c r="E202" s="36">
        <v>1843.7000000000003</v>
      </c>
      <c r="F202" s="36">
        <v>1822.9</v>
      </c>
      <c r="G202" s="36">
        <v>1795.7500000000002</v>
      </c>
      <c r="H202" s="36">
        <v>1891.6500000000003</v>
      </c>
      <c r="I202" s="36">
        <v>1918.8000000000004</v>
      </c>
      <c r="J202" s="36">
        <v>1939.6000000000004</v>
      </c>
      <c r="K202" s="31">
        <v>1898</v>
      </c>
      <c r="L202" s="31">
        <v>1850.05</v>
      </c>
      <c r="M202" s="31">
        <v>21.717369999999999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1646.8</v>
      </c>
      <c r="D203" s="36">
        <v>1648.7</v>
      </c>
      <c r="E203" s="36">
        <v>1636.6000000000001</v>
      </c>
      <c r="F203" s="36">
        <v>1626.4</v>
      </c>
      <c r="G203" s="36">
        <v>1614.3000000000002</v>
      </c>
      <c r="H203" s="36">
        <v>1658.9</v>
      </c>
      <c r="I203" s="36">
        <v>1671</v>
      </c>
      <c r="J203" s="36">
        <v>1681.2</v>
      </c>
      <c r="K203" s="31">
        <v>1660.8</v>
      </c>
      <c r="L203" s="31">
        <v>1638.5</v>
      </c>
      <c r="M203" s="31">
        <v>1.7509399999999999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9003.65</v>
      </c>
      <c r="D204" s="36">
        <v>8928.75</v>
      </c>
      <c r="E204" s="36">
        <v>8838.35</v>
      </c>
      <c r="F204" s="36">
        <v>8673.0500000000011</v>
      </c>
      <c r="G204" s="36">
        <v>8582.6500000000015</v>
      </c>
      <c r="H204" s="36">
        <v>9094.0499999999993</v>
      </c>
      <c r="I204" s="36">
        <v>9184.4500000000007</v>
      </c>
      <c r="J204" s="36">
        <v>9349.7499999999982</v>
      </c>
      <c r="K204" s="31">
        <v>9019.15</v>
      </c>
      <c r="L204" s="31">
        <v>8763.4500000000007</v>
      </c>
      <c r="M204" s="31">
        <v>10.254810000000001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107.85</v>
      </c>
      <c r="D205" s="36">
        <v>108.5</v>
      </c>
      <c r="E205" s="36">
        <v>106.8</v>
      </c>
      <c r="F205" s="36">
        <v>105.75</v>
      </c>
      <c r="G205" s="36">
        <v>104.05</v>
      </c>
      <c r="H205" s="36">
        <v>109.55</v>
      </c>
      <c r="I205" s="36">
        <v>111.24999999999999</v>
      </c>
      <c r="J205" s="36">
        <v>112.3</v>
      </c>
      <c r="K205" s="31">
        <v>110.2</v>
      </c>
      <c r="L205" s="31">
        <v>107.45</v>
      </c>
      <c r="M205" s="31">
        <v>167.07893999999999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570.65</v>
      </c>
      <c r="D206" s="36">
        <v>569.91666666666663</v>
      </c>
      <c r="E206" s="36">
        <v>566.93333333333328</v>
      </c>
      <c r="F206" s="36">
        <v>563.2166666666667</v>
      </c>
      <c r="G206" s="36">
        <v>560.23333333333335</v>
      </c>
      <c r="H206" s="36">
        <v>573.63333333333321</v>
      </c>
      <c r="I206" s="36">
        <v>576.61666666666656</v>
      </c>
      <c r="J206" s="36">
        <v>580.33333333333314</v>
      </c>
      <c r="K206" s="31">
        <v>572.9</v>
      </c>
      <c r="L206" s="31">
        <v>566.20000000000005</v>
      </c>
      <c r="M206" s="31">
        <v>39.310519999999997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1105</v>
      </c>
      <c r="D207" s="36">
        <v>1098.0333333333333</v>
      </c>
      <c r="E207" s="36">
        <v>1066.3666666666666</v>
      </c>
      <c r="F207" s="36">
        <v>1027.7333333333333</v>
      </c>
      <c r="G207" s="36">
        <v>996.06666666666661</v>
      </c>
      <c r="H207" s="36">
        <v>1136.6666666666665</v>
      </c>
      <c r="I207" s="36">
        <v>1168.3333333333335</v>
      </c>
      <c r="J207" s="36">
        <v>1206.9666666666665</v>
      </c>
      <c r="K207" s="31">
        <v>1129.7</v>
      </c>
      <c r="L207" s="31">
        <v>1059.4000000000001</v>
      </c>
      <c r="M207" s="31">
        <v>51.906979999999997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233.35</v>
      </c>
      <c r="D208" s="36">
        <v>233</v>
      </c>
      <c r="E208" s="36">
        <v>231.1</v>
      </c>
      <c r="F208" s="36">
        <v>228.85</v>
      </c>
      <c r="G208" s="36">
        <v>226.95</v>
      </c>
      <c r="H208" s="36">
        <v>235.25</v>
      </c>
      <c r="I208" s="36">
        <v>237.14999999999998</v>
      </c>
      <c r="J208" s="36">
        <v>239.4</v>
      </c>
      <c r="K208" s="31">
        <v>234.9</v>
      </c>
      <c r="L208" s="31">
        <v>230.75</v>
      </c>
      <c r="M208" s="31">
        <v>190.36194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827.95</v>
      </c>
      <c r="D209" s="36">
        <v>822.83333333333337</v>
      </c>
      <c r="E209" s="36">
        <v>816.26666666666677</v>
      </c>
      <c r="F209" s="36">
        <v>804.58333333333337</v>
      </c>
      <c r="G209" s="36">
        <v>798.01666666666677</v>
      </c>
      <c r="H209" s="36">
        <v>834.51666666666677</v>
      </c>
      <c r="I209" s="36">
        <v>841.08333333333337</v>
      </c>
      <c r="J209" s="36">
        <v>852.76666666666677</v>
      </c>
      <c r="K209" s="31">
        <v>829.4</v>
      </c>
      <c r="L209" s="31">
        <v>811.15</v>
      </c>
      <c r="M209" s="31">
        <v>20.636279999999999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1571.25</v>
      </c>
      <c r="D210" s="36">
        <v>1567.8333333333333</v>
      </c>
      <c r="E210" s="36">
        <v>1545.6666666666665</v>
      </c>
      <c r="F210" s="36">
        <v>1520.0833333333333</v>
      </c>
      <c r="G210" s="36">
        <v>1497.9166666666665</v>
      </c>
      <c r="H210" s="36">
        <v>1593.4166666666665</v>
      </c>
      <c r="I210" s="36">
        <v>1615.583333333333</v>
      </c>
      <c r="J210" s="36">
        <v>1641.1666666666665</v>
      </c>
      <c r="K210" s="31">
        <v>1590</v>
      </c>
      <c r="L210" s="31">
        <v>1542.25</v>
      </c>
      <c r="M210" s="31">
        <v>0.27433999999999997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413.05</v>
      </c>
      <c r="D211" s="36">
        <v>410.5333333333333</v>
      </c>
      <c r="E211" s="36">
        <v>406.56666666666661</v>
      </c>
      <c r="F211" s="36">
        <v>400.08333333333331</v>
      </c>
      <c r="G211" s="36">
        <v>396.11666666666662</v>
      </c>
      <c r="H211" s="36">
        <v>417.01666666666659</v>
      </c>
      <c r="I211" s="36">
        <v>420.98333333333329</v>
      </c>
      <c r="J211" s="36">
        <v>427.46666666666658</v>
      </c>
      <c r="K211" s="31">
        <v>414.5</v>
      </c>
      <c r="L211" s="31">
        <v>404.05</v>
      </c>
      <c r="M211" s="31">
        <v>99.12979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19.350000000000001</v>
      </c>
      <c r="D212" s="36">
        <v>19.483333333333334</v>
      </c>
      <c r="E212" s="36">
        <v>19.06666666666667</v>
      </c>
      <c r="F212" s="36">
        <v>18.783333333333335</v>
      </c>
      <c r="G212" s="36">
        <v>18.366666666666671</v>
      </c>
      <c r="H212" s="36">
        <v>19.766666666666669</v>
      </c>
      <c r="I212" s="36">
        <v>20.183333333333334</v>
      </c>
      <c r="J212" s="36">
        <v>20.466666666666669</v>
      </c>
      <c r="K212" s="31">
        <v>19.899999999999999</v>
      </c>
      <c r="L212" s="31">
        <v>19.2</v>
      </c>
      <c r="M212" s="31">
        <v>2590.0778399999999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253.1</v>
      </c>
      <c r="D213" s="36">
        <v>252.93333333333331</v>
      </c>
      <c r="E213" s="36">
        <v>248.86666666666662</v>
      </c>
      <c r="F213" s="36">
        <v>244.6333333333333</v>
      </c>
      <c r="G213" s="36">
        <v>240.56666666666661</v>
      </c>
      <c r="H213" s="36">
        <v>257.16666666666663</v>
      </c>
      <c r="I213" s="36">
        <v>261.23333333333329</v>
      </c>
      <c r="J213" s="36">
        <v>265.46666666666664</v>
      </c>
      <c r="K213" s="31">
        <v>257</v>
      </c>
      <c r="L213" s="31">
        <v>248.7</v>
      </c>
      <c r="M213" s="31">
        <v>254.39157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118.55</v>
      </c>
      <c r="D214" s="36">
        <v>118.46666666666665</v>
      </c>
      <c r="E214" s="36">
        <v>116.23333333333331</v>
      </c>
      <c r="F214" s="36">
        <v>113.91666666666666</v>
      </c>
      <c r="G214" s="36">
        <v>111.68333333333331</v>
      </c>
      <c r="H214" s="36">
        <v>120.7833333333333</v>
      </c>
      <c r="I214" s="36">
        <v>123.01666666666665</v>
      </c>
      <c r="J214" s="36">
        <v>125.3333333333333</v>
      </c>
      <c r="K214" s="31">
        <v>120.7</v>
      </c>
      <c r="L214" s="31">
        <v>116.15</v>
      </c>
      <c r="M214" s="31">
        <v>2252.0816799999998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637.54999999999995</v>
      </c>
      <c r="D215" s="36">
        <v>637.25</v>
      </c>
      <c r="E215" s="36">
        <v>633.75</v>
      </c>
      <c r="F215" s="36">
        <v>629.95000000000005</v>
      </c>
      <c r="G215" s="36">
        <v>626.45000000000005</v>
      </c>
      <c r="H215" s="36">
        <v>641.04999999999995</v>
      </c>
      <c r="I215" s="36">
        <v>644.54999999999995</v>
      </c>
      <c r="J215" s="36">
        <v>648.34999999999991</v>
      </c>
      <c r="K215" s="31">
        <v>640.75</v>
      </c>
      <c r="L215" s="31">
        <v>633.45000000000005</v>
      </c>
      <c r="M215" s="31">
        <v>13.57375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3"/>
      <c r="B1" s="40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7" t="s">
        <v>16</v>
      </c>
      <c r="B9" s="399" t="s">
        <v>18</v>
      </c>
      <c r="C9" s="402" t="s">
        <v>20</v>
      </c>
      <c r="D9" s="402" t="s">
        <v>21</v>
      </c>
      <c r="E9" s="394" t="s">
        <v>22</v>
      </c>
      <c r="F9" s="395"/>
      <c r="G9" s="396"/>
      <c r="H9" s="394" t="s">
        <v>23</v>
      </c>
      <c r="I9" s="395"/>
      <c r="J9" s="396"/>
      <c r="K9" s="26"/>
      <c r="L9" s="27"/>
      <c r="M9" s="48"/>
      <c r="N9" s="1"/>
      <c r="O9" s="1"/>
    </row>
    <row r="10" spans="1:15" ht="42.75" customHeight="1">
      <c r="A10" s="398"/>
      <c r="B10" s="401"/>
      <c r="C10" s="401"/>
      <c r="D10" s="4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572.25</v>
      </c>
      <c r="D11" s="36">
        <v>569.31666666666672</v>
      </c>
      <c r="E11" s="36">
        <v>558.63333333333344</v>
      </c>
      <c r="F11" s="36">
        <v>545.01666666666677</v>
      </c>
      <c r="G11" s="36">
        <v>534.33333333333348</v>
      </c>
      <c r="H11" s="36">
        <v>582.93333333333339</v>
      </c>
      <c r="I11" s="36">
        <v>593.61666666666656</v>
      </c>
      <c r="J11" s="36">
        <v>607.23333333333335</v>
      </c>
      <c r="K11" s="31">
        <v>580</v>
      </c>
      <c r="L11" s="31">
        <v>555.70000000000005</v>
      </c>
      <c r="M11" s="31">
        <v>8.53782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31037.8</v>
      </c>
      <c r="D12" s="36">
        <v>30862.633333333331</v>
      </c>
      <c r="E12" s="36">
        <v>30505.266666666663</v>
      </c>
      <c r="F12" s="36">
        <v>29972.73333333333</v>
      </c>
      <c r="G12" s="36">
        <v>29615.366666666661</v>
      </c>
      <c r="H12" s="36">
        <v>31395.166666666664</v>
      </c>
      <c r="I12" s="36">
        <v>31752.533333333333</v>
      </c>
      <c r="J12" s="36">
        <v>32285.066666666666</v>
      </c>
      <c r="K12" s="31">
        <v>31220</v>
      </c>
      <c r="L12" s="31">
        <v>30330.1</v>
      </c>
      <c r="M12" s="31">
        <v>0.12834999999999999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487.7</v>
      </c>
      <c r="D13" s="36">
        <v>490.06666666666666</v>
      </c>
      <c r="E13" s="36">
        <v>481.18333333333334</v>
      </c>
      <c r="F13" s="36">
        <v>474.66666666666669</v>
      </c>
      <c r="G13" s="36">
        <v>465.78333333333336</v>
      </c>
      <c r="H13" s="36">
        <v>496.58333333333331</v>
      </c>
      <c r="I13" s="36">
        <v>505.46666666666664</v>
      </c>
      <c r="J13" s="36">
        <v>511.98333333333329</v>
      </c>
      <c r="K13" s="31">
        <v>498.95</v>
      </c>
      <c r="L13" s="31">
        <v>483.55</v>
      </c>
      <c r="M13" s="31">
        <v>2.956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554.35</v>
      </c>
      <c r="D14" s="36">
        <v>558.83333333333337</v>
      </c>
      <c r="E14" s="36">
        <v>546.9666666666667</v>
      </c>
      <c r="F14" s="36">
        <v>539.58333333333337</v>
      </c>
      <c r="G14" s="36">
        <v>527.7166666666667</v>
      </c>
      <c r="H14" s="36">
        <v>566.2166666666667</v>
      </c>
      <c r="I14" s="36">
        <v>578.08333333333326</v>
      </c>
      <c r="J14" s="36">
        <v>585.4666666666667</v>
      </c>
      <c r="K14" s="31">
        <v>570.70000000000005</v>
      </c>
      <c r="L14" s="31">
        <v>551.45000000000005</v>
      </c>
      <c r="M14" s="31">
        <v>42.020919999999997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1439.6</v>
      </c>
      <c r="D15" s="36">
        <v>1439.8</v>
      </c>
      <c r="E15" s="36">
        <v>1431.9499999999998</v>
      </c>
      <c r="F15" s="36">
        <v>1424.3</v>
      </c>
      <c r="G15" s="36">
        <v>1416.4499999999998</v>
      </c>
      <c r="H15" s="36">
        <v>1447.4499999999998</v>
      </c>
      <c r="I15" s="36">
        <v>1455.2999999999997</v>
      </c>
      <c r="J15" s="36">
        <v>1462.9499999999998</v>
      </c>
      <c r="K15" s="31">
        <v>1447.65</v>
      </c>
      <c r="L15" s="31">
        <v>1432.15</v>
      </c>
      <c r="M15" s="31">
        <v>1.27702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4419.75</v>
      </c>
      <c r="D16" s="36">
        <v>4372.95</v>
      </c>
      <c r="E16" s="36">
        <v>4280.8999999999996</v>
      </c>
      <c r="F16" s="36">
        <v>4142.05</v>
      </c>
      <c r="G16" s="36">
        <v>4050</v>
      </c>
      <c r="H16" s="36">
        <v>4511.7999999999993</v>
      </c>
      <c r="I16" s="36">
        <v>4603.8500000000004</v>
      </c>
      <c r="J16" s="36">
        <v>4742.6999999999989</v>
      </c>
      <c r="K16" s="31">
        <v>4465</v>
      </c>
      <c r="L16" s="31">
        <v>4234.1000000000004</v>
      </c>
      <c r="M16" s="31">
        <v>5.58962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23805.15</v>
      </c>
      <c r="D17" s="36">
        <v>23695.483333333334</v>
      </c>
      <c r="E17" s="36">
        <v>23540.966666666667</v>
      </c>
      <c r="F17" s="36">
        <v>23276.783333333333</v>
      </c>
      <c r="G17" s="36">
        <v>23122.266666666666</v>
      </c>
      <c r="H17" s="36">
        <v>23959.666666666668</v>
      </c>
      <c r="I17" s="36">
        <v>24114.183333333338</v>
      </c>
      <c r="J17" s="36">
        <v>24378.366666666669</v>
      </c>
      <c r="K17" s="31">
        <v>23850</v>
      </c>
      <c r="L17" s="31">
        <v>23431.3</v>
      </c>
      <c r="M17" s="31">
        <v>7.0690000000000003E-2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1875.55</v>
      </c>
      <c r="D18" s="36">
        <v>1872.1833333333334</v>
      </c>
      <c r="E18" s="36">
        <v>1853.3666666666668</v>
      </c>
      <c r="F18" s="36">
        <v>1831.1833333333334</v>
      </c>
      <c r="G18" s="36">
        <v>1812.3666666666668</v>
      </c>
      <c r="H18" s="36">
        <v>1894.3666666666668</v>
      </c>
      <c r="I18" s="36">
        <v>1913.1833333333334</v>
      </c>
      <c r="J18" s="36">
        <v>1935.3666666666668</v>
      </c>
      <c r="K18" s="31">
        <v>1891</v>
      </c>
      <c r="L18" s="31">
        <v>1850</v>
      </c>
      <c r="M18" s="31">
        <v>26.980119999999999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2358.5500000000002</v>
      </c>
      <c r="D19" s="36">
        <v>2370.2000000000003</v>
      </c>
      <c r="E19" s="36">
        <v>2331.4000000000005</v>
      </c>
      <c r="F19" s="36">
        <v>2304.2500000000005</v>
      </c>
      <c r="G19" s="36">
        <v>2265.4500000000007</v>
      </c>
      <c r="H19" s="36">
        <v>2397.3500000000004</v>
      </c>
      <c r="I19" s="36">
        <v>2436.1500000000005</v>
      </c>
      <c r="J19" s="36">
        <v>2463.3000000000002</v>
      </c>
      <c r="K19" s="31">
        <v>2409</v>
      </c>
      <c r="L19" s="31">
        <v>2343.0500000000002</v>
      </c>
      <c r="M19" s="31">
        <v>29.838789999999999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1028.8</v>
      </c>
      <c r="D20" s="36">
        <v>1025.0166666666667</v>
      </c>
      <c r="E20" s="36">
        <v>1010.0333333333333</v>
      </c>
      <c r="F20" s="36">
        <v>991.26666666666665</v>
      </c>
      <c r="G20" s="36">
        <v>976.2833333333333</v>
      </c>
      <c r="H20" s="36">
        <v>1043.7833333333333</v>
      </c>
      <c r="I20" s="36">
        <v>1058.7666666666664</v>
      </c>
      <c r="J20" s="36">
        <v>1077.5333333333333</v>
      </c>
      <c r="K20" s="31">
        <v>1040</v>
      </c>
      <c r="L20" s="31">
        <v>1006.25</v>
      </c>
      <c r="M20" s="31">
        <v>42.536470000000001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825.5</v>
      </c>
      <c r="D21" s="36">
        <v>829.16666666666663</v>
      </c>
      <c r="E21" s="36">
        <v>819.33333333333326</v>
      </c>
      <c r="F21" s="36">
        <v>813.16666666666663</v>
      </c>
      <c r="G21" s="36">
        <v>803.33333333333326</v>
      </c>
      <c r="H21" s="36">
        <v>835.33333333333326</v>
      </c>
      <c r="I21" s="36">
        <v>845.16666666666652</v>
      </c>
      <c r="J21" s="36">
        <v>851.33333333333326</v>
      </c>
      <c r="K21" s="31">
        <v>839</v>
      </c>
      <c r="L21" s="31">
        <v>823</v>
      </c>
      <c r="M21" s="31">
        <v>59.982100000000003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431.5</v>
      </c>
      <c r="D22" s="36">
        <v>428.40000000000003</v>
      </c>
      <c r="E22" s="36">
        <v>420.20000000000005</v>
      </c>
      <c r="F22" s="36">
        <v>408.90000000000003</v>
      </c>
      <c r="G22" s="36">
        <v>400.70000000000005</v>
      </c>
      <c r="H22" s="36">
        <v>439.70000000000005</v>
      </c>
      <c r="I22" s="36">
        <v>447.9</v>
      </c>
      <c r="J22" s="36">
        <v>459.20000000000005</v>
      </c>
      <c r="K22" s="31">
        <v>436.6</v>
      </c>
      <c r="L22" s="31">
        <v>417.1</v>
      </c>
      <c r="M22" s="31">
        <v>115.40018999999999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708.8</v>
      </c>
      <c r="D23" s="36">
        <v>717.93333333333339</v>
      </c>
      <c r="E23" s="36">
        <v>682.86666666666679</v>
      </c>
      <c r="F23" s="36">
        <v>656.93333333333339</v>
      </c>
      <c r="G23" s="36">
        <v>621.86666666666679</v>
      </c>
      <c r="H23" s="36">
        <v>743.86666666666679</v>
      </c>
      <c r="I23" s="36">
        <v>778.93333333333339</v>
      </c>
      <c r="J23" s="36">
        <v>804.86666666666679</v>
      </c>
      <c r="K23" s="31">
        <v>753</v>
      </c>
      <c r="L23" s="31">
        <v>692</v>
      </c>
      <c r="M23" s="31">
        <v>61.813090000000003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340.65</v>
      </c>
      <c r="D24" s="36">
        <v>342.51666666666671</v>
      </c>
      <c r="E24" s="36">
        <v>335.23333333333341</v>
      </c>
      <c r="F24" s="36">
        <v>329.81666666666672</v>
      </c>
      <c r="G24" s="36">
        <v>322.53333333333342</v>
      </c>
      <c r="H24" s="36">
        <v>347.93333333333339</v>
      </c>
      <c r="I24" s="36">
        <v>355.2166666666667</v>
      </c>
      <c r="J24" s="36">
        <v>360.63333333333338</v>
      </c>
      <c r="K24" s="31">
        <v>349.8</v>
      </c>
      <c r="L24" s="31">
        <v>337.1</v>
      </c>
      <c r="M24" s="31">
        <v>28.219439999999999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168</v>
      </c>
      <c r="D25" s="36">
        <v>168.53333333333333</v>
      </c>
      <c r="E25" s="36">
        <v>166.86666666666667</v>
      </c>
      <c r="F25" s="36">
        <v>165.73333333333335</v>
      </c>
      <c r="G25" s="36">
        <v>164.06666666666669</v>
      </c>
      <c r="H25" s="36">
        <v>169.66666666666666</v>
      </c>
      <c r="I25" s="36">
        <v>171.33333333333334</v>
      </c>
      <c r="J25" s="36">
        <v>172.46666666666664</v>
      </c>
      <c r="K25" s="31">
        <v>170.2</v>
      </c>
      <c r="L25" s="31">
        <v>167.4</v>
      </c>
      <c r="M25" s="31">
        <v>89.920500000000004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231.75</v>
      </c>
      <c r="D26" s="36">
        <v>230.08333333333334</v>
      </c>
      <c r="E26" s="36">
        <v>226.86666666666667</v>
      </c>
      <c r="F26" s="36">
        <v>221.98333333333332</v>
      </c>
      <c r="G26" s="36">
        <v>218.76666666666665</v>
      </c>
      <c r="H26" s="36">
        <v>234.9666666666667</v>
      </c>
      <c r="I26" s="36">
        <v>238.18333333333334</v>
      </c>
      <c r="J26" s="36">
        <v>243.06666666666672</v>
      </c>
      <c r="K26" s="31">
        <v>233.3</v>
      </c>
      <c r="L26" s="31">
        <v>225.2</v>
      </c>
      <c r="M26" s="31">
        <v>47.862409999999997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371.95</v>
      </c>
      <c r="D27" s="36">
        <v>364.01666666666671</v>
      </c>
      <c r="E27" s="36">
        <v>354.03333333333342</v>
      </c>
      <c r="F27" s="36">
        <v>336.11666666666673</v>
      </c>
      <c r="G27" s="36">
        <v>326.13333333333344</v>
      </c>
      <c r="H27" s="36">
        <v>381.93333333333339</v>
      </c>
      <c r="I27" s="36">
        <v>391.91666666666663</v>
      </c>
      <c r="J27" s="36">
        <v>409.83333333333337</v>
      </c>
      <c r="K27" s="31">
        <v>374</v>
      </c>
      <c r="L27" s="31">
        <v>346.1</v>
      </c>
      <c r="M27" s="31">
        <v>29.944430000000001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779.75</v>
      </c>
      <c r="D28" s="36">
        <v>796.41666666666663</v>
      </c>
      <c r="E28" s="36">
        <v>761.33333333333326</v>
      </c>
      <c r="F28" s="36">
        <v>742.91666666666663</v>
      </c>
      <c r="G28" s="36">
        <v>707.83333333333326</v>
      </c>
      <c r="H28" s="36">
        <v>814.83333333333326</v>
      </c>
      <c r="I28" s="36">
        <v>849.91666666666652</v>
      </c>
      <c r="J28" s="36">
        <v>868.33333333333326</v>
      </c>
      <c r="K28" s="31">
        <v>831.5</v>
      </c>
      <c r="L28" s="31">
        <v>778</v>
      </c>
      <c r="M28" s="31">
        <v>9.8243100000000005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1115.2</v>
      </c>
      <c r="D29" s="36">
        <v>1122.0166666666667</v>
      </c>
      <c r="E29" s="36">
        <v>1104.2833333333333</v>
      </c>
      <c r="F29" s="36">
        <v>1093.3666666666666</v>
      </c>
      <c r="G29" s="36">
        <v>1075.6333333333332</v>
      </c>
      <c r="H29" s="36">
        <v>1132.9333333333334</v>
      </c>
      <c r="I29" s="36">
        <v>1150.6666666666665</v>
      </c>
      <c r="J29" s="36">
        <v>1161.5833333333335</v>
      </c>
      <c r="K29" s="31">
        <v>1139.75</v>
      </c>
      <c r="L29" s="31">
        <v>1111.0999999999999</v>
      </c>
      <c r="M29" s="31">
        <v>2.7356400000000001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3591.65</v>
      </c>
      <c r="D30" s="36">
        <v>3581.3333333333335</v>
      </c>
      <c r="E30" s="36">
        <v>3531.666666666667</v>
      </c>
      <c r="F30" s="36">
        <v>3471.6833333333334</v>
      </c>
      <c r="G30" s="36">
        <v>3422.0166666666669</v>
      </c>
      <c r="H30" s="36">
        <v>3641.3166666666671</v>
      </c>
      <c r="I30" s="36">
        <v>3690.983333333334</v>
      </c>
      <c r="J30" s="36">
        <v>3750.9666666666672</v>
      </c>
      <c r="K30" s="31">
        <v>3631</v>
      </c>
      <c r="L30" s="31">
        <v>3521.35</v>
      </c>
      <c r="M30" s="31">
        <v>1.0547500000000001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1976.15</v>
      </c>
      <c r="D31" s="36">
        <v>1971.0833333333333</v>
      </c>
      <c r="E31" s="36">
        <v>1946.2166666666665</v>
      </c>
      <c r="F31" s="36">
        <v>1916.2833333333333</v>
      </c>
      <c r="G31" s="36">
        <v>1891.4166666666665</v>
      </c>
      <c r="H31" s="36">
        <v>2001.0166666666664</v>
      </c>
      <c r="I31" s="36">
        <v>2025.8833333333332</v>
      </c>
      <c r="J31" s="36">
        <v>2055.8166666666666</v>
      </c>
      <c r="K31" s="31">
        <v>1995.95</v>
      </c>
      <c r="L31" s="31">
        <v>1941.15</v>
      </c>
      <c r="M31" s="31">
        <v>2.2122700000000002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745.8</v>
      </c>
      <c r="D32" s="36">
        <v>768.01666666666654</v>
      </c>
      <c r="E32" s="36">
        <v>700.6333333333331</v>
      </c>
      <c r="F32" s="36">
        <v>655.46666666666658</v>
      </c>
      <c r="G32" s="36">
        <v>588.08333333333314</v>
      </c>
      <c r="H32" s="36">
        <v>813.18333333333305</v>
      </c>
      <c r="I32" s="36">
        <v>880.56666666666649</v>
      </c>
      <c r="J32" s="36">
        <v>925.73333333333301</v>
      </c>
      <c r="K32" s="31">
        <v>835.4</v>
      </c>
      <c r="L32" s="31">
        <v>722.85</v>
      </c>
      <c r="M32" s="31">
        <v>51.834560000000003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4723.55</v>
      </c>
      <c r="D33" s="36">
        <v>4693.3666666666659</v>
      </c>
      <c r="E33" s="36">
        <v>4591.2333333333318</v>
      </c>
      <c r="F33" s="36">
        <v>4458.9166666666661</v>
      </c>
      <c r="G33" s="36">
        <v>4356.7833333333319</v>
      </c>
      <c r="H33" s="36">
        <v>4825.6833333333316</v>
      </c>
      <c r="I33" s="36">
        <v>4927.8166666666648</v>
      </c>
      <c r="J33" s="36">
        <v>5060.1333333333314</v>
      </c>
      <c r="K33" s="31">
        <v>4795.5</v>
      </c>
      <c r="L33" s="31">
        <v>4561.05</v>
      </c>
      <c r="M33" s="31">
        <v>3.72051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2161.3000000000002</v>
      </c>
      <c r="D34" s="36">
        <v>2155.5499999999997</v>
      </c>
      <c r="E34" s="36">
        <v>2136.0999999999995</v>
      </c>
      <c r="F34" s="36">
        <v>2110.8999999999996</v>
      </c>
      <c r="G34" s="36">
        <v>2091.4499999999994</v>
      </c>
      <c r="H34" s="36">
        <v>2180.7499999999995</v>
      </c>
      <c r="I34" s="36">
        <v>2200.1999999999994</v>
      </c>
      <c r="J34" s="36">
        <v>2225.3999999999996</v>
      </c>
      <c r="K34" s="31">
        <v>2175</v>
      </c>
      <c r="L34" s="31">
        <v>2130.35</v>
      </c>
      <c r="M34" s="31">
        <v>0.29476000000000002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710.05</v>
      </c>
      <c r="D35" s="36">
        <v>703.88333333333333</v>
      </c>
      <c r="E35" s="36">
        <v>696.16666666666663</v>
      </c>
      <c r="F35" s="36">
        <v>682.2833333333333</v>
      </c>
      <c r="G35" s="36">
        <v>674.56666666666661</v>
      </c>
      <c r="H35" s="36">
        <v>717.76666666666665</v>
      </c>
      <c r="I35" s="36">
        <v>725.48333333333335</v>
      </c>
      <c r="J35" s="36">
        <v>739.36666666666667</v>
      </c>
      <c r="K35" s="31">
        <v>711.6</v>
      </c>
      <c r="L35" s="31">
        <v>690</v>
      </c>
      <c r="M35" s="31">
        <v>12.201840000000001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3048.65</v>
      </c>
      <c r="D36" s="36">
        <v>3055.8833333333332</v>
      </c>
      <c r="E36" s="36">
        <v>3016.7666666666664</v>
      </c>
      <c r="F36" s="36">
        <v>2984.8833333333332</v>
      </c>
      <c r="G36" s="36">
        <v>2945.7666666666664</v>
      </c>
      <c r="H36" s="36">
        <v>3087.7666666666664</v>
      </c>
      <c r="I36" s="36">
        <v>3126.8833333333332</v>
      </c>
      <c r="J36" s="36">
        <v>3158.7666666666664</v>
      </c>
      <c r="K36" s="31">
        <v>3095</v>
      </c>
      <c r="L36" s="31">
        <v>3024</v>
      </c>
      <c r="M36" s="31">
        <v>1.5479700000000001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439.25</v>
      </c>
      <c r="D37" s="36">
        <v>437.65000000000003</v>
      </c>
      <c r="E37" s="36">
        <v>432.30000000000007</v>
      </c>
      <c r="F37" s="36">
        <v>425.35</v>
      </c>
      <c r="G37" s="36">
        <v>420.00000000000006</v>
      </c>
      <c r="H37" s="36">
        <v>444.60000000000008</v>
      </c>
      <c r="I37" s="36">
        <v>449.9500000000001</v>
      </c>
      <c r="J37" s="36">
        <v>456.90000000000009</v>
      </c>
      <c r="K37" s="31">
        <v>443</v>
      </c>
      <c r="L37" s="31">
        <v>430.7</v>
      </c>
      <c r="M37" s="31">
        <v>69.064769999999996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3067.25</v>
      </c>
      <c r="D38" s="36">
        <v>3078.1166666666663</v>
      </c>
      <c r="E38" s="36">
        <v>3047.3333333333326</v>
      </c>
      <c r="F38" s="36">
        <v>3027.4166666666661</v>
      </c>
      <c r="G38" s="36">
        <v>2996.6333333333323</v>
      </c>
      <c r="H38" s="36">
        <v>3098.0333333333328</v>
      </c>
      <c r="I38" s="36">
        <v>3128.8166666666666</v>
      </c>
      <c r="J38" s="36">
        <v>3148.7333333333331</v>
      </c>
      <c r="K38" s="31">
        <v>3108.9</v>
      </c>
      <c r="L38" s="31">
        <v>3058.2</v>
      </c>
      <c r="M38" s="31">
        <v>6.1699799999999998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986.6</v>
      </c>
      <c r="D39" s="36">
        <v>978.9</v>
      </c>
      <c r="E39" s="36">
        <v>964.8</v>
      </c>
      <c r="F39" s="36">
        <v>943</v>
      </c>
      <c r="G39" s="36">
        <v>928.9</v>
      </c>
      <c r="H39" s="36">
        <v>1000.6999999999999</v>
      </c>
      <c r="I39" s="36">
        <v>1014.8000000000001</v>
      </c>
      <c r="J39" s="36">
        <v>1036.5999999999999</v>
      </c>
      <c r="K39" s="31">
        <v>993</v>
      </c>
      <c r="L39" s="31">
        <v>957.1</v>
      </c>
      <c r="M39" s="31">
        <v>8.2042699999999993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5581.4</v>
      </c>
      <c r="D40" s="36">
        <v>5555.1333333333341</v>
      </c>
      <c r="E40" s="36">
        <v>5462.2666666666682</v>
      </c>
      <c r="F40" s="36">
        <v>5343.1333333333341</v>
      </c>
      <c r="G40" s="36">
        <v>5250.2666666666682</v>
      </c>
      <c r="H40" s="36">
        <v>5674.2666666666682</v>
      </c>
      <c r="I40" s="36">
        <v>5767.133333333335</v>
      </c>
      <c r="J40" s="36">
        <v>5886.2666666666682</v>
      </c>
      <c r="K40" s="31">
        <v>5648</v>
      </c>
      <c r="L40" s="31">
        <v>5436</v>
      </c>
      <c r="M40" s="31">
        <v>1.32006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1687.65</v>
      </c>
      <c r="D41" s="36">
        <v>1699.4833333333333</v>
      </c>
      <c r="E41" s="36">
        <v>1624.9666666666667</v>
      </c>
      <c r="F41" s="36">
        <v>1562.2833333333333</v>
      </c>
      <c r="G41" s="36">
        <v>1487.7666666666667</v>
      </c>
      <c r="H41" s="36">
        <v>1762.1666666666667</v>
      </c>
      <c r="I41" s="36">
        <v>1836.6833333333336</v>
      </c>
      <c r="J41" s="36">
        <v>1899.3666666666668</v>
      </c>
      <c r="K41" s="31">
        <v>1774</v>
      </c>
      <c r="L41" s="31">
        <v>1636.8</v>
      </c>
      <c r="M41" s="31">
        <v>234.44898000000001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5528.95</v>
      </c>
      <c r="D42" s="36">
        <v>5486.9833333333336</v>
      </c>
      <c r="E42" s="36">
        <v>5423.9666666666672</v>
      </c>
      <c r="F42" s="36">
        <v>5318.9833333333336</v>
      </c>
      <c r="G42" s="36">
        <v>5255.9666666666672</v>
      </c>
      <c r="H42" s="36">
        <v>5591.9666666666672</v>
      </c>
      <c r="I42" s="36">
        <v>5654.9833333333336</v>
      </c>
      <c r="J42" s="36">
        <v>5759.9666666666672</v>
      </c>
      <c r="K42" s="31">
        <v>5550</v>
      </c>
      <c r="L42" s="31">
        <v>5382</v>
      </c>
      <c r="M42" s="31">
        <v>7.7526099999999998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427.4</v>
      </c>
      <c r="D43" s="36">
        <v>427.61666666666662</v>
      </c>
      <c r="E43" s="36">
        <v>424.78333333333325</v>
      </c>
      <c r="F43" s="36">
        <v>422.16666666666663</v>
      </c>
      <c r="G43" s="36">
        <v>419.33333333333326</v>
      </c>
      <c r="H43" s="36">
        <v>430.23333333333323</v>
      </c>
      <c r="I43" s="36">
        <v>433.06666666666661</v>
      </c>
      <c r="J43" s="36">
        <v>435.68333333333322</v>
      </c>
      <c r="K43" s="31">
        <v>430.45</v>
      </c>
      <c r="L43" s="31">
        <v>425</v>
      </c>
      <c r="M43" s="31">
        <v>17.919630000000002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289.75</v>
      </c>
      <c r="D44" s="36">
        <v>288.90000000000003</v>
      </c>
      <c r="E44" s="36">
        <v>285.90000000000009</v>
      </c>
      <c r="F44" s="36">
        <v>282.05000000000007</v>
      </c>
      <c r="G44" s="36">
        <v>279.05000000000013</v>
      </c>
      <c r="H44" s="36">
        <v>292.75000000000006</v>
      </c>
      <c r="I44" s="36">
        <v>295.74999999999994</v>
      </c>
      <c r="J44" s="36">
        <v>299.60000000000002</v>
      </c>
      <c r="K44" s="31">
        <v>291.89999999999998</v>
      </c>
      <c r="L44" s="31">
        <v>285.05</v>
      </c>
      <c r="M44" s="31">
        <v>8.8953299999999995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584.9</v>
      </c>
      <c r="D45" s="36">
        <v>576.6</v>
      </c>
      <c r="E45" s="36">
        <v>561.30000000000007</v>
      </c>
      <c r="F45" s="36">
        <v>537.70000000000005</v>
      </c>
      <c r="G45" s="36">
        <v>522.40000000000009</v>
      </c>
      <c r="H45" s="36">
        <v>600.20000000000005</v>
      </c>
      <c r="I45" s="36">
        <v>615.5</v>
      </c>
      <c r="J45" s="36">
        <v>639.1</v>
      </c>
      <c r="K45" s="31">
        <v>591.9</v>
      </c>
      <c r="L45" s="31">
        <v>553</v>
      </c>
      <c r="M45" s="31">
        <v>7.3845599999999996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568.85</v>
      </c>
      <c r="D46" s="36">
        <v>565.98333333333323</v>
      </c>
      <c r="E46" s="36">
        <v>560.46666666666647</v>
      </c>
      <c r="F46" s="36">
        <v>552.08333333333326</v>
      </c>
      <c r="G46" s="36">
        <v>546.56666666666649</v>
      </c>
      <c r="H46" s="36">
        <v>574.36666666666645</v>
      </c>
      <c r="I46" s="36">
        <v>579.8833333333331</v>
      </c>
      <c r="J46" s="36">
        <v>588.26666666666642</v>
      </c>
      <c r="K46" s="31">
        <v>571.5</v>
      </c>
      <c r="L46" s="31">
        <v>557.6</v>
      </c>
      <c r="M46" s="31">
        <v>0.69786000000000004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183.15</v>
      </c>
      <c r="D47" s="36">
        <v>182.73333333333335</v>
      </c>
      <c r="E47" s="36">
        <v>180.66666666666669</v>
      </c>
      <c r="F47" s="36">
        <v>178.18333333333334</v>
      </c>
      <c r="G47" s="36">
        <v>176.11666666666667</v>
      </c>
      <c r="H47" s="36">
        <v>185.2166666666667</v>
      </c>
      <c r="I47" s="36">
        <v>187.28333333333336</v>
      </c>
      <c r="J47" s="36">
        <v>189.76666666666671</v>
      </c>
      <c r="K47" s="31">
        <v>184.8</v>
      </c>
      <c r="L47" s="31">
        <v>180.25</v>
      </c>
      <c r="M47" s="31">
        <v>229.48831999999999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3119.9</v>
      </c>
      <c r="D48" s="36">
        <v>3127.4</v>
      </c>
      <c r="E48" s="36">
        <v>3100.8500000000004</v>
      </c>
      <c r="F48" s="36">
        <v>3081.8</v>
      </c>
      <c r="G48" s="36">
        <v>3055.2500000000005</v>
      </c>
      <c r="H48" s="36">
        <v>3146.4500000000003</v>
      </c>
      <c r="I48" s="36">
        <v>3173.0000000000005</v>
      </c>
      <c r="J48" s="36">
        <v>3192.05</v>
      </c>
      <c r="K48" s="31">
        <v>3153.95</v>
      </c>
      <c r="L48" s="31">
        <v>3108.35</v>
      </c>
      <c r="M48" s="31">
        <v>17.931159999999998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382.4</v>
      </c>
      <c r="D49" s="36">
        <v>385</v>
      </c>
      <c r="E49" s="36">
        <v>373</v>
      </c>
      <c r="F49" s="36">
        <v>363.6</v>
      </c>
      <c r="G49" s="36">
        <v>351.6</v>
      </c>
      <c r="H49" s="36">
        <v>394.4</v>
      </c>
      <c r="I49" s="36">
        <v>406.4</v>
      </c>
      <c r="J49" s="36">
        <v>415.79999999999995</v>
      </c>
      <c r="K49" s="31">
        <v>397</v>
      </c>
      <c r="L49" s="31">
        <v>375.6</v>
      </c>
      <c r="M49" s="31">
        <v>37.987349999999999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1949.7</v>
      </c>
      <c r="D50" s="36">
        <v>1954.3</v>
      </c>
      <c r="E50" s="36">
        <v>1925.3999999999999</v>
      </c>
      <c r="F50" s="36">
        <v>1901.1</v>
      </c>
      <c r="G50" s="36">
        <v>1872.1999999999998</v>
      </c>
      <c r="H50" s="36">
        <v>1978.6</v>
      </c>
      <c r="I50" s="36">
        <v>2007.5</v>
      </c>
      <c r="J50" s="36">
        <v>2031.8</v>
      </c>
      <c r="K50" s="31">
        <v>1983.2</v>
      </c>
      <c r="L50" s="31">
        <v>1930</v>
      </c>
      <c r="M50" s="31">
        <v>14.412050000000001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6598.85</v>
      </c>
      <c r="D51" s="36">
        <v>6604.4833333333336</v>
      </c>
      <c r="E51" s="36">
        <v>6559.0666666666675</v>
      </c>
      <c r="F51" s="36">
        <v>6519.2833333333338</v>
      </c>
      <c r="G51" s="36">
        <v>6473.8666666666677</v>
      </c>
      <c r="H51" s="36">
        <v>6644.2666666666673</v>
      </c>
      <c r="I51" s="36">
        <v>6689.6833333333334</v>
      </c>
      <c r="J51" s="36">
        <v>6729.4666666666672</v>
      </c>
      <c r="K51" s="31">
        <v>6649.9</v>
      </c>
      <c r="L51" s="31">
        <v>6564.7</v>
      </c>
      <c r="M51" s="31">
        <v>0.45682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741.4</v>
      </c>
      <c r="D52" s="36">
        <v>744.7833333333333</v>
      </c>
      <c r="E52" s="36">
        <v>734.66666666666663</v>
      </c>
      <c r="F52" s="36">
        <v>727.93333333333328</v>
      </c>
      <c r="G52" s="36">
        <v>717.81666666666661</v>
      </c>
      <c r="H52" s="36">
        <v>751.51666666666665</v>
      </c>
      <c r="I52" s="36">
        <v>761.63333333333344</v>
      </c>
      <c r="J52" s="36">
        <v>768.36666666666667</v>
      </c>
      <c r="K52" s="31">
        <v>754.9</v>
      </c>
      <c r="L52" s="31">
        <v>738.05</v>
      </c>
      <c r="M52" s="31">
        <v>22.92859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1041.55</v>
      </c>
      <c r="D53" s="36">
        <v>1036.9833333333333</v>
      </c>
      <c r="E53" s="36">
        <v>1026.0666666666666</v>
      </c>
      <c r="F53" s="36">
        <v>1010.5833333333333</v>
      </c>
      <c r="G53" s="36">
        <v>999.66666666666652</v>
      </c>
      <c r="H53" s="36">
        <v>1052.4666666666667</v>
      </c>
      <c r="I53" s="36">
        <v>1063.3833333333332</v>
      </c>
      <c r="J53" s="36">
        <v>1078.8666666666668</v>
      </c>
      <c r="K53" s="31">
        <v>1047.9000000000001</v>
      </c>
      <c r="L53" s="31">
        <v>1021.5</v>
      </c>
      <c r="M53" s="31">
        <v>31.492889999999999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391.85</v>
      </c>
      <c r="D54" s="36">
        <v>391.5</v>
      </c>
      <c r="E54" s="36">
        <v>390</v>
      </c>
      <c r="F54" s="36">
        <v>388.15</v>
      </c>
      <c r="G54" s="36">
        <v>386.65</v>
      </c>
      <c r="H54" s="36">
        <v>393.35</v>
      </c>
      <c r="I54" s="36">
        <v>394.85</v>
      </c>
      <c r="J54" s="36">
        <v>396.70000000000005</v>
      </c>
      <c r="K54" s="31">
        <v>393</v>
      </c>
      <c r="L54" s="31">
        <v>389.65</v>
      </c>
      <c r="M54" s="31">
        <v>1.20774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3949.75</v>
      </c>
      <c r="D55" s="36">
        <v>3915.25</v>
      </c>
      <c r="E55" s="36">
        <v>3868.5</v>
      </c>
      <c r="F55" s="36">
        <v>3787.25</v>
      </c>
      <c r="G55" s="36">
        <v>3740.5</v>
      </c>
      <c r="H55" s="36">
        <v>3996.5</v>
      </c>
      <c r="I55" s="36">
        <v>4043.25</v>
      </c>
      <c r="J55" s="36">
        <v>4124.5</v>
      </c>
      <c r="K55" s="31">
        <v>3962</v>
      </c>
      <c r="L55" s="31">
        <v>3834</v>
      </c>
      <c r="M55" s="31">
        <v>6.9885000000000002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1074.25</v>
      </c>
      <c r="D56" s="36">
        <v>1070.2</v>
      </c>
      <c r="E56" s="36">
        <v>1059.5</v>
      </c>
      <c r="F56" s="36">
        <v>1044.75</v>
      </c>
      <c r="G56" s="36">
        <v>1034.05</v>
      </c>
      <c r="H56" s="36">
        <v>1084.95</v>
      </c>
      <c r="I56" s="36">
        <v>1095.6500000000003</v>
      </c>
      <c r="J56" s="36">
        <v>1110.4000000000001</v>
      </c>
      <c r="K56" s="31">
        <v>1080.9000000000001</v>
      </c>
      <c r="L56" s="31">
        <v>1055.45</v>
      </c>
      <c r="M56" s="31">
        <v>247.55589000000001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6090.55</v>
      </c>
      <c r="D57" s="36">
        <v>6083.4833333333336</v>
      </c>
      <c r="E57" s="36">
        <v>6038.0666666666675</v>
      </c>
      <c r="F57" s="36">
        <v>5985.5833333333339</v>
      </c>
      <c r="G57" s="36">
        <v>5940.1666666666679</v>
      </c>
      <c r="H57" s="36">
        <v>6135.9666666666672</v>
      </c>
      <c r="I57" s="36">
        <v>6181.3833333333332</v>
      </c>
      <c r="J57" s="36">
        <v>6233.8666666666668</v>
      </c>
      <c r="K57" s="31">
        <v>6128.9</v>
      </c>
      <c r="L57" s="31">
        <v>6031</v>
      </c>
      <c r="M57" s="31">
        <v>5.0183299999999997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7121.9</v>
      </c>
      <c r="D58" s="36">
        <v>7123.7166666666672</v>
      </c>
      <c r="E58" s="36">
        <v>7083.8333333333339</v>
      </c>
      <c r="F58" s="36">
        <v>7045.7666666666664</v>
      </c>
      <c r="G58" s="36">
        <v>7005.8833333333332</v>
      </c>
      <c r="H58" s="36">
        <v>7161.7833333333347</v>
      </c>
      <c r="I58" s="36">
        <v>7201.6666666666679</v>
      </c>
      <c r="J58" s="36">
        <v>7239.7333333333354</v>
      </c>
      <c r="K58" s="31">
        <v>7163.6</v>
      </c>
      <c r="L58" s="31">
        <v>7085.65</v>
      </c>
      <c r="M58" s="31">
        <v>12.719340000000001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1673.5</v>
      </c>
      <c r="D59" s="36">
        <v>1665.9833333333333</v>
      </c>
      <c r="E59" s="36">
        <v>1652.0666666666666</v>
      </c>
      <c r="F59" s="36">
        <v>1630.6333333333332</v>
      </c>
      <c r="G59" s="36">
        <v>1616.7166666666665</v>
      </c>
      <c r="H59" s="36">
        <v>1687.4166666666667</v>
      </c>
      <c r="I59" s="36">
        <v>1701.3333333333333</v>
      </c>
      <c r="J59" s="36">
        <v>1722.7666666666669</v>
      </c>
      <c r="K59" s="31">
        <v>1679.9</v>
      </c>
      <c r="L59" s="31">
        <v>1644.55</v>
      </c>
      <c r="M59" s="31">
        <v>15.775219999999999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7356.1</v>
      </c>
      <c r="D60" s="36">
        <v>7322.0333333333328</v>
      </c>
      <c r="E60" s="36">
        <v>7244.0666666666657</v>
      </c>
      <c r="F60" s="36">
        <v>7132.0333333333328</v>
      </c>
      <c r="G60" s="36">
        <v>7054.0666666666657</v>
      </c>
      <c r="H60" s="36">
        <v>7434.0666666666657</v>
      </c>
      <c r="I60" s="36">
        <v>7512.0333333333328</v>
      </c>
      <c r="J60" s="36">
        <v>7624.0666666666657</v>
      </c>
      <c r="K60" s="31">
        <v>7400</v>
      </c>
      <c r="L60" s="31">
        <v>7210</v>
      </c>
      <c r="M60" s="31">
        <v>0.57191000000000003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2016.8</v>
      </c>
      <c r="D61" s="36">
        <v>2020.3</v>
      </c>
      <c r="E61" s="36">
        <v>2009.6</v>
      </c>
      <c r="F61" s="36">
        <v>2002.3999999999999</v>
      </c>
      <c r="G61" s="36">
        <v>1991.6999999999998</v>
      </c>
      <c r="H61" s="36">
        <v>2027.5</v>
      </c>
      <c r="I61" s="36">
        <v>2038.2000000000003</v>
      </c>
      <c r="J61" s="36">
        <v>2045.4</v>
      </c>
      <c r="K61" s="31">
        <v>2031</v>
      </c>
      <c r="L61" s="31">
        <v>2013.1</v>
      </c>
      <c r="M61" s="31">
        <v>0.29202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2576.4</v>
      </c>
      <c r="D62" s="36">
        <v>2584.5499999999997</v>
      </c>
      <c r="E62" s="36">
        <v>2560.5999999999995</v>
      </c>
      <c r="F62" s="36">
        <v>2544.7999999999997</v>
      </c>
      <c r="G62" s="36">
        <v>2520.8499999999995</v>
      </c>
      <c r="H62" s="36">
        <v>2600.3499999999995</v>
      </c>
      <c r="I62" s="36">
        <v>2624.2999999999993</v>
      </c>
      <c r="J62" s="36">
        <v>2640.0999999999995</v>
      </c>
      <c r="K62" s="31">
        <v>2608.5</v>
      </c>
      <c r="L62" s="31">
        <v>2568.75</v>
      </c>
      <c r="M62" s="31">
        <v>4.9405599999999996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473.05</v>
      </c>
      <c r="D63" s="36">
        <v>475.81666666666666</v>
      </c>
      <c r="E63" s="36">
        <v>465.73333333333335</v>
      </c>
      <c r="F63" s="36">
        <v>458.41666666666669</v>
      </c>
      <c r="G63" s="36">
        <v>448.33333333333337</v>
      </c>
      <c r="H63" s="36">
        <v>483.13333333333333</v>
      </c>
      <c r="I63" s="36">
        <v>493.2166666666667</v>
      </c>
      <c r="J63" s="36">
        <v>500.5333333333333</v>
      </c>
      <c r="K63" s="31">
        <v>485.9</v>
      </c>
      <c r="L63" s="31">
        <v>468.5</v>
      </c>
      <c r="M63" s="31">
        <v>32.28951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226.1</v>
      </c>
      <c r="D64" s="36">
        <v>226.5</v>
      </c>
      <c r="E64" s="36">
        <v>222.6</v>
      </c>
      <c r="F64" s="36">
        <v>219.1</v>
      </c>
      <c r="G64" s="36">
        <v>215.2</v>
      </c>
      <c r="H64" s="36">
        <v>230</v>
      </c>
      <c r="I64" s="36">
        <v>233.89999999999998</v>
      </c>
      <c r="J64" s="36">
        <v>237.4</v>
      </c>
      <c r="K64" s="31">
        <v>230.4</v>
      </c>
      <c r="L64" s="31">
        <v>223</v>
      </c>
      <c r="M64" s="31">
        <v>215.81773000000001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197.1</v>
      </c>
      <c r="D65" s="36">
        <v>198.41666666666666</v>
      </c>
      <c r="E65" s="36">
        <v>195.0333333333333</v>
      </c>
      <c r="F65" s="36">
        <v>192.96666666666664</v>
      </c>
      <c r="G65" s="36">
        <v>189.58333333333329</v>
      </c>
      <c r="H65" s="36">
        <v>200.48333333333332</v>
      </c>
      <c r="I65" s="36">
        <v>203.8666666666667</v>
      </c>
      <c r="J65" s="36">
        <v>205.93333333333334</v>
      </c>
      <c r="K65" s="31">
        <v>201.8</v>
      </c>
      <c r="L65" s="31">
        <v>196.35</v>
      </c>
      <c r="M65" s="31">
        <v>215.58187000000001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103.75</v>
      </c>
      <c r="D66" s="36">
        <v>104.51666666666667</v>
      </c>
      <c r="E66" s="36">
        <v>102.73333333333333</v>
      </c>
      <c r="F66" s="36">
        <v>101.71666666666667</v>
      </c>
      <c r="G66" s="36">
        <v>99.933333333333337</v>
      </c>
      <c r="H66" s="36">
        <v>105.53333333333333</v>
      </c>
      <c r="I66" s="36">
        <v>107.31666666666666</v>
      </c>
      <c r="J66" s="36">
        <v>108.33333333333333</v>
      </c>
      <c r="K66" s="31">
        <v>106.3</v>
      </c>
      <c r="L66" s="31">
        <v>103.5</v>
      </c>
      <c r="M66" s="31">
        <v>41.690159999999999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</v>
      </c>
      <c r="D67" s="36">
        <v>44.083333333333336</v>
      </c>
      <c r="E67" s="36">
        <v>43.616666666666674</v>
      </c>
      <c r="F67" s="36">
        <v>43.233333333333341</v>
      </c>
      <c r="G67" s="36">
        <v>42.76666666666668</v>
      </c>
      <c r="H67" s="36">
        <v>44.466666666666669</v>
      </c>
      <c r="I67" s="36">
        <v>44.933333333333323</v>
      </c>
      <c r="J67" s="36">
        <v>45.316666666666663</v>
      </c>
      <c r="K67" s="31">
        <v>44.55</v>
      </c>
      <c r="L67" s="31">
        <v>43.7</v>
      </c>
      <c r="M67" s="31">
        <v>89.303179999999998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2935.6</v>
      </c>
      <c r="D68" s="36">
        <v>2935.2000000000003</v>
      </c>
      <c r="E68" s="36">
        <v>2900.4000000000005</v>
      </c>
      <c r="F68" s="36">
        <v>2865.2000000000003</v>
      </c>
      <c r="G68" s="36">
        <v>2830.4000000000005</v>
      </c>
      <c r="H68" s="36">
        <v>2970.4000000000005</v>
      </c>
      <c r="I68" s="36">
        <v>3005.2000000000007</v>
      </c>
      <c r="J68" s="36">
        <v>3040.4000000000005</v>
      </c>
      <c r="K68" s="31">
        <v>2970</v>
      </c>
      <c r="L68" s="31">
        <v>2900</v>
      </c>
      <c r="M68" s="31">
        <v>0.65546000000000004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1617.85</v>
      </c>
      <c r="D69" s="36">
        <v>1617.7666666666667</v>
      </c>
      <c r="E69" s="36">
        <v>1602.8833333333332</v>
      </c>
      <c r="F69" s="36">
        <v>1587.9166666666665</v>
      </c>
      <c r="G69" s="36">
        <v>1573.0333333333331</v>
      </c>
      <c r="H69" s="36">
        <v>1632.7333333333333</v>
      </c>
      <c r="I69" s="36">
        <v>1647.616666666667</v>
      </c>
      <c r="J69" s="36">
        <v>1662.5833333333335</v>
      </c>
      <c r="K69" s="31">
        <v>1632.65</v>
      </c>
      <c r="L69" s="31">
        <v>1602.8</v>
      </c>
      <c r="M69" s="31">
        <v>1.59077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5373.6</v>
      </c>
      <c r="D70" s="36">
        <v>5329.6166666666668</v>
      </c>
      <c r="E70" s="36">
        <v>5267.2333333333336</v>
      </c>
      <c r="F70" s="36">
        <v>5160.8666666666668</v>
      </c>
      <c r="G70" s="36">
        <v>5098.4833333333336</v>
      </c>
      <c r="H70" s="36">
        <v>5435.9833333333336</v>
      </c>
      <c r="I70" s="36">
        <v>5498.3666666666668</v>
      </c>
      <c r="J70" s="36">
        <v>5604.7333333333336</v>
      </c>
      <c r="K70" s="31">
        <v>5392</v>
      </c>
      <c r="L70" s="31">
        <v>5223.25</v>
      </c>
      <c r="M70" s="31">
        <v>0.19486000000000001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2468</v>
      </c>
      <c r="D71" s="36">
        <v>2455.6833333333334</v>
      </c>
      <c r="E71" s="36">
        <v>2433.3666666666668</v>
      </c>
      <c r="F71" s="36">
        <v>2398.7333333333336</v>
      </c>
      <c r="G71" s="36">
        <v>2376.416666666667</v>
      </c>
      <c r="H71" s="36">
        <v>2490.3166666666666</v>
      </c>
      <c r="I71" s="36">
        <v>2512.6333333333332</v>
      </c>
      <c r="J71" s="36">
        <v>2547.2666666666664</v>
      </c>
      <c r="K71" s="31">
        <v>2478</v>
      </c>
      <c r="L71" s="31">
        <v>2421.0500000000002</v>
      </c>
      <c r="M71" s="31">
        <v>2.4683000000000002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574.4</v>
      </c>
      <c r="D72" s="36">
        <v>574.36666666666667</v>
      </c>
      <c r="E72" s="36">
        <v>571.38333333333333</v>
      </c>
      <c r="F72" s="36">
        <v>568.36666666666667</v>
      </c>
      <c r="G72" s="36">
        <v>565.38333333333333</v>
      </c>
      <c r="H72" s="36">
        <v>577.38333333333333</v>
      </c>
      <c r="I72" s="36">
        <v>580.36666666666667</v>
      </c>
      <c r="J72" s="36">
        <v>583.38333333333333</v>
      </c>
      <c r="K72" s="31">
        <v>577.35</v>
      </c>
      <c r="L72" s="31">
        <v>571.35</v>
      </c>
      <c r="M72" s="31">
        <v>12.52807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1162.75</v>
      </c>
      <c r="D73" s="36">
        <v>1165.9333333333334</v>
      </c>
      <c r="E73" s="36">
        <v>1149.8666666666668</v>
      </c>
      <c r="F73" s="36">
        <v>1136.9833333333333</v>
      </c>
      <c r="G73" s="36">
        <v>1120.9166666666667</v>
      </c>
      <c r="H73" s="36">
        <v>1178.8166666666668</v>
      </c>
      <c r="I73" s="36">
        <v>1194.8833333333334</v>
      </c>
      <c r="J73" s="36">
        <v>1207.7666666666669</v>
      </c>
      <c r="K73" s="31">
        <v>1182</v>
      </c>
      <c r="L73" s="31">
        <v>1153.05</v>
      </c>
      <c r="M73" s="31">
        <v>7.9265999999999996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145.9</v>
      </c>
      <c r="D74" s="36">
        <v>144.33333333333334</v>
      </c>
      <c r="E74" s="36">
        <v>142.31666666666669</v>
      </c>
      <c r="F74" s="36">
        <v>138.73333333333335</v>
      </c>
      <c r="G74" s="36">
        <v>136.7166666666667</v>
      </c>
      <c r="H74" s="36">
        <v>147.91666666666669</v>
      </c>
      <c r="I74" s="36">
        <v>149.93333333333334</v>
      </c>
      <c r="J74" s="36">
        <v>153.51666666666668</v>
      </c>
      <c r="K74" s="31">
        <v>146.35</v>
      </c>
      <c r="L74" s="31">
        <v>140.75</v>
      </c>
      <c r="M74" s="31">
        <v>275.91484000000003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1120.25</v>
      </c>
      <c r="D75" s="36">
        <v>1119.8500000000001</v>
      </c>
      <c r="E75" s="36">
        <v>1111.3500000000004</v>
      </c>
      <c r="F75" s="36">
        <v>1102.4500000000003</v>
      </c>
      <c r="G75" s="36">
        <v>1093.9500000000005</v>
      </c>
      <c r="H75" s="36">
        <v>1128.7500000000002</v>
      </c>
      <c r="I75" s="36">
        <v>1137.2499999999998</v>
      </c>
      <c r="J75" s="36">
        <v>1146.1500000000001</v>
      </c>
      <c r="K75" s="31">
        <v>1128.3499999999999</v>
      </c>
      <c r="L75" s="31">
        <v>1110.95</v>
      </c>
      <c r="M75" s="31">
        <v>11.57006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170.45</v>
      </c>
      <c r="D76" s="36">
        <v>169.25</v>
      </c>
      <c r="E76" s="36">
        <v>162</v>
      </c>
      <c r="F76" s="36">
        <v>153.55000000000001</v>
      </c>
      <c r="G76" s="36">
        <v>146.30000000000001</v>
      </c>
      <c r="H76" s="36">
        <v>177.7</v>
      </c>
      <c r="I76" s="36">
        <v>184.95</v>
      </c>
      <c r="J76" s="36">
        <v>193.39999999999998</v>
      </c>
      <c r="K76" s="31">
        <v>176.5</v>
      </c>
      <c r="L76" s="31">
        <v>160.80000000000001</v>
      </c>
      <c r="M76" s="31">
        <v>1257.68226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435.7</v>
      </c>
      <c r="D77" s="36">
        <v>434.5</v>
      </c>
      <c r="E77" s="36">
        <v>430.25</v>
      </c>
      <c r="F77" s="36">
        <v>424.8</v>
      </c>
      <c r="G77" s="36">
        <v>420.55</v>
      </c>
      <c r="H77" s="36">
        <v>439.95</v>
      </c>
      <c r="I77" s="36">
        <v>444.2</v>
      </c>
      <c r="J77" s="36">
        <v>449.65</v>
      </c>
      <c r="K77" s="31">
        <v>438.75</v>
      </c>
      <c r="L77" s="31">
        <v>429.05</v>
      </c>
      <c r="M77" s="31">
        <v>163.60654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1014.7</v>
      </c>
      <c r="D78" s="36">
        <v>1008.5333333333334</v>
      </c>
      <c r="E78" s="36">
        <v>998.86666666666679</v>
      </c>
      <c r="F78" s="36">
        <v>983.03333333333342</v>
      </c>
      <c r="G78" s="36">
        <v>973.36666666666679</v>
      </c>
      <c r="H78" s="36">
        <v>1024.3666666666668</v>
      </c>
      <c r="I78" s="36">
        <v>1034.0333333333335</v>
      </c>
      <c r="J78" s="36">
        <v>1049.8666666666668</v>
      </c>
      <c r="K78" s="31">
        <v>1018.2</v>
      </c>
      <c r="L78" s="31">
        <v>992.7</v>
      </c>
      <c r="M78" s="31">
        <v>99.340519999999998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558</v>
      </c>
      <c r="D79" s="36">
        <v>554.16666666666663</v>
      </c>
      <c r="E79" s="36">
        <v>548.33333333333326</v>
      </c>
      <c r="F79" s="36">
        <v>538.66666666666663</v>
      </c>
      <c r="G79" s="36">
        <v>532.83333333333326</v>
      </c>
      <c r="H79" s="36">
        <v>563.83333333333326</v>
      </c>
      <c r="I79" s="36">
        <v>569.66666666666652</v>
      </c>
      <c r="J79" s="36">
        <v>579.33333333333326</v>
      </c>
      <c r="K79" s="31">
        <v>560</v>
      </c>
      <c r="L79" s="31">
        <v>544.5</v>
      </c>
      <c r="M79" s="31">
        <v>5.7296500000000004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238.3</v>
      </c>
      <c r="D80" s="36">
        <v>237.86666666666667</v>
      </c>
      <c r="E80" s="36">
        <v>236.58333333333334</v>
      </c>
      <c r="F80" s="36">
        <v>234.86666666666667</v>
      </c>
      <c r="G80" s="36">
        <v>233.58333333333334</v>
      </c>
      <c r="H80" s="36">
        <v>239.58333333333334</v>
      </c>
      <c r="I80" s="36">
        <v>240.86666666666665</v>
      </c>
      <c r="J80" s="36">
        <v>242.58333333333334</v>
      </c>
      <c r="K80" s="31">
        <v>239.15</v>
      </c>
      <c r="L80" s="31">
        <v>236.15</v>
      </c>
      <c r="M80" s="31">
        <v>37.941180000000003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1353.65</v>
      </c>
      <c r="D81" s="36">
        <v>1360.2833333333335</v>
      </c>
      <c r="E81" s="36">
        <v>1341.5666666666671</v>
      </c>
      <c r="F81" s="36">
        <v>1329.4833333333336</v>
      </c>
      <c r="G81" s="36">
        <v>1310.7666666666671</v>
      </c>
      <c r="H81" s="36">
        <v>1372.366666666667</v>
      </c>
      <c r="I81" s="36">
        <v>1391.0833333333337</v>
      </c>
      <c r="J81" s="36">
        <v>1403.166666666667</v>
      </c>
      <c r="K81" s="31">
        <v>1379</v>
      </c>
      <c r="L81" s="31">
        <v>1348.2</v>
      </c>
      <c r="M81" s="31">
        <v>1.4274500000000001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630.35</v>
      </c>
      <c r="D82" s="36">
        <v>629.23333333333346</v>
      </c>
      <c r="E82" s="36">
        <v>624.76666666666688</v>
      </c>
      <c r="F82" s="36">
        <v>619.18333333333339</v>
      </c>
      <c r="G82" s="36">
        <v>614.71666666666681</v>
      </c>
      <c r="H82" s="36">
        <v>634.81666666666695</v>
      </c>
      <c r="I82" s="36">
        <v>639.28333333333342</v>
      </c>
      <c r="J82" s="36">
        <v>644.86666666666702</v>
      </c>
      <c r="K82" s="31">
        <v>633.70000000000005</v>
      </c>
      <c r="L82" s="31">
        <v>623.65</v>
      </c>
      <c r="M82" s="31">
        <v>16.789580000000001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264.95</v>
      </c>
      <c r="D83" s="36">
        <v>263.18333333333334</v>
      </c>
      <c r="E83" s="36">
        <v>259.4666666666667</v>
      </c>
      <c r="F83" s="36">
        <v>253.98333333333335</v>
      </c>
      <c r="G83" s="36">
        <v>250.26666666666671</v>
      </c>
      <c r="H83" s="36">
        <v>268.66666666666669</v>
      </c>
      <c r="I83" s="36">
        <v>272.38333333333327</v>
      </c>
      <c r="J83" s="36">
        <v>277.86666666666667</v>
      </c>
      <c r="K83" s="31">
        <v>266.89999999999998</v>
      </c>
      <c r="L83" s="31">
        <v>257.7</v>
      </c>
      <c r="M83" s="31">
        <v>20.141449999999999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7099.85</v>
      </c>
      <c r="D84" s="36">
        <v>7046.95</v>
      </c>
      <c r="E84" s="36">
        <v>6983.9</v>
      </c>
      <c r="F84" s="36">
        <v>6867.95</v>
      </c>
      <c r="G84" s="36">
        <v>6804.9</v>
      </c>
      <c r="H84" s="36">
        <v>7162.9</v>
      </c>
      <c r="I84" s="36">
        <v>7225.9500000000007</v>
      </c>
      <c r="J84" s="36">
        <v>7341.9</v>
      </c>
      <c r="K84" s="31">
        <v>7110</v>
      </c>
      <c r="L84" s="31">
        <v>6931</v>
      </c>
      <c r="M84" s="31">
        <v>0.31451000000000001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1001.85</v>
      </c>
      <c r="D85" s="36">
        <v>1000.65</v>
      </c>
      <c r="E85" s="36">
        <v>975.8</v>
      </c>
      <c r="F85" s="36">
        <v>949.75</v>
      </c>
      <c r="G85" s="36">
        <v>924.9</v>
      </c>
      <c r="H85" s="36">
        <v>1026.6999999999998</v>
      </c>
      <c r="I85" s="36">
        <v>1051.5500000000002</v>
      </c>
      <c r="J85" s="36">
        <v>1077.5999999999999</v>
      </c>
      <c r="K85" s="31">
        <v>1025.5</v>
      </c>
      <c r="L85" s="31">
        <v>974.6</v>
      </c>
      <c r="M85" s="31">
        <v>9.5865299999999998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1360.65</v>
      </c>
      <c r="D86" s="36">
        <v>1375.2666666666664</v>
      </c>
      <c r="E86" s="36">
        <v>1341.4833333333329</v>
      </c>
      <c r="F86" s="36">
        <v>1322.3166666666664</v>
      </c>
      <c r="G86" s="36">
        <v>1288.5333333333328</v>
      </c>
      <c r="H86" s="36">
        <v>1394.4333333333329</v>
      </c>
      <c r="I86" s="36">
        <v>1428.2166666666667</v>
      </c>
      <c r="J86" s="36">
        <v>1447.383333333333</v>
      </c>
      <c r="K86" s="31">
        <v>1409.05</v>
      </c>
      <c r="L86" s="31">
        <v>1356.1</v>
      </c>
      <c r="M86" s="31">
        <v>0.77775000000000005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441.1</v>
      </c>
      <c r="D87" s="36">
        <v>442.5333333333333</v>
      </c>
      <c r="E87" s="36">
        <v>437.06666666666661</v>
      </c>
      <c r="F87" s="36">
        <v>433.0333333333333</v>
      </c>
      <c r="G87" s="36">
        <v>427.56666666666661</v>
      </c>
      <c r="H87" s="36">
        <v>446.56666666666661</v>
      </c>
      <c r="I87" s="36">
        <v>452.0333333333333</v>
      </c>
      <c r="J87" s="36">
        <v>456.06666666666661</v>
      </c>
      <c r="K87" s="31">
        <v>448</v>
      </c>
      <c r="L87" s="31">
        <v>438.5</v>
      </c>
      <c r="M87" s="31">
        <v>5.2882699999999998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21599.55</v>
      </c>
      <c r="D88" s="36">
        <v>21632.683333333334</v>
      </c>
      <c r="E88" s="36">
        <v>21465.366666666669</v>
      </c>
      <c r="F88" s="36">
        <v>21331.183333333334</v>
      </c>
      <c r="G88" s="36">
        <v>21163.866666666669</v>
      </c>
      <c r="H88" s="36">
        <v>21766.866666666669</v>
      </c>
      <c r="I88" s="36">
        <v>21934.183333333334</v>
      </c>
      <c r="J88" s="36">
        <v>22068.366666666669</v>
      </c>
      <c r="K88" s="31">
        <v>21800</v>
      </c>
      <c r="L88" s="31">
        <v>21498.5</v>
      </c>
      <c r="M88" s="31">
        <v>0.14343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816.25</v>
      </c>
      <c r="D89" s="36">
        <v>804.2166666666667</v>
      </c>
      <c r="E89" s="36">
        <v>783.63333333333344</v>
      </c>
      <c r="F89" s="36">
        <v>751.01666666666677</v>
      </c>
      <c r="G89" s="36">
        <v>730.43333333333351</v>
      </c>
      <c r="H89" s="36">
        <v>836.83333333333337</v>
      </c>
      <c r="I89" s="36">
        <v>857.41666666666663</v>
      </c>
      <c r="J89" s="36">
        <v>890.0333333333333</v>
      </c>
      <c r="K89" s="31">
        <v>824.8</v>
      </c>
      <c r="L89" s="31">
        <v>771.6</v>
      </c>
      <c r="M89" s="31">
        <v>5.0754900000000003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</v>
      </c>
      <c r="D90" s="36">
        <v>16.633333333333333</v>
      </c>
      <c r="E90" s="36">
        <v>16.266666666666666</v>
      </c>
      <c r="F90" s="36">
        <v>15.533333333333333</v>
      </c>
      <c r="G90" s="36">
        <v>15.166666666666666</v>
      </c>
      <c r="H90" s="36">
        <v>17.366666666666667</v>
      </c>
      <c r="I90" s="36">
        <v>17.733333333333334</v>
      </c>
      <c r="J90" s="36">
        <v>18.466666666666665</v>
      </c>
      <c r="K90" s="31">
        <v>17</v>
      </c>
      <c r="L90" s="31">
        <v>15.9</v>
      </c>
      <c r="M90" s="31">
        <v>317.15348999999998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4852.6499999999996</v>
      </c>
      <c r="D91" s="36">
        <v>4842.0333333333328</v>
      </c>
      <c r="E91" s="36">
        <v>4808.1166666666659</v>
      </c>
      <c r="F91" s="36">
        <v>4763.583333333333</v>
      </c>
      <c r="G91" s="36">
        <v>4729.6666666666661</v>
      </c>
      <c r="H91" s="36">
        <v>4886.5666666666657</v>
      </c>
      <c r="I91" s="36">
        <v>4920.4833333333336</v>
      </c>
      <c r="J91" s="36">
        <v>4965.0166666666655</v>
      </c>
      <c r="K91" s="31">
        <v>4875.95</v>
      </c>
      <c r="L91" s="31">
        <v>4797.5</v>
      </c>
      <c r="M91" s="31">
        <v>9.6105400000000003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2476.9499999999998</v>
      </c>
      <c r="D92" s="36">
        <v>2473.75</v>
      </c>
      <c r="E92" s="36">
        <v>2403.1999999999998</v>
      </c>
      <c r="F92" s="36">
        <v>2329.4499999999998</v>
      </c>
      <c r="G92" s="36">
        <v>2258.8999999999996</v>
      </c>
      <c r="H92" s="36">
        <v>2547.5</v>
      </c>
      <c r="I92" s="36">
        <v>2618.0500000000002</v>
      </c>
      <c r="J92" s="36">
        <v>2691.8</v>
      </c>
      <c r="K92" s="31">
        <v>2544.3000000000002</v>
      </c>
      <c r="L92" s="31">
        <v>2400</v>
      </c>
      <c r="M92" s="31">
        <v>28.698640000000001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2224.8000000000002</v>
      </c>
      <c r="D93" s="36">
        <v>2199.5833333333335</v>
      </c>
      <c r="E93" s="36">
        <v>2167.4666666666672</v>
      </c>
      <c r="F93" s="36">
        <v>2110.1333333333337</v>
      </c>
      <c r="G93" s="36">
        <v>2078.0166666666673</v>
      </c>
      <c r="H93" s="36">
        <v>2256.916666666667</v>
      </c>
      <c r="I93" s="36">
        <v>2289.0333333333328</v>
      </c>
      <c r="J93" s="36">
        <v>2346.3666666666668</v>
      </c>
      <c r="K93" s="31">
        <v>2231.6999999999998</v>
      </c>
      <c r="L93" s="31">
        <v>2142.25</v>
      </c>
      <c r="M93" s="31">
        <v>2.1405699999999999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275.14999999999998</v>
      </c>
      <c r="D94" s="36">
        <v>277.46666666666664</v>
      </c>
      <c r="E94" s="36">
        <v>271.0333333333333</v>
      </c>
      <c r="F94" s="36">
        <v>266.91666666666669</v>
      </c>
      <c r="G94" s="36">
        <v>260.48333333333335</v>
      </c>
      <c r="H94" s="36">
        <v>281.58333333333326</v>
      </c>
      <c r="I94" s="36">
        <v>288.01666666666654</v>
      </c>
      <c r="J94" s="36">
        <v>292.13333333333321</v>
      </c>
      <c r="K94" s="31">
        <v>283.89999999999998</v>
      </c>
      <c r="L94" s="31">
        <v>273.35000000000002</v>
      </c>
      <c r="M94" s="31">
        <v>11.92963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781.1</v>
      </c>
      <c r="D95" s="36">
        <v>779.71666666666658</v>
      </c>
      <c r="E95" s="36">
        <v>769.43333333333317</v>
      </c>
      <c r="F95" s="36">
        <v>757.76666666666654</v>
      </c>
      <c r="G95" s="36">
        <v>747.48333333333312</v>
      </c>
      <c r="H95" s="36">
        <v>791.38333333333321</v>
      </c>
      <c r="I95" s="36">
        <v>801.66666666666674</v>
      </c>
      <c r="J95" s="36">
        <v>813.33333333333326</v>
      </c>
      <c r="K95" s="31">
        <v>790</v>
      </c>
      <c r="L95" s="31">
        <v>768.05</v>
      </c>
      <c r="M95" s="31">
        <v>10.53538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403.05</v>
      </c>
      <c r="D96" s="36">
        <v>403.2166666666667</v>
      </c>
      <c r="E96" s="36">
        <v>400.03333333333342</v>
      </c>
      <c r="F96" s="36">
        <v>397.01666666666671</v>
      </c>
      <c r="G96" s="36">
        <v>393.83333333333343</v>
      </c>
      <c r="H96" s="36">
        <v>406.23333333333341</v>
      </c>
      <c r="I96" s="36">
        <v>409.41666666666669</v>
      </c>
      <c r="J96" s="36">
        <v>412.43333333333339</v>
      </c>
      <c r="K96" s="31">
        <v>406.4</v>
      </c>
      <c r="L96" s="31">
        <v>400.2</v>
      </c>
      <c r="M96" s="31">
        <v>78.983289999999997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746.85</v>
      </c>
      <c r="D97" s="36">
        <v>742.94999999999993</v>
      </c>
      <c r="E97" s="36">
        <v>736.89999999999986</v>
      </c>
      <c r="F97" s="36">
        <v>726.94999999999993</v>
      </c>
      <c r="G97" s="36">
        <v>720.89999999999986</v>
      </c>
      <c r="H97" s="36">
        <v>752.89999999999986</v>
      </c>
      <c r="I97" s="36">
        <v>758.94999999999982</v>
      </c>
      <c r="J97" s="36">
        <v>768.89999999999986</v>
      </c>
      <c r="K97" s="31">
        <v>749</v>
      </c>
      <c r="L97" s="31">
        <v>733</v>
      </c>
      <c r="M97" s="31">
        <v>0.80832999999999999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1190.0999999999999</v>
      </c>
      <c r="D98" s="36">
        <v>1177.1666666666667</v>
      </c>
      <c r="E98" s="36">
        <v>1135.0833333333335</v>
      </c>
      <c r="F98" s="36">
        <v>1080.0666666666668</v>
      </c>
      <c r="G98" s="36">
        <v>1037.9833333333336</v>
      </c>
      <c r="H98" s="36">
        <v>1232.1833333333334</v>
      </c>
      <c r="I98" s="36">
        <v>1274.2666666666669</v>
      </c>
      <c r="J98" s="36">
        <v>1329.2833333333333</v>
      </c>
      <c r="K98" s="31">
        <v>1219.25</v>
      </c>
      <c r="L98" s="31">
        <v>1122.1500000000001</v>
      </c>
      <c r="M98" s="31">
        <v>5.3157199999999998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138.19999999999999</v>
      </c>
      <c r="D99" s="36">
        <v>138.98333333333332</v>
      </c>
      <c r="E99" s="36">
        <v>136.96666666666664</v>
      </c>
      <c r="F99" s="36">
        <v>135.73333333333332</v>
      </c>
      <c r="G99" s="36">
        <v>133.71666666666664</v>
      </c>
      <c r="H99" s="36">
        <v>140.21666666666664</v>
      </c>
      <c r="I99" s="36">
        <v>142.23333333333335</v>
      </c>
      <c r="J99" s="36">
        <v>143.46666666666664</v>
      </c>
      <c r="K99" s="31">
        <v>141</v>
      </c>
      <c r="L99" s="31">
        <v>137.75</v>
      </c>
      <c r="M99" s="31">
        <v>16.47992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660.15</v>
      </c>
      <c r="D100" s="36">
        <v>655.43333333333339</v>
      </c>
      <c r="E100" s="36">
        <v>648.36666666666679</v>
      </c>
      <c r="F100" s="36">
        <v>636.58333333333337</v>
      </c>
      <c r="G100" s="36">
        <v>629.51666666666677</v>
      </c>
      <c r="H100" s="36">
        <v>667.21666666666681</v>
      </c>
      <c r="I100" s="36">
        <v>674.28333333333342</v>
      </c>
      <c r="J100" s="36">
        <v>686.06666666666683</v>
      </c>
      <c r="K100" s="31">
        <v>662.5</v>
      </c>
      <c r="L100" s="31">
        <v>643.65</v>
      </c>
      <c r="M100" s="31">
        <v>1.9740899999999999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2099.9</v>
      </c>
      <c r="D101" s="36">
        <v>2104.0666666666671</v>
      </c>
      <c r="E101" s="36">
        <v>2090.8333333333339</v>
      </c>
      <c r="F101" s="36">
        <v>2081.7666666666669</v>
      </c>
      <c r="G101" s="36">
        <v>2068.5333333333338</v>
      </c>
      <c r="H101" s="36">
        <v>2113.1333333333341</v>
      </c>
      <c r="I101" s="36">
        <v>2126.3666666666668</v>
      </c>
      <c r="J101" s="36">
        <v>2135.4333333333343</v>
      </c>
      <c r="K101" s="31">
        <v>2117.3000000000002</v>
      </c>
      <c r="L101" s="31">
        <v>2095</v>
      </c>
      <c r="M101" s="31">
        <v>1.5236700000000001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44.05</v>
      </c>
      <c r="D102" s="36">
        <v>44.050000000000004</v>
      </c>
      <c r="E102" s="36">
        <v>43.600000000000009</v>
      </c>
      <c r="F102" s="36">
        <v>43.150000000000006</v>
      </c>
      <c r="G102" s="36">
        <v>42.70000000000001</v>
      </c>
      <c r="H102" s="36">
        <v>44.500000000000007</v>
      </c>
      <c r="I102" s="36">
        <v>44.95000000000001</v>
      </c>
      <c r="J102" s="36">
        <v>45.400000000000006</v>
      </c>
      <c r="K102" s="31">
        <v>44.5</v>
      </c>
      <c r="L102" s="31">
        <v>43.6</v>
      </c>
      <c r="M102" s="31">
        <v>53.996389999999998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1893.8</v>
      </c>
      <c r="D103" s="36">
        <v>1894.5333333333335</v>
      </c>
      <c r="E103" s="36">
        <v>1860.2666666666671</v>
      </c>
      <c r="F103" s="36">
        <v>1826.7333333333336</v>
      </c>
      <c r="G103" s="36">
        <v>1792.4666666666672</v>
      </c>
      <c r="H103" s="36">
        <v>1928.0666666666671</v>
      </c>
      <c r="I103" s="36">
        <v>1962.3333333333335</v>
      </c>
      <c r="J103" s="36">
        <v>1995.866666666667</v>
      </c>
      <c r="K103" s="31">
        <v>1928.8</v>
      </c>
      <c r="L103" s="31">
        <v>1861</v>
      </c>
      <c r="M103" s="31">
        <v>17.50404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644.9</v>
      </c>
      <c r="D104" s="36">
        <v>642.6</v>
      </c>
      <c r="E104" s="36">
        <v>633.5</v>
      </c>
      <c r="F104" s="36">
        <v>622.1</v>
      </c>
      <c r="G104" s="36">
        <v>613</v>
      </c>
      <c r="H104" s="36">
        <v>654</v>
      </c>
      <c r="I104" s="36">
        <v>663.10000000000014</v>
      </c>
      <c r="J104" s="36">
        <v>674.5</v>
      </c>
      <c r="K104" s="31">
        <v>651.70000000000005</v>
      </c>
      <c r="L104" s="31">
        <v>631.20000000000005</v>
      </c>
      <c r="M104" s="31">
        <v>1.7623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1263.75</v>
      </c>
      <c r="D105" s="36">
        <v>1258.6499999999999</v>
      </c>
      <c r="E105" s="36">
        <v>1242.6499999999996</v>
      </c>
      <c r="F105" s="36">
        <v>1221.5499999999997</v>
      </c>
      <c r="G105" s="36">
        <v>1205.5499999999995</v>
      </c>
      <c r="H105" s="36">
        <v>1279.7499999999998</v>
      </c>
      <c r="I105" s="36">
        <v>1295.7500000000002</v>
      </c>
      <c r="J105" s="36">
        <v>1316.85</v>
      </c>
      <c r="K105" s="31">
        <v>1274.6500000000001</v>
      </c>
      <c r="L105" s="31">
        <v>1237.55</v>
      </c>
      <c r="M105" s="31">
        <v>1.4345300000000001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8587.0499999999993</v>
      </c>
      <c r="D106" s="36">
        <v>8531.0166666666664</v>
      </c>
      <c r="E106" s="36">
        <v>8406.0333333333328</v>
      </c>
      <c r="F106" s="36">
        <v>8225.0166666666664</v>
      </c>
      <c r="G106" s="36">
        <v>8100.0333333333328</v>
      </c>
      <c r="H106" s="36">
        <v>8712.0333333333328</v>
      </c>
      <c r="I106" s="36">
        <v>8837.0166666666664</v>
      </c>
      <c r="J106" s="36">
        <v>9018.0333333333328</v>
      </c>
      <c r="K106" s="31">
        <v>8656</v>
      </c>
      <c r="L106" s="31">
        <v>8350</v>
      </c>
      <c r="M106" s="31">
        <v>0.14574999999999999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97.2</v>
      </c>
      <c r="D107" s="36">
        <v>97.833333333333329</v>
      </c>
      <c r="E107" s="36">
        <v>96.266666666666652</v>
      </c>
      <c r="F107" s="36">
        <v>95.333333333333329</v>
      </c>
      <c r="G107" s="36">
        <v>93.766666666666652</v>
      </c>
      <c r="H107" s="36">
        <v>98.766666666666652</v>
      </c>
      <c r="I107" s="36">
        <v>100.33333333333334</v>
      </c>
      <c r="J107" s="36">
        <v>101.26666666666665</v>
      </c>
      <c r="K107" s="31">
        <v>99.4</v>
      </c>
      <c r="L107" s="31">
        <v>96.9</v>
      </c>
      <c r="M107" s="31">
        <v>48.392719999999997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449.4</v>
      </c>
      <c r="D108" s="36">
        <v>447.61666666666662</v>
      </c>
      <c r="E108" s="36">
        <v>440.33333333333326</v>
      </c>
      <c r="F108" s="36">
        <v>431.26666666666665</v>
      </c>
      <c r="G108" s="36">
        <v>423.98333333333329</v>
      </c>
      <c r="H108" s="36">
        <v>456.68333333333322</v>
      </c>
      <c r="I108" s="36">
        <v>463.96666666666664</v>
      </c>
      <c r="J108" s="36">
        <v>473.03333333333319</v>
      </c>
      <c r="K108" s="31">
        <v>454.9</v>
      </c>
      <c r="L108" s="31">
        <v>438.55</v>
      </c>
      <c r="M108" s="31">
        <v>44.906100000000002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589.75</v>
      </c>
      <c r="D109" s="36">
        <v>587.43333333333339</v>
      </c>
      <c r="E109" s="36">
        <v>583.66666666666674</v>
      </c>
      <c r="F109" s="36">
        <v>577.58333333333337</v>
      </c>
      <c r="G109" s="36">
        <v>573.81666666666672</v>
      </c>
      <c r="H109" s="36">
        <v>593.51666666666677</v>
      </c>
      <c r="I109" s="36">
        <v>597.28333333333342</v>
      </c>
      <c r="J109" s="36">
        <v>603.36666666666679</v>
      </c>
      <c r="K109" s="31">
        <v>591.20000000000005</v>
      </c>
      <c r="L109" s="31">
        <v>581.35</v>
      </c>
      <c r="M109" s="31">
        <v>1.6009800000000001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318.25</v>
      </c>
      <c r="D110" s="36">
        <v>318.15000000000003</v>
      </c>
      <c r="E110" s="36">
        <v>315.10000000000008</v>
      </c>
      <c r="F110" s="36">
        <v>311.95000000000005</v>
      </c>
      <c r="G110" s="36">
        <v>308.90000000000009</v>
      </c>
      <c r="H110" s="36">
        <v>321.30000000000007</v>
      </c>
      <c r="I110" s="36">
        <v>324.35000000000002</v>
      </c>
      <c r="J110" s="36">
        <v>327.50000000000006</v>
      </c>
      <c r="K110" s="31">
        <v>321.2</v>
      </c>
      <c r="L110" s="31">
        <v>315</v>
      </c>
      <c r="M110" s="31">
        <v>32.949770000000001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469.8</v>
      </c>
      <c r="D111" s="36">
        <v>462.59999999999997</v>
      </c>
      <c r="E111" s="36">
        <v>454.19999999999993</v>
      </c>
      <c r="F111" s="36">
        <v>438.59999999999997</v>
      </c>
      <c r="G111" s="36">
        <v>430.19999999999993</v>
      </c>
      <c r="H111" s="36">
        <v>478.19999999999993</v>
      </c>
      <c r="I111" s="36">
        <v>486.59999999999991</v>
      </c>
      <c r="J111" s="36">
        <v>502.19999999999993</v>
      </c>
      <c r="K111" s="31">
        <v>471</v>
      </c>
      <c r="L111" s="31">
        <v>447</v>
      </c>
      <c r="M111" s="31">
        <v>3.71123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981.85</v>
      </c>
      <c r="D112" s="36">
        <v>991.96666666666658</v>
      </c>
      <c r="E112" s="36">
        <v>964.93333333333317</v>
      </c>
      <c r="F112" s="36">
        <v>948.01666666666654</v>
      </c>
      <c r="G112" s="36">
        <v>920.98333333333312</v>
      </c>
      <c r="H112" s="36">
        <v>1008.8833333333332</v>
      </c>
      <c r="I112" s="36">
        <v>1035.9166666666667</v>
      </c>
      <c r="J112" s="36">
        <v>1052.8333333333333</v>
      </c>
      <c r="K112" s="31">
        <v>1019</v>
      </c>
      <c r="L112" s="31">
        <v>975.05</v>
      </c>
      <c r="M112" s="31">
        <v>2.60609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1117.45</v>
      </c>
      <c r="D113" s="36">
        <v>1114.3333333333333</v>
      </c>
      <c r="E113" s="36">
        <v>1102.6666666666665</v>
      </c>
      <c r="F113" s="36">
        <v>1087.8833333333332</v>
      </c>
      <c r="G113" s="36">
        <v>1076.2166666666665</v>
      </c>
      <c r="H113" s="36">
        <v>1129.1166666666666</v>
      </c>
      <c r="I113" s="36">
        <v>1140.7833333333331</v>
      </c>
      <c r="J113" s="36">
        <v>1155.5666666666666</v>
      </c>
      <c r="K113" s="31">
        <v>1126</v>
      </c>
      <c r="L113" s="31">
        <v>1099.55</v>
      </c>
      <c r="M113" s="31">
        <v>41.525700000000001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477.9</v>
      </c>
      <c r="D114" s="36">
        <v>478.16666666666669</v>
      </c>
      <c r="E114" s="36">
        <v>473.83333333333337</v>
      </c>
      <c r="F114" s="36">
        <v>469.76666666666671</v>
      </c>
      <c r="G114" s="36">
        <v>465.43333333333339</v>
      </c>
      <c r="H114" s="36">
        <v>482.23333333333335</v>
      </c>
      <c r="I114" s="36">
        <v>486.56666666666672</v>
      </c>
      <c r="J114" s="36">
        <v>490.63333333333333</v>
      </c>
      <c r="K114" s="31">
        <v>482.5</v>
      </c>
      <c r="L114" s="31">
        <v>474.1</v>
      </c>
      <c r="M114" s="31">
        <v>8.5891000000000002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1212.3</v>
      </c>
      <c r="D115" s="36">
        <v>1209.3499999999999</v>
      </c>
      <c r="E115" s="36">
        <v>1201.0499999999997</v>
      </c>
      <c r="F115" s="36">
        <v>1189.7999999999997</v>
      </c>
      <c r="G115" s="36">
        <v>1181.4999999999995</v>
      </c>
      <c r="H115" s="36">
        <v>1220.5999999999999</v>
      </c>
      <c r="I115" s="36">
        <v>1228.9000000000001</v>
      </c>
      <c r="J115" s="36">
        <v>1240.1500000000001</v>
      </c>
      <c r="K115" s="31">
        <v>1217.6500000000001</v>
      </c>
      <c r="L115" s="31">
        <v>1198.0999999999999</v>
      </c>
      <c r="M115" s="31">
        <v>32.197989999999997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146.35</v>
      </c>
      <c r="D116" s="36">
        <v>146.61666666666665</v>
      </c>
      <c r="E116" s="36">
        <v>144.93333333333328</v>
      </c>
      <c r="F116" s="36">
        <v>143.51666666666662</v>
      </c>
      <c r="G116" s="36">
        <v>141.83333333333326</v>
      </c>
      <c r="H116" s="36">
        <v>148.0333333333333</v>
      </c>
      <c r="I116" s="36">
        <v>149.71666666666664</v>
      </c>
      <c r="J116" s="36">
        <v>151.13333333333333</v>
      </c>
      <c r="K116" s="31">
        <v>148.30000000000001</v>
      </c>
      <c r="L116" s="31">
        <v>145.19999999999999</v>
      </c>
      <c r="M116" s="31">
        <v>37.028880000000001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1363.75</v>
      </c>
      <c r="D117" s="36">
        <v>1383.6166666666668</v>
      </c>
      <c r="E117" s="36">
        <v>1318.2333333333336</v>
      </c>
      <c r="F117" s="36">
        <v>1272.7166666666667</v>
      </c>
      <c r="G117" s="36">
        <v>1207.3333333333335</v>
      </c>
      <c r="H117" s="36">
        <v>1429.1333333333337</v>
      </c>
      <c r="I117" s="36">
        <v>1494.5166666666669</v>
      </c>
      <c r="J117" s="36">
        <v>1540.0333333333338</v>
      </c>
      <c r="K117" s="31">
        <v>1449</v>
      </c>
      <c r="L117" s="31">
        <v>1338.1</v>
      </c>
      <c r="M117" s="31">
        <v>5.4104999999999999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342.15</v>
      </c>
      <c r="D118" s="36">
        <v>341.73333333333335</v>
      </c>
      <c r="E118" s="36">
        <v>338.4666666666667</v>
      </c>
      <c r="F118" s="36">
        <v>334.78333333333336</v>
      </c>
      <c r="G118" s="36">
        <v>331.51666666666671</v>
      </c>
      <c r="H118" s="36">
        <v>345.41666666666669</v>
      </c>
      <c r="I118" s="36">
        <v>348.68333333333334</v>
      </c>
      <c r="J118" s="36">
        <v>352.36666666666667</v>
      </c>
      <c r="K118" s="31">
        <v>345</v>
      </c>
      <c r="L118" s="31">
        <v>338.05</v>
      </c>
      <c r="M118" s="31">
        <v>119.59336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1204.5999999999999</v>
      </c>
      <c r="D119" s="36">
        <v>1197.8666666666666</v>
      </c>
      <c r="E119" s="36">
        <v>1177.7333333333331</v>
      </c>
      <c r="F119" s="36">
        <v>1150.8666666666666</v>
      </c>
      <c r="G119" s="36">
        <v>1130.7333333333331</v>
      </c>
      <c r="H119" s="36">
        <v>1224.7333333333331</v>
      </c>
      <c r="I119" s="36">
        <v>1244.8666666666668</v>
      </c>
      <c r="J119" s="36">
        <v>1271.7333333333331</v>
      </c>
      <c r="K119" s="31">
        <v>1218</v>
      </c>
      <c r="L119" s="31">
        <v>1171</v>
      </c>
      <c r="M119" s="31">
        <v>61.715539999999997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5760.85</v>
      </c>
      <c r="D120" s="36">
        <v>5735.2833333333328</v>
      </c>
      <c r="E120" s="36">
        <v>5700.5666666666657</v>
      </c>
      <c r="F120" s="36">
        <v>5640.2833333333328</v>
      </c>
      <c r="G120" s="36">
        <v>5605.5666666666657</v>
      </c>
      <c r="H120" s="36">
        <v>5795.5666666666657</v>
      </c>
      <c r="I120" s="36">
        <v>5830.2833333333328</v>
      </c>
      <c r="J120" s="36">
        <v>5890.5666666666657</v>
      </c>
      <c r="K120" s="31">
        <v>5770</v>
      </c>
      <c r="L120" s="31">
        <v>5675</v>
      </c>
      <c r="M120" s="31">
        <v>3.5175800000000002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2196.1999999999998</v>
      </c>
      <c r="D121" s="36">
        <v>2188.25</v>
      </c>
      <c r="E121" s="36">
        <v>2154.5</v>
      </c>
      <c r="F121" s="36">
        <v>2112.8000000000002</v>
      </c>
      <c r="G121" s="36">
        <v>2079.0500000000002</v>
      </c>
      <c r="H121" s="36">
        <v>2229.9499999999998</v>
      </c>
      <c r="I121" s="36">
        <v>2263.6999999999998</v>
      </c>
      <c r="J121" s="36">
        <v>2305.3999999999996</v>
      </c>
      <c r="K121" s="31">
        <v>2222</v>
      </c>
      <c r="L121" s="31">
        <v>2146.5500000000002</v>
      </c>
      <c r="M121" s="31">
        <v>23.502030000000001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2801.15</v>
      </c>
      <c r="D122" s="36">
        <v>2785.6666666666665</v>
      </c>
      <c r="E122" s="36">
        <v>2743.333333333333</v>
      </c>
      <c r="F122" s="36">
        <v>2685.5166666666664</v>
      </c>
      <c r="G122" s="36">
        <v>2643.1833333333329</v>
      </c>
      <c r="H122" s="36">
        <v>2843.4833333333331</v>
      </c>
      <c r="I122" s="36">
        <v>2885.8166666666662</v>
      </c>
      <c r="J122" s="36">
        <v>2943.6333333333332</v>
      </c>
      <c r="K122" s="31">
        <v>2828</v>
      </c>
      <c r="L122" s="31">
        <v>2727.85</v>
      </c>
      <c r="M122" s="31">
        <v>3.5524100000000001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776</v>
      </c>
      <c r="D123" s="36">
        <v>770.98333333333323</v>
      </c>
      <c r="E123" s="36">
        <v>764.06666666666649</v>
      </c>
      <c r="F123" s="36">
        <v>752.13333333333321</v>
      </c>
      <c r="G123" s="36">
        <v>745.21666666666647</v>
      </c>
      <c r="H123" s="36">
        <v>782.91666666666652</v>
      </c>
      <c r="I123" s="36">
        <v>789.83333333333326</v>
      </c>
      <c r="J123" s="36">
        <v>801.76666666666654</v>
      </c>
      <c r="K123" s="31">
        <v>777.9</v>
      </c>
      <c r="L123" s="31">
        <v>759.05</v>
      </c>
      <c r="M123" s="31">
        <v>14.24004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1163.1500000000001</v>
      </c>
      <c r="D124" s="36">
        <v>1158.5833333333333</v>
      </c>
      <c r="E124" s="36">
        <v>1142.1666666666665</v>
      </c>
      <c r="F124" s="36">
        <v>1121.1833333333332</v>
      </c>
      <c r="G124" s="36">
        <v>1104.7666666666664</v>
      </c>
      <c r="H124" s="36">
        <v>1179.5666666666666</v>
      </c>
      <c r="I124" s="36">
        <v>1195.9833333333331</v>
      </c>
      <c r="J124" s="36">
        <v>1216.9666666666667</v>
      </c>
      <c r="K124" s="31">
        <v>1175</v>
      </c>
      <c r="L124" s="31">
        <v>1137.5999999999999</v>
      </c>
      <c r="M124" s="31">
        <v>5.9228899999999998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5049.75</v>
      </c>
      <c r="D125" s="36">
        <v>5019.25</v>
      </c>
      <c r="E125" s="36">
        <v>4940.5</v>
      </c>
      <c r="F125" s="36">
        <v>4831.25</v>
      </c>
      <c r="G125" s="36">
        <v>4752.5</v>
      </c>
      <c r="H125" s="36">
        <v>5128.5</v>
      </c>
      <c r="I125" s="36">
        <v>5207.25</v>
      </c>
      <c r="J125" s="36">
        <v>5316.5</v>
      </c>
      <c r="K125" s="31">
        <v>5098</v>
      </c>
      <c r="L125" s="31">
        <v>4910</v>
      </c>
      <c r="M125" s="31">
        <v>0.46983000000000003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1697.45</v>
      </c>
      <c r="D126" s="36">
        <v>1691.5</v>
      </c>
      <c r="E126" s="36">
        <v>1682</v>
      </c>
      <c r="F126" s="36">
        <v>1666.55</v>
      </c>
      <c r="G126" s="36">
        <v>1657.05</v>
      </c>
      <c r="H126" s="36">
        <v>1706.95</v>
      </c>
      <c r="I126" s="36">
        <v>1716.45</v>
      </c>
      <c r="J126" s="36">
        <v>1731.9</v>
      </c>
      <c r="K126" s="31">
        <v>1701</v>
      </c>
      <c r="L126" s="31">
        <v>1676.05</v>
      </c>
      <c r="M126" s="31">
        <v>1.1754199999999999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4275.25</v>
      </c>
      <c r="D127" s="36">
        <v>4280.8666666666659</v>
      </c>
      <c r="E127" s="36">
        <v>4233.4333333333316</v>
      </c>
      <c r="F127" s="36">
        <v>4191.6166666666659</v>
      </c>
      <c r="G127" s="36">
        <v>4144.1833333333316</v>
      </c>
      <c r="H127" s="36">
        <v>4322.6833333333316</v>
      </c>
      <c r="I127" s="36">
        <v>4370.1166666666659</v>
      </c>
      <c r="J127" s="36">
        <v>4411.9333333333316</v>
      </c>
      <c r="K127" s="31">
        <v>4328.3</v>
      </c>
      <c r="L127" s="31">
        <v>4239.05</v>
      </c>
      <c r="M127" s="31">
        <v>0.39421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284.95</v>
      </c>
      <c r="D128" s="36">
        <v>284.25</v>
      </c>
      <c r="E128" s="36">
        <v>282.7</v>
      </c>
      <c r="F128" s="36">
        <v>280.45</v>
      </c>
      <c r="G128" s="36">
        <v>278.89999999999998</v>
      </c>
      <c r="H128" s="36">
        <v>286.5</v>
      </c>
      <c r="I128" s="36">
        <v>288.04999999999995</v>
      </c>
      <c r="J128" s="36">
        <v>290.3</v>
      </c>
      <c r="K128" s="31">
        <v>285.8</v>
      </c>
      <c r="L128" s="31">
        <v>282</v>
      </c>
      <c r="M128" s="31">
        <v>17.796130000000002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388.1</v>
      </c>
      <c r="D129" s="36">
        <v>386.45</v>
      </c>
      <c r="E129" s="36">
        <v>384</v>
      </c>
      <c r="F129" s="36">
        <v>379.90000000000003</v>
      </c>
      <c r="G129" s="36">
        <v>377.45000000000005</v>
      </c>
      <c r="H129" s="36">
        <v>390.54999999999995</v>
      </c>
      <c r="I129" s="36">
        <v>392.99999999999989</v>
      </c>
      <c r="J129" s="36">
        <v>397.09999999999991</v>
      </c>
      <c r="K129" s="31">
        <v>388.9</v>
      </c>
      <c r="L129" s="31">
        <v>382.35</v>
      </c>
      <c r="M129" s="31">
        <v>3.2717200000000002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1909.1</v>
      </c>
      <c r="D130" s="36">
        <v>1898.0666666666666</v>
      </c>
      <c r="E130" s="36">
        <v>1876.1333333333332</v>
      </c>
      <c r="F130" s="36">
        <v>1843.1666666666665</v>
      </c>
      <c r="G130" s="36">
        <v>1821.2333333333331</v>
      </c>
      <c r="H130" s="36">
        <v>1931.0333333333333</v>
      </c>
      <c r="I130" s="36">
        <v>1952.9666666666667</v>
      </c>
      <c r="J130" s="36">
        <v>1985.9333333333334</v>
      </c>
      <c r="K130" s="31">
        <v>1920</v>
      </c>
      <c r="L130" s="31">
        <v>1865.1</v>
      </c>
      <c r="M130" s="31">
        <v>13.24591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1935.2</v>
      </c>
      <c r="D131" s="36">
        <v>1938.95</v>
      </c>
      <c r="E131" s="36">
        <v>1908.25</v>
      </c>
      <c r="F131" s="36">
        <v>1881.3</v>
      </c>
      <c r="G131" s="36">
        <v>1850.6</v>
      </c>
      <c r="H131" s="36">
        <v>1965.9</v>
      </c>
      <c r="I131" s="36">
        <v>1996.6000000000004</v>
      </c>
      <c r="J131" s="36">
        <v>2023.5500000000002</v>
      </c>
      <c r="K131" s="31">
        <v>1969.65</v>
      </c>
      <c r="L131" s="31">
        <v>1912</v>
      </c>
      <c r="M131" s="31">
        <v>4.4915700000000003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538.04999999999995</v>
      </c>
      <c r="D132" s="36">
        <v>537.15</v>
      </c>
      <c r="E132" s="36">
        <v>533.9</v>
      </c>
      <c r="F132" s="36">
        <v>529.75</v>
      </c>
      <c r="G132" s="36">
        <v>526.5</v>
      </c>
      <c r="H132" s="36">
        <v>541.29999999999995</v>
      </c>
      <c r="I132" s="36">
        <v>544.54999999999995</v>
      </c>
      <c r="J132" s="36">
        <v>548.69999999999993</v>
      </c>
      <c r="K132" s="31">
        <v>540.4</v>
      </c>
      <c r="L132" s="31">
        <v>533</v>
      </c>
      <c r="M132" s="31">
        <v>31.679510000000001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2217.5500000000002</v>
      </c>
      <c r="D133" s="36">
        <v>2220.4666666666667</v>
      </c>
      <c r="E133" s="36">
        <v>2189.2833333333333</v>
      </c>
      <c r="F133" s="36">
        <v>2161.0166666666664</v>
      </c>
      <c r="G133" s="36">
        <v>2129.833333333333</v>
      </c>
      <c r="H133" s="36">
        <v>2248.7333333333336</v>
      </c>
      <c r="I133" s="36">
        <v>2279.916666666667</v>
      </c>
      <c r="J133" s="36">
        <v>2308.1833333333338</v>
      </c>
      <c r="K133" s="31">
        <v>2251.65</v>
      </c>
      <c r="L133" s="31">
        <v>2192.1999999999998</v>
      </c>
      <c r="M133" s="31">
        <v>27.534659999999999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2012.7</v>
      </c>
      <c r="D134" s="36">
        <v>1999.8999999999999</v>
      </c>
      <c r="E134" s="36">
        <v>1982.7999999999997</v>
      </c>
      <c r="F134" s="36">
        <v>1952.8999999999999</v>
      </c>
      <c r="G134" s="36">
        <v>1935.7999999999997</v>
      </c>
      <c r="H134" s="36">
        <v>2029.7999999999997</v>
      </c>
      <c r="I134" s="36">
        <v>2046.8999999999996</v>
      </c>
      <c r="J134" s="36">
        <v>2076.7999999999997</v>
      </c>
      <c r="K134" s="31">
        <v>2017</v>
      </c>
      <c r="L134" s="31">
        <v>1970</v>
      </c>
      <c r="M134" s="31">
        <v>1.8530800000000001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959.6</v>
      </c>
      <c r="D135" s="36">
        <v>955.51666666666677</v>
      </c>
      <c r="E135" s="36">
        <v>947.08333333333348</v>
      </c>
      <c r="F135" s="36">
        <v>934.56666666666672</v>
      </c>
      <c r="G135" s="36">
        <v>926.13333333333344</v>
      </c>
      <c r="H135" s="36">
        <v>968.03333333333353</v>
      </c>
      <c r="I135" s="36">
        <v>976.4666666666667</v>
      </c>
      <c r="J135" s="36">
        <v>988.98333333333358</v>
      </c>
      <c r="K135" s="31">
        <v>963.95</v>
      </c>
      <c r="L135" s="31">
        <v>943</v>
      </c>
      <c r="M135" s="31">
        <v>0.48348999999999998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627.5</v>
      </c>
      <c r="D136" s="36">
        <v>628.19999999999993</v>
      </c>
      <c r="E136" s="36">
        <v>621.39999999999986</v>
      </c>
      <c r="F136" s="36">
        <v>615.29999999999995</v>
      </c>
      <c r="G136" s="36">
        <v>608.49999999999989</v>
      </c>
      <c r="H136" s="36">
        <v>634.29999999999984</v>
      </c>
      <c r="I136" s="36">
        <v>641.0999999999998</v>
      </c>
      <c r="J136" s="36">
        <v>647.19999999999982</v>
      </c>
      <c r="K136" s="31">
        <v>635</v>
      </c>
      <c r="L136" s="31">
        <v>622.1</v>
      </c>
      <c r="M136" s="31">
        <v>5.2007199999999996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2196.1</v>
      </c>
      <c r="D137" s="36">
        <v>2195.0499999999997</v>
      </c>
      <c r="E137" s="36">
        <v>2180.1499999999996</v>
      </c>
      <c r="F137" s="36">
        <v>2164.1999999999998</v>
      </c>
      <c r="G137" s="36">
        <v>2149.2999999999997</v>
      </c>
      <c r="H137" s="36">
        <v>2210.9999999999995</v>
      </c>
      <c r="I137" s="36">
        <v>2225.9</v>
      </c>
      <c r="J137" s="36">
        <v>2241.8499999999995</v>
      </c>
      <c r="K137" s="31">
        <v>2209.9499999999998</v>
      </c>
      <c r="L137" s="31">
        <v>2179.1</v>
      </c>
      <c r="M137" s="31">
        <v>2.3338000000000001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391.15</v>
      </c>
      <c r="D138" s="36">
        <v>390.56666666666661</v>
      </c>
      <c r="E138" s="36">
        <v>386.23333333333323</v>
      </c>
      <c r="F138" s="36">
        <v>381.31666666666661</v>
      </c>
      <c r="G138" s="36">
        <v>376.98333333333323</v>
      </c>
      <c r="H138" s="36">
        <v>395.48333333333323</v>
      </c>
      <c r="I138" s="36">
        <v>399.81666666666661</v>
      </c>
      <c r="J138" s="36">
        <v>404.73333333333323</v>
      </c>
      <c r="K138" s="31">
        <v>394.9</v>
      </c>
      <c r="L138" s="31">
        <v>385.65</v>
      </c>
      <c r="M138" s="31">
        <v>13.694739999999999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141.65</v>
      </c>
      <c r="D139" s="36">
        <v>140.79999999999998</v>
      </c>
      <c r="E139" s="36">
        <v>134.44999999999996</v>
      </c>
      <c r="F139" s="36">
        <v>127.24999999999997</v>
      </c>
      <c r="G139" s="36">
        <v>120.89999999999995</v>
      </c>
      <c r="H139" s="36">
        <v>147.99999999999997</v>
      </c>
      <c r="I139" s="36">
        <v>154.35</v>
      </c>
      <c r="J139" s="36">
        <v>161.54999999999998</v>
      </c>
      <c r="K139" s="31">
        <v>147.15</v>
      </c>
      <c r="L139" s="31">
        <v>133.6</v>
      </c>
      <c r="M139" s="31">
        <v>91.368300000000005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175.35</v>
      </c>
      <c r="D140" s="36">
        <v>176.54999999999998</v>
      </c>
      <c r="E140" s="36">
        <v>173.79999999999995</v>
      </c>
      <c r="F140" s="36">
        <v>172.24999999999997</v>
      </c>
      <c r="G140" s="36">
        <v>169.49999999999994</v>
      </c>
      <c r="H140" s="36">
        <v>178.09999999999997</v>
      </c>
      <c r="I140" s="36">
        <v>180.85000000000002</v>
      </c>
      <c r="J140" s="36">
        <v>182.39999999999998</v>
      </c>
      <c r="K140" s="31">
        <v>179.3</v>
      </c>
      <c r="L140" s="31">
        <v>175</v>
      </c>
      <c r="M140" s="31">
        <v>22.71677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3788.7</v>
      </c>
      <c r="D141" s="36">
        <v>3775.75</v>
      </c>
      <c r="E141" s="36">
        <v>3742.5</v>
      </c>
      <c r="F141" s="36">
        <v>3696.3</v>
      </c>
      <c r="G141" s="36">
        <v>3663.05</v>
      </c>
      <c r="H141" s="36">
        <v>3821.95</v>
      </c>
      <c r="I141" s="36">
        <v>3855.2</v>
      </c>
      <c r="J141" s="36">
        <v>3901.3999999999996</v>
      </c>
      <c r="K141" s="31">
        <v>3809</v>
      </c>
      <c r="L141" s="31">
        <v>3729.55</v>
      </c>
      <c r="M141" s="31">
        <v>8.8743800000000004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5510.6</v>
      </c>
      <c r="D142" s="36">
        <v>5497.7</v>
      </c>
      <c r="E142" s="36">
        <v>5403.9</v>
      </c>
      <c r="F142" s="36">
        <v>5297.2</v>
      </c>
      <c r="G142" s="36">
        <v>5203.3999999999996</v>
      </c>
      <c r="H142" s="36">
        <v>5604.4</v>
      </c>
      <c r="I142" s="36">
        <v>5698.2000000000007</v>
      </c>
      <c r="J142" s="36">
        <v>5804.9</v>
      </c>
      <c r="K142" s="31">
        <v>5591.5</v>
      </c>
      <c r="L142" s="31">
        <v>5391</v>
      </c>
      <c r="M142" s="31">
        <v>4.6455599999999997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625.85</v>
      </c>
      <c r="D143" s="36">
        <v>629.00000000000011</v>
      </c>
      <c r="E143" s="36">
        <v>620.05000000000018</v>
      </c>
      <c r="F143" s="36">
        <v>614.25000000000011</v>
      </c>
      <c r="G143" s="36">
        <v>605.30000000000018</v>
      </c>
      <c r="H143" s="36">
        <v>634.80000000000018</v>
      </c>
      <c r="I143" s="36">
        <v>643.75000000000023</v>
      </c>
      <c r="J143" s="36">
        <v>649.55000000000018</v>
      </c>
      <c r="K143" s="31">
        <v>637.95000000000005</v>
      </c>
      <c r="L143" s="31">
        <v>623.20000000000005</v>
      </c>
      <c r="M143" s="31">
        <v>148.74927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2697.8</v>
      </c>
      <c r="D144" s="36">
        <v>2694.4333333333334</v>
      </c>
      <c r="E144" s="36">
        <v>2672.3666666666668</v>
      </c>
      <c r="F144" s="36">
        <v>2646.9333333333334</v>
      </c>
      <c r="G144" s="36">
        <v>2624.8666666666668</v>
      </c>
      <c r="H144" s="36">
        <v>2719.8666666666668</v>
      </c>
      <c r="I144" s="36">
        <v>2741.9333333333334</v>
      </c>
      <c r="J144" s="36">
        <v>2767.3666666666668</v>
      </c>
      <c r="K144" s="31">
        <v>2716.5</v>
      </c>
      <c r="L144" s="31">
        <v>2669</v>
      </c>
      <c r="M144" s="31">
        <v>2.86388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5788.15</v>
      </c>
      <c r="D145" s="36">
        <v>5768.05</v>
      </c>
      <c r="E145" s="36">
        <v>5736.1</v>
      </c>
      <c r="F145" s="36">
        <v>5684.05</v>
      </c>
      <c r="G145" s="36">
        <v>5652.1</v>
      </c>
      <c r="H145" s="36">
        <v>5820.1</v>
      </c>
      <c r="I145" s="36">
        <v>5852.0499999999993</v>
      </c>
      <c r="J145" s="36">
        <v>5904.1</v>
      </c>
      <c r="K145" s="31">
        <v>5800</v>
      </c>
      <c r="L145" s="31">
        <v>5716</v>
      </c>
      <c r="M145" s="31">
        <v>8.53552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535.1</v>
      </c>
      <c r="D146" s="36">
        <v>533.4666666666667</v>
      </c>
      <c r="E146" s="36">
        <v>517.63333333333344</v>
      </c>
      <c r="F146" s="36">
        <v>500.16666666666674</v>
      </c>
      <c r="G146" s="36">
        <v>484.33333333333348</v>
      </c>
      <c r="H146" s="36">
        <v>550.93333333333339</v>
      </c>
      <c r="I146" s="36">
        <v>566.76666666666665</v>
      </c>
      <c r="J146" s="36">
        <v>584.23333333333335</v>
      </c>
      <c r="K146" s="31">
        <v>549.29999999999995</v>
      </c>
      <c r="L146" s="31">
        <v>516</v>
      </c>
      <c r="M146" s="31">
        <v>17.42212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38.299999999999997</v>
      </c>
      <c r="D147" s="36">
        <v>38.416666666666664</v>
      </c>
      <c r="E147" s="36">
        <v>37.68333333333333</v>
      </c>
      <c r="F147" s="36">
        <v>37.066666666666663</v>
      </c>
      <c r="G147" s="36">
        <v>36.333333333333329</v>
      </c>
      <c r="H147" s="36">
        <v>39.033333333333331</v>
      </c>
      <c r="I147" s="36">
        <v>39.766666666666666</v>
      </c>
      <c r="J147" s="36">
        <v>40.383333333333333</v>
      </c>
      <c r="K147" s="31">
        <v>39.15</v>
      </c>
      <c r="L147" s="31">
        <v>37.799999999999997</v>
      </c>
      <c r="M147" s="31">
        <v>435.69522000000001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2676.9</v>
      </c>
      <c r="D148" s="36">
        <v>2648.1166666666668</v>
      </c>
      <c r="E148" s="36">
        <v>2567.4333333333334</v>
      </c>
      <c r="F148" s="36">
        <v>2457.9666666666667</v>
      </c>
      <c r="G148" s="36">
        <v>2377.2833333333333</v>
      </c>
      <c r="H148" s="36">
        <v>2757.5833333333335</v>
      </c>
      <c r="I148" s="36">
        <v>2838.2666666666669</v>
      </c>
      <c r="J148" s="36">
        <v>2947.7333333333336</v>
      </c>
      <c r="K148" s="31">
        <v>2728.8</v>
      </c>
      <c r="L148" s="31">
        <v>2538.65</v>
      </c>
      <c r="M148" s="31">
        <v>2.0964100000000001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3896.9</v>
      </c>
      <c r="D149" s="36">
        <v>3881.65</v>
      </c>
      <c r="E149" s="36">
        <v>3843.3</v>
      </c>
      <c r="F149" s="36">
        <v>3789.7000000000003</v>
      </c>
      <c r="G149" s="36">
        <v>3751.3500000000004</v>
      </c>
      <c r="H149" s="36">
        <v>3935.25</v>
      </c>
      <c r="I149" s="36">
        <v>3973.5999999999995</v>
      </c>
      <c r="J149" s="36">
        <v>4027.2</v>
      </c>
      <c r="K149" s="31">
        <v>3920</v>
      </c>
      <c r="L149" s="31">
        <v>3828.05</v>
      </c>
      <c r="M149" s="31">
        <v>13.38711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237.9</v>
      </c>
      <c r="D150" s="36">
        <v>236.93333333333331</v>
      </c>
      <c r="E150" s="36">
        <v>234.86666666666662</v>
      </c>
      <c r="F150" s="36">
        <v>231.83333333333331</v>
      </c>
      <c r="G150" s="36">
        <v>229.76666666666662</v>
      </c>
      <c r="H150" s="36">
        <v>239.96666666666661</v>
      </c>
      <c r="I150" s="36">
        <v>242.03333333333327</v>
      </c>
      <c r="J150" s="36">
        <v>245.06666666666661</v>
      </c>
      <c r="K150" s="31">
        <v>239</v>
      </c>
      <c r="L150" s="31">
        <v>233.9</v>
      </c>
      <c r="M150" s="31">
        <v>6.6089700000000002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531.15</v>
      </c>
      <c r="D151" s="36">
        <v>526.29999999999995</v>
      </c>
      <c r="E151" s="36">
        <v>519.89999999999986</v>
      </c>
      <c r="F151" s="36">
        <v>508.64999999999986</v>
      </c>
      <c r="G151" s="36">
        <v>502.24999999999977</v>
      </c>
      <c r="H151" s="36">
        <v>537.54999999999995</v>
      </c>
      <c r="I151" s="36">
        <v>543.95000000000005</v>
      </c>
      <c r="J151" s="36">
        <v>555.20000000000005</v>
      </c>
      <c r="K151" s="31">
        <v>532.70000000000005</v>
      </c>
      <c r="L151" s="31">
        <v>515.04999999999995</v>
      </c>
      <c r="M151" s="31">
        <v>3.06812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506.15</v>
      </c>
      <c r="D152" s="36">
        <v>504.2</v>
      </c>
      <c r="E152" s="36">
        <v>500.4</v>
      </c>
      <c r="F152" s="36">
        <v>494.65</v>
      </c>
      <c r="G152" s="36">
        <v>490.84999999999997</v>
      </c>
      <c r="H152" s="36">
        <v>509.95</v>
      </c>
      <c r="I152" s="36">
        <v>513.75</v>
      </c>
      <c r="J152" s="36">
        <v>519.5</v>
      </c>
      <c r="K152" s="31">
        <v>508</v>
      </c>
      <c r="L152" s="31">
        <v>498.45</v>
      </c>
      <c r="M152" s="31">
        <v>2.4327299999999998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1683.95</v>
      </c>
      <c r="D153" s="36">
        <v>1665.3500000000001</v>
      </c>
      <c r="E153" s="36">
        <v>1642.6000000000004</v>
      </c>
      <c r="F153" s="36">
        <v>1601.2500000000002</v>
      </c>
      <c r="G153" s="36">
        <v>1578.5000000000005</v>
      </c>
      <c r="H153" s="36">
        <v>1706.7000000000003</v>
      </c>
      <c r="I153" s="36">
        <v>1729.4499999999998</v>
      </c>
      <c r="J153" s="36">
        <v>1770.8000000000002</v>
      </c>
      <c r="K153" s="31">
        <v>1688.1</v>
      </c>
      <c r="L153" s="31">
        <v>1624</v>
      </c>
      <c r="M153" s="31">
        <v>0.79364000000000001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147.55000000000001</v>
      </c>
      <c r="D154" s="36">
        <v>148.63333333333333</v>
      </c>
      <c r="E154" s="36">
        <v>145.56666666666666</v>
      </c>
      <c r="F154" s="36">
        <v>143.58333333333334</v>
      </c>
      <c r="G154" s="36">
        <v>140.51666666666668</v>
      </c>
      <c r="H154" s="36">
        <v>150.61666666666665</v>
      </c>
      <c r="I154" s="36">
        <v>153.68333333333331</v>
      </c>
      <c r="J154" s="36">
        <v>155.66666666666663</v>
      </c>
      <c r="K154" s="31">
        <v>151.69999999999999</v>
      </c>
      <c r="L154" s="31">
        <v>146.65</v>
      </c>
      <c r="M154" s="31">
        <v>53.210129999999999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195.75</v>
      </c>
      <c r="D155" s="36">
        <v>195.93333333333331</v>
      </c>
      <c r="E155" s="36">
        <v>194.91666666666663</v>
      </c>
      <c r="F155" s="36">
        <v>194.08333333333331</v>
      </c>
      <c r="G155" s="36">
        <v>193.06666666666663</v>
      </c>
      <c r="H155" s="36">
        <v>196.76666666666662</v>
      </c>
      <c r="I155" s="36">
        <v>197.78333333333333</v>
      </c>
      <c r="J155" s="36">
        <v>198.61666666666662</v>
      </c>
      <c r="K155" s="31">
        <v>196.95</v>
      </c>
      <c r="L155" s="31">
        <v>195.1</v>
      </c>
      <c r="M155" s="31">
        <v>3.7519800000000001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93.9</v>
      </c>
      <c r="D156" s="36">
        <v>92.816666666666677</v>
      </c>
      <c r="E156" s="36">
        <v>91.233333333333348</v>
      </c>
      <c r="F156" s="36">
        <v>88.566666666666677</v>
      </c>
      <c r="G156" s="36">
        <v>86.983333333333348</v>
      </c>
      <c r="H156" s="36">
        <v>95.483333333333348</v>
      </c>
      <c r="I156" s="36">
        <v>97.066666666666691</v>
      </c>
      <c r="J156" s="36">
        <v>99.733333333333348</v>
      </c>
      <c r="K156" s="31">
        <v>94.4</v>
      </c>
      <c r="L156" s="31">
        <v>90.15</v>
      </c>
      <c r="M156" s="31">
        <v>79.925830000000005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934.65</v>
      </c>
      <c r="D157" s="36">
        <v>936.34999999999991</v>
      </c>
      <c r="E157" s="36">
        <v>920.64999999999986</v>
      </c>
      <c r="F157" s="36">
        <v>906.65</v>
      </c>
      <c r="G157" s="36">
        <v>890.94999999999993</v>
      </c>
      <c r="H157" s="36">
        <v>950.3499999999998</v>
      </c>
      <c r="I157" s="36">
        <v>966.04999999999984</v>
      </c>
      <c r="J157" s="36">
        <v>980.04999999999973</v>
      </c>
      <c r="K157" s="31">
        <v>952.05</v>
      </c>
      <c r="L157" s="31">
        <v>922.35</v>
      </c>
      <c r="M157" s="31">
        <v>1.6886399999999999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3150.3</v>
      </c>
      <c r="D158" s="36">
        <v>3165.0166666666664</v>
      </c>
      <c r="E158" s="36">
        <v>3123.1833333333329</v>
      </c>
      <c r="F158" s="36">
        <v>3096.0666666666666</v>
      </c>
      <c r="G158" s="36">
        <v>3054.2333333333331</v>
      </c>
      <c r="H158" s="36">
        <v>3192.1333333333328</v>
      </c>
      <c r="I158" s="36">
        <v>3233.9666666666667</v>
      </c>
      <c r="J158" s="36">
        <v>3261.0833333333326</v>
      </c>
      <c r="K158" s="31">
        <v>3206.85</v>
      </c>
      <c r="L158" s="31">
        <v>3137.9</v>
      </c>
      <c r="M158" s="31">
        <v>15.62279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284.75</v>
      </c>
      <c r="D159" s="36">
        <v>284.23333333333335</v>
      </c>
      <c r="E159" s="36">
        <v>282.26666666666671</v>
      </c>
      <c r="F159" s="36">
        <v>279.78333333333336</v>
      </c>
      <c r="G159" s="36">
        <v>277.81666666666672</v>
      </c>
      <c r="H159" s="36">
        <v>286.7166666666667</v>
      </c>
      <c r="I159" s="36">
        <v>288.68333333333339</v>
      </c>
      <c r="J159" s="36">
        <v>291.16666666666669</v>
      </c>
      <c r="K159" s="31">
        <v>286.2</v>
      </c>
      <c r="L159" s="31">
        <v>281.75</v>
      </c>
      <c r="M159" s="31">
        <v>28.631830000000001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393.65</v>
      </c>
      <c r="D160" s="36">
        <v>394.59999999999997</v>
      </c>
      <c r="E160" s="36">
        <v>390.19999999999993</v>
      </c>
      <c r="F160" s="36">
        <v>386.74999999999994</v>
      </c>
      <c r="G160" s="36">
        <v>382.34999999999991</v>
      </c>
      <c r="H160" s="36">
        <v>398.04999999999995</v>
      </c>
      <c r="I160" s="36">
        <v>402.44999999999993</v>
      </c>
      <c r="J160" s="36">
        <v>405.9</v>
      </c>
      <c r="K160" s="31">
        <v>399</v>
      </c>
      <c r="L160" s="31">
        <v>391.15</v>
      </c>
      <c r="M160" s="31">
        <v>1.8331599999999999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147.35</v>
      </c>
      <c r="D161" s="36">
        <v>148.35</v>
      </c>
      <c r="E161" s="36">
        <v>145.69999999999999</v>
      </c>
      <c r="F161" s="36">
        <v>144.04999999999998</v>
      </c>
      <c r="G161" s="36">
        <v>141.39999999999998</v>
      </c>
      <c r="H161" s="36">
        <v>150</v>
      </c>
      <c r="I161" s="36">
        <v>152.65000000000003</v>
      </c>
      <c r="J161" s="36">
        <v>154.30000000000001</v>
      </c>
      <c r="K161" s="31">
        <v>151</v>
      </c>
      <c r="L161" s="31">
        <v>146.69999999999999</v>
      </c>
      <c r="M161" s="31">
        <v>183.71642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709.05</v>
      </c>
      <c r="D162" s="36">
        <v>712.08333333333337</v>
      </c>
      <c r="E162" s="36">
        <v>703.7166666666667</v>
      </c>
      <c r="F162" s="36">
        <v>698.38333333333333</v>
      </c>
      <c r="G162" s="36">
        <v>690.01666666666665</v>
      </c>
      <c r="H162" s="36">
        <v>717.41666666666674</v>
      </c>
      <c r="I162" s="36">
        <v>725.7833333333333</v>
      </c>
      <c r="J162" s="36">
        <v>731.11666666666679</v>
      </c>
      <c r="K162" s="31">
        <v>720.45</v>
      </c>
      <c r="L162" s="31">
        <v>706.75</v>
      </c>
      <c r="M162" s="31">
        <v>2.4460700000000002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4229.3</v>
      </c>
      <c r="D163" s="36">
        <v>4231.5333333333328</v>
      </c>
      <c r="E163" s="36">
        <v>4215.8166666666657</v>
      </c>
      <c r="F163" s="36">
        <v>4202.333333333333</v>
      </c>
      <c r="G163" s="36">
        <v>4186.6166666666659</v>
      </c>
      <c r="H163" s="36">
        <v>4245.0166666666655</v>
      </c>
      <c r="I163" s="36">
        <v>4260.7333333333327</v>
      </c>
      <c r="J163" s="36">
        <v>4274.2166666666653</v>
      </c>
      <c r="K163" s="31">
        <v>4247.25</v>
      </c>
      <c r="L163" s="31">
        <v>4218.05</v>
      </c>
      <c r="M163" s="31">
        <v>0.19414999999999999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966.4</v>
      </c>
      <c r="D164" s="36">
        <v>968.75</v>
      </c>
      <c r="E164" s="36">
        <v>951.65</v>
      </c>
      <c r="F164" s="36">
        <v>936.9</v>
      </c>
      <c r="G164" s="36">
        <v>919.8</v>
      </c>
      <c r="H164" s="36">
        <v>983.5</v>
      </c>
      <c r="I164" s="36">
        <v>1000.5999999999999</v>
      </c>
      <c r="J164" s="36">
        <v>1015.35</v>
      </c>
      <c r="K164" s="31">
        <v>985.85</v>
      </c>
      <c r="L164" s="31">
        <v>954</v>
      </c>
      <c r="M164" s="31">
        <v>7.5713400000000002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206.5</v>
      </c>
      <c r="D165" s="36">
        <v>205.73333333333335</v>
      </c>
      <c r="E165" s="36">
        <v>203.9666666666667</v>
      </c>
      <c r="F165" s="36">
        <v>201.43333333333334</v>
      </c>
      <c r="G165" s="36">
        <v>199.66666666666669</v>
      </c>
      <c r="H165" s="36">
        <v>208.26666666666671</v>
      </c>
      <c r="I165" s="36">
        <v>210.03333333333336</v>
      </c>
      <c r="J165" s="36">
        <v>212.56666666666672</v>
      </c>
      <c r="K165" s="31">
        <v>207.5</v>
      </c>
      <c r="L165" s="31">
        <v>203.2</v>
      </c>
      <c r="M165" s="31">
        <v>8.3718599999999999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177.55</v>
      </c>
      <c r="D166" s="36">
        <v>177.4</v>
      </c>
      <c r="E166" s="36">
        <v>173.95000000000002</v>
      </c>
      <c r="F166" s="36">
        <v>170.35000000000002</v>
      </c>
      <c r="G166" s="36">
        <v>166.90000000000003</v>
      </c>
      <c r="H166" s="36">
        <v>181</v>
      </c>
      <c r="I166" s="36">
        <v>184.45</v>
      </c>
      <c r="J166" s="36">
        <v>188.04999999999998</v>
      </c>
      <c r="K166" s="31">
        <v>180.85</v>
      </c>
      <c r="L166" s="31">
        <v>173.8</v>
      </c>
      <c r="M166" s="31">
        <v>91.419939999999997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751.15</v>
      </c>
      <c r="D167" s="36">
        <v>748.86666666666667</v>
      </c>
      <c r="E167" s="36">
        <v>740.43333333333339</v>
      </c>
      <c r="F167" s="36">
        <v>729.7166666666667</v>
      </c>
      <c r="G167" s="36">
        <v>721.28333333333342</v>
      </c>
      <c r="H167" s="36">
        <v>759.58333333333337</v>
      </c>
      <c r="I167" s="36">
        <v>768.01666666666654</v>
      </c>
      <c r="J167" s="36">
        <v>778.73333333333335</v>
      </c>
      <c r="K167" s="31">
        <v>757.3</v>
      </c>
      <c r="L167" s="31">
        <v>738.15</v>
      </c>
      <c r="M167" s="31">
        <v>4.9543699999999999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386</v>
      </c>
      <c r="D168" s="36">
        <v>383.18333333333339</v>
      </c>
      <c r="E168" s="36">
        <v>378.1666666666668</v>
      </c>
      <c r="F168" s="36">
        <v>370.33333333333343</v>
      </c>
      <c r="G168" s="36">
        <v>365.31666666666683</v>
      </c>
      <c r="H168" s="36">
        <v>391.01666666666677</v>
      </c>
      <c r="I168" s="36">
        <v>396.03333333333342</v>
      </c>
      <c r="J168" s="36">
        <v>403.86666666666673</v>
      </c>
      <c r="K168" s="31">
        <v>388.2</v>
      </c>
      <c r="L168" s="31">
        <v>375.35</v>
      </c>
      <c r="M168" s="31">
        <v>28.512329999999999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175.8</v>
      </c>
      <c r="D169" s="36">
        <v>175.11666666666665</v>
      </c>
      <c r="E169" s="36">
        <v>171.8833333333333</v>
      </c>
      <c r="F169" s="36">
        <v>167.96666666666664</v>
      </c>
      <c r="G169" s="36">
        <v>164.73333333333329</v>
      </c>
      <c r="H169" s="36">
        <v>179.0333333333333</v>
      </c>
      <c r="I169" s="36">
        <v>182.26666666666665</v>
      </c>
      <c r="J169" s="36">
        <v>186.18333333333331</v>
      </c>
      <c r="K169" s="31">
        <v>178.35</v>
      </c>
      <c r="L169" s="31">
        <v>171.2</v>
      </c>
      <c r="M169" s="31">
        <v>155.00977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1036</v>
      </c>
      <c r="D170" s="36">
        <v>1040.2666666666667</v>
      </c>
      <c r="E170" s="36">
        <v>1020.6833333333334</v>
      </c>
      <c r="F170" s="36">
        <v>1005.3666666666668</v>
      </c>
      <c r="G170" s="36">
        <v>985.78333333333353</v>
      </c>
      <c r="H170" s="36">
        <v>1055.5833333333333</v>
      </c>
      <c r="I170" s="36">
        <v>1075.1666666666667</v>
      </c>
      <c r="J170" s="36">
        <v>1090.4833333333331</v>
      </c>
      <c r="K170" s="31">
        <v>1059.8499999999999</v>
      </c>
      <c r="L170" s="31">
        <v>1024.95</v>
      </c>
      <c r="M170" s="31">
        <v>0.95045000000000002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131.9</v>
      </c>
      <c r="D171" s="36">
        <v>130.46666666666667</v>
      </c>
      <c r="E171" s="36">
        <v>126.73333333333335</v>
      </c>
      <c r="F171" s="36">
        <v>121.56666666666668</v>
      </c>
      <c r="G171" s="36">
        <v>117.83333333333336</v>
      </c>
      <c r="H171" s="36">
        <v>135.63333333333333</v>
      </c>
      <c r="I171" s="36">
        <v>139.36666666666662</v>
      </c>
      <c r="J171" s="36">
        <v>144.53333333333333</v>
      </c>
      <c r="K171" s="31">
        <v>134.19999999999999</v>
      </c>
      <c r="L171" s="31">
        <v>125.3</v>
      </c>
      <c r="M171" s="31">
        <v>820.83861000000002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2848.25</v>
      </c>
      <c r="D172" s="36">
        <v>2835.1333333333332</v>
      </c>
      <c r="E172" s="36">
        <v>2813.7166666666662</v>
      </c>
      <c r="F172" s="36">
        <v>2779.1833333333329</v>
      </c>
      <c r="G172" s="36">
        <v>2757.766666666666</v>
      </c>
      <c r="H172" s="36">
        <v>2869.6666666666665</v>
      </c>
      <c r="I172" s="36">
        <v>2891.0833333333335</v>
      </c>
      <c r="J172" s="36">
        <v>2925.6166666666668</v>
      </c>
      <c r="K172" s="31">
        <v>2856.55</v>
      </c>
      <c r="L172" s="31">
        <v>2800.6</v>
      </c>
      <c r="M172" s="31">
        <v>0.19295000000000001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3398.15</v>
      </c>
      <c r="D173" s="36">
        <v>3370.6833333333329</v>
      </c>
      <c r="E173" s="36">
        <v>3321.3666666666659</v>
      </c>
      <c r="F173" s="36">
        <v>3244.583333333333</v>
      </c>
      <c r="G173" s="36">
        <v>3195.266666666666</v>
      </c>
      <c r="H173" s="36">
        <v>3447.4666666666658</v>
      </c>
      <c r="I173" s="36">
        <v>3496.7833333333324</v>
      </c>
      <c r="J173" s="36">
        <v>3573.5666666666657</v>
      </c>
      <c r="K173" s="31">
        <v>3420</v>
      </c>
      <c r="L173" s="31">
        <v>3293.9</v>
      </c>
      <c r="M173" s="31">
        <v>0.18778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319.55</v>
      </c>
      <c r="D174" s="36">
        <v>315.93333333333334</v>
      </c>
      <c r="E174" s="36">
        <v>304.61666666666667</v>
      </c>
      <c r="F174" s="36">
        <v>289.68333333333334</v>
      </c>
      <c r="G174" s="36">
        <v>278.36666666666667</v>
      </c>
      <c r="H174" s="36">
        <v>330.86666666666667</v>
      </c>
      <c r="I174" s="36">
        <v>342.18333333333339</v>
      </c>
      <c r="J174" s="36">
        <v>357.11666666666667</v>
      </c>
      <c r="K174" s="31">
        <v>327.25</v>
      </c>
      <c r="L174" s="31">
        <v>301</v>
      </c>
      <c r="M174" s="31">
        <v>120.70302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1774.65</v>
      </c>
      <c r="D175" s="36">
        <v>1776.1666666666667</v>
      </c>
      <c r="E175" s="36">
        <v>1753.5333333333335</v>
      </c>
      <c r="F175" s="36">
        <v>1732.4166666666667</v>
      </c>
      <c r="G175" s="36">
        <v>1709.7833333333335</v>
      </c>
      <c r="H175" s="36">
        <v>1797.2833333333335</v>
      </c>
      <c r="I175" s="36">
        <v>1819.9166666666667</v>
      </c>
      <c r="J175" s="36">
        <v>1841.0333333333335</v>
      </c>
      <c r="K175" s="31">
        <v>1798.8</v>
      </c>
      <c r="L175" s="31">
        <v>1755.05</v>
      </c>
      <c r="M175" s="31">
        <v>3.25983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1657.1</v>
      </c>
      <c r="D176" s="36">
        <v>1664.3666666666668</v>
      </c>
      <c r="E176" s="36">
        <v>1633.2333333333336</v>
      </c>
      <c r="F176" s="36">
        <v>1609.3666666666668</v>
      </c>
      <c r="G176" s="36">
        <v>1578.2333333333336</v>
      </c>
      <c r="H176" s="36">
        <v>1688.2333333333336</v>
      </c>
      <c r="I176" s="36">
        <v>1719.3666666666668</v>
      </c>
      <c r="J176" s="36">
        <v>1743.2333333333336</v>
      </c>
      <c r="K176" s="31">
        <v>1695.5</v>
      </c>
      <c r="L176" s="31">
        <v>1640.5</v>
      </c>
      <c r="M176" s="31">
        <v>2.1573500000000001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779.95</v>
      </c>
      <c r="D177" s="36">
        <v>779.80000000000007</v>
      </c>
      <c r="E177" s="36">
        <v>771.15000000000009</v>
      </c>
      <c r="F177" s="36">
        <v>762.35</v>
      </c>
      <c r="G177" s="36">
        <v>753.7</v>
      </c>
      <c r="H177" s="36">
        <v>788.60000000000014</v>
      </c>
      <c r="I177" s="36">
        <v>797.25</v>
      </c>
      <c r="J177" s="36">
        <v>806.05000000000018</v>
      </c>
      <c r="K177" s="31">
        <v>788.45</v>
      </c>
      <c r="L177" s="31">
        <v>771</v>
      </c>
      <c r="M177" s="31">
        <v>11.39226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957.35</v>
      </c>
      <c r="D178" s="36">
        <v>951.4</v>
      </c>
      <c r="E178" s="36">
        <v>927.55</v>
      </c>
      <c r="F178" s="36">
        <v>897.75</v>
      </c>
      <c r="G178" s="36">
        <v>873.9</v>
      </c>
      <c r="H178" s="36">
        <v>981.19999999999993</v>
      </c>
      <c r="I178" s="36">
        <v>1005.0500000000001</v>
      </c>
      <c r="J178" s="36">
        <v>1034.8499999999999</v>
      </c>
      <c r="K178" s="31">
        <v>975.25</v>
      </c>
      <c r="L178" s="31">
        <v>921.6</v>
      </c>
      <c r="M178" s="31">
        <v>7.4902699999999998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1491.15</v>
      </c>
      <c r="D179" s="36">
        <v>1501.3833333333332</v>
      </c>
      <c r="E179" s="36">
        <v>1477.7666666666664</v>
      </c>
      <c r="F179" s="36">
        <v>1464.3833333333332</v>
      </c>
      <c r="G179" s="36">
        <v>1440.7666666666664</v>
      </c>
      <c r="H179" s="36">
        <v>1514.7666666666664</v>
      </c>
      <c r="I179" s="36">
        <v>1538.3833333333332</v>
      </c>
      <c r="J179" s="36">
        <v>1551.7666666666664</v>
      </c>
      <c r="K179" s="31">
        <v>1525</v>
      </c>
      <c r="L179" s="31">
        <v>1488</v>
      </c>
      <c r="M179" s="31">
        <v>2.52033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59.8</v>
      </c>
      <c r="D180" s="36">
        <v>60.016666666666673</v>
      </c>
      <c r="E180" s="36">
        <v>58.983333333333348</v>
      </c>
      <c r="F180" s="36">
        <v>58.166666666666679</v>
      </c>
      <c r="G180" s="36">
        <v>57.133333333333354</v>
      </c>
      <c r="H180" s="36">
        <v>60.833333333333343</v>
      </c>
      <c r="I180" s="36">
        <v>61.86666666666666</v>
      </c>
      <c r="J180" s="36">
        <v>62.683333333333337</v>
      </c>
      <c r="K180" s="31">
        <v>61.05</v>
      </c>
      <c r="L180" s="31">
        <v>59.2</v>
      </c>
      <c r="M180" s="31">
        <v>192.72525999999999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1329.55</v>
      </c>
      <c r="D181" s="36">
        <v>1327.9</v>
      </c>
      <c r="E181" s="36">
        <v>1310.8000000000002</v>
      </c>
      <c r="F181" s="36">
        <v>1292.0500000000002</v>
      </c>
      <c r="G181" s="36">
        <v>1274.9500000000003</v>
      </c>
      <c r="H181" s="36">
        <v>1346.65</v>
      </c>
      <c r="I181" s="36">
        <v>1363.75</v>
      </c>
      <c r="J181" s="36">
        <v>1382.5</v>
      </c>
      <c r="K181" s="31">
        <v>1345</v>
      </c>
      <c r="L181" s="31">
        <v>1309.1500000000001</v>
      </c>
      <c r="M181" s="31">
        <v>2.4215300000000002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2024.55</v>
      </c>
      <c r="D182" s="36">
        <v>2027.1000000000001</v>
      </c>
      <c r="E182" s="36">
        <v>2015.4500000000003</v>
      </c>
      <c r="F182" s="36">
        <v>2006.3500000000001</v>
      </c>
      <c r="G182" s="36">
        <v>1994.7000000000003</v>
      </c>
      <c r="H182" s="36">
        <v>2036.2000000000003</v>
      </c>
      <c r="I182" s="36">
        <v>2047.8500000000004</v>
      </c>
      <c r="J182" s="36">
        <v>2056.9500000000003</v>
      </c>
      <c r="K182" s="31">
        <v>2038.75</v>
      </c>
      <c r="L182" s="31">
        <v>2018</v>
      </c>
      <c r="M182" s="31">
        <v>0.35615000000000002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501.35</v>
      </c>
      <c r="D183" s="36">
        <v>500.0333333333333</v>
      </c>
      <c r="E183" s="36">
        <v>496.86666666666662</v>
      </c>
      <c r="F183" s="36">
        <v>492.38333333333333</v>
      </c>
      <c r="G183" s="36">
        <v>489.21666666666664</v>
      </c>
      <c r="H183" s="36">
        <v>504.51666666666659</v>
      </c>
      <c r="I183" s="36">
        <v>507.68333333333334</v>
      </c>
      <c r="J183" s="36">
        <v>512.16666666666652</v>
      </c>
      <c r="K183" s="31">
        <v>503.2</v>
      </c>
      <c r="L183" s="31">
        <v>495.55</v>
      </c>
      <c r="M183" s="31">
        <v>1.4575899999999999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1008.2</v>
      </c>
      <c r="D184" s="36">
        <v>1006.4333333333334</v>
      </c>
      <c r="E184" s="36">
        <v>1000.1166666666668</v>
      </c>
      <c r="F184" s="36">
        <v>992.03333333333342</v>
      </c>
      <c r="G184" s="36">
        <v>985.71666666666681</v>
      </c>
      <c r="H184" s="36">
        <v>1014.5166666666668</v>
      </c>
      <c r="I184" s="36">
        <v>1020.8333333333334</v>
      </c>
      <c r="J184" s="36">
        <v>1028.9166666666667</v>
      </c>
      <c r="K184" s="31">
        <v>1012.75</v>
      </c>
      <c r="L184" s="31">
        <v>998.35</v>
      </c>
      <c r="M184" s="31">
        <v>18.379470000000001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648.04999999999995</v>
      </c>
      <c r="D185" s="36">
        <v>651.4</v>
      </c>
      <c r="E185" s="36">
        <v>639.69999999999993</v>
      </c>
      <c r="F185" s="36">
        <v>631.34999999999991</v>
      </c>
      <c r="G185" s="36">
        <v>619.64999999999986</v>
      </c>
      <c r="H185" s="36">
        <v>659.75</v>
      </c>
      <c r="I185" s="36">
        <v>671.45</v>
      </c>
      <c r="J185" s="36">
        <v>679.80000000000007</v>
      </c>
      <c r="K185" s="31">
        <v>663.1</v>
      </c>
      <c r="L185" s="31">
        <v>643.04999999999995</v>
      </c>
      <c r="M185" s="31">
        <v>2.6623000000000001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1876.7</v>
      </c>
      <c r="D186" s="36">
        <v>1861.8333333333333</v>
      </c>
      <c r="E186" s="36">
        <v>1840.6666666666665</v>
      </c>
      <c r="F186" s="36">
        <v>1804.6333333333332</v>
      </c>
      <c r="G186" s="36">
        <v>1783.4666666666665</v>
      </c>
      <c r="H186" s="36">
        <v>1897.8666666666666</v>
      </c>
      <c r="I186" s="36">
        <v>1919.0333333333331</v>
      </c>
      <c r="J186" s="36">
        <v>1955.0666666666666</v>
      </c>
      <c r="K186" s="31">
        <v>1883</v>
      </c>
      <c r="L186" s="31">
        <v>1825.8</v>
      </c>
      <c r="M186" s="31">
        <v>9.1227599999999995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399.55</v>
      </c>
      <c r="D187" s="36">
        <v>397.01666666666665</v>
      </c>
      <c r="E187" s="36">
        <v>390.0333333333333</v>
      </c>
      <c r="F187" s="36">
        <v>380.51666666666665</v>
      </c>
      <c r="G187" s="36">
        <v>373.5333333333333</v>
      </c>
      <c r="H187" s="36">
        <v>406.5333333333333</v>
      </c>
      <c r="I187" s="36">
        <v>413.51666666666665</v>
      </c>
      <c r="J187" s="36">
        <v>423.0333333333333</v>
      </c>
      <c r="K187" s="31">
        <v>404</v>
      </c>
      <c r="L187" s="31">
        <v>387.5</v>
      </c>
      <c r="M187" s="31">
        <v>69.968559999999997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502.95</v>
      </c>
      <c r="D188" s="36">
        <v>504.90000000000003</v>
      </c>
      <c r="E188" s="36">
        <v>497.05000000000007</v>
      </c>
      <c r="F188" s="36">
        <v>491.15000000000003</v>
      </c>
      <c r="G188" s="36">
        <v>483.30000000000007</v>
      </c>
      <c r="H188" s="36">
        <v>510.80000000000007</v>
      </c>
      <c r="I188" s="36">
        <v>518.65000000000009</v>
      </c>
      <c r="J188" s="36">
        <v>524.55000000000007</v>
      </c>
      <c r="K188" s="31">
        <v>512.75</v>
      </c>
      <c r="L188" s="31">
        <v>499</v>
      </c>
      <c r="M188" s="31">
        <v>20.449729999999999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2005.45</v>
      </c>
      <c r="D189" s="36">
        <v>2008.8999999999999</v>
      </c>
      <c r="E189" s="36">
        <v>1986.7999999999997</v>
      </c>
      <c r="F189" s="36">
        <v>1968.1499999999999</v>
      </c>
      <c r="G189" s="36">
        <v>1946.0499999999997</v>
      </c>
      <c r="H189" s="36">
        <v>2027.5499999999997</v>
      </c>
      <c r="I189" s="36">
        <v>2049.6499999999996</v>
      </c>
      <c r="J189" s="36">
        <v>2068.2999999999997</v>
      </c>
      <c r="K189" s="31">
        <v>2031</v>
      </c>
      <c r="L189" s="31">
        <v>1990.25</v>
      </c>
      <c r="M189" s="31">
        <v>17.00309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875.55</v>
      </c>
      <c r="D190" s="36">
        <v>857.51666666666677</v>
      </c>
      <c r="E190" s="36">
        <v>833.03333333333353</v>
      </c>
      <c r="F190" s="36">
        <v>790.51666666666677</v>
      </c>
      <c r="G190" s="36">
        <v>766.03333333333353</v>
      </c>
      <c r="H190" s="36">
        <v>900.03333333333353</v>
      </c>
      <c r="I190" s="36">
        <v>924.51666666666688</v>
      </c>
      <c r="J190" s="36">
        <v>967.03333333333353</v>
      </c>
      <c r="K190" s="31">
        <v>882</v>
      </c>
      <c r="L190" s="31">
        <v>815</v>
      </c>
      <c r="M190" s="31">
        <v>20.66347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345.6</v>
      </c>
      <c r="D191" s="36">
        <v>345.61666666666662</v>
      </c>
      <c r="E191" s="36">
        <v>342.98333333333323</v>
      </c>
      <c r="F191" s="36">
        <v>340.36666666666662</v>
      </c>
      <c r="G191" s="36">
        <v>337.73333333333323</v>
      </c>
      <c r="H191" s="36">
        <v>348.23333333333323</v>
      </c>
      <c r="I191" s="36">
        <v>350.86666666666656</v>
      </c>
      <c r="J191" s="36">
        <v>353.48333333333323</v>
      </c>
      <c r="K191" s="31">
        <v>348.25</v>
      </c>
      <c r="L191" s="31">
        <v>343</v>
      </c>
      <c r="M191" s="31">
        <v>1.1378600000000001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2094.35</v>
      </c>
      <c r="D192" s="36">
        <v>2087.1166666666668</v>
      </c>
      <c r="E192" s="36">
        <v>2069.2333333333336</v>
      </c>
      <c r="F192" s="36">
        <v>2044.1166666666668</v>
      </c>
      <c r="G192" s="36">
        <v>2026.2333333333336</v>
      </c>
      <c r="H192" s="36">
        <v>2112.2333333333336</v>
      </c>
      <c r="I192" s="36">
        <v>2130.1166666666668</v>
      </c>
      <c r="J192" s="36">
        <v>2155.2333333333336</v>
      </c>
      <c r="K192" s="31">
        <v>2105</v>
      </c>
      <c r="L192" s="31">
        <v>2062</v>
      </c>
      <c r="M192" s="31">
        <v>0.40850999999999998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718.1</v>
      </c>
      <c r="D193" s="36">
        <v>721.19999999999993</v>
      </c>
      <c r="E193" s="36">
        <v>712.89999999999986</v>
      </c>
      <c r="F193" s="36">
        <v>707.69999999999993</v>
      </c>
      <c r="G193" s="36">
        <v>699.39999999999986</v>
      </c>
      <c r="H193" s="36">
        <v>726.39999999999986</v>
      </c>
      <c r="I193" s="36">
        <v>734.69999999999982</v>
      </c>
      <c r="J193" s="36">
        <v>739.89999999999986</v>
      </c>
      <c r="K193" s="31">
        <v>729.5</v>
      </c>
      <c r="L193" s="31">
        <v>716</v>
      </c>
      <c r="M193" s="31">
        <v>0.56491000000000002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371.7</v>
      </c>
      <c r="D194" s="36">
        <v>370.01666666666671</v>
      </c>
      <c r="E194" s="36">
        <v>365.03333333333342</v>
      </c>
      <c r="F194" s="36">
        <v>358.36666666666673</v>
      </c>
      <c r="G194" s="36">
        <v>353.38333333333344</v>
      </c>
      <c r="H194" s="36">
        <v>376.68333333333339</v>
      </c>
      <c r="I194" s="36">
        <v>381.66666666666663</v>
      </c>
      <c r="J194" s="36">
        <v>388.33333333333337</v>
      </c>
      <c r="K194" s="31">
        <v>375</v>
      </c>
      <c r="L194" s="31">
        <v>363.35</v>
      </c>
      <c r="M194" s="31">
        <v>5.6059400000000004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2851.15</v>
      </c>
      <c r="D195" s="36">
        <v>2870.65</v>
      </c>
      <c r="E195" s="36">
        <v>2821.65</v>
      </c>
      <c r="F195" s="36">
        <v>2792.15</v>
      </c>
      <c r="G195" s="36">
        <v>2743.15</v>
      </c>
      <c r="H195" s="36">
        <v>2900.15</v>
      </c>
      <c r="I195" s="36">
        <v>2949.15</v>
      </c>
      <c r="J195" s="36">
        <v>2978.65</v>
      </c>
      <c r="K195" s="31">
        <v>2919.65</v>
      </c>
      <c r="L195" s="31">
        <v>2841.15</v>
      </c>
      <c r="M195" s="31">
        <v>0.89564999999999995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433.15</v>
      </c>
      <c r="D196" s="36">
        <v>433.31666666666666</v>
      </c>
      <c r="E196" s="36">
        <v>430.63333333333333</v>
      </c>
      <c r="F196" s="36">
        <v>428.11666666666667</v>
      </c>
      <c r="G196" s="36">
        <v>425.43333333333334</v>
      </c>
      <c r="H196" s="36">
        <v>435.83333333333331</v>
      </c>
      <c r="I196" s="36">
        <v>438.51666666666659</v>
      </c>
      <c r="J196" s="36">
        <v>441.0333333333333</v>
      </c>
      <c r="K196" s="31">
        <v>436</v>
      </c>
      <c r="L196" s="31">
        <v>430.8</v>
      </c>
      <c r="M196" s="31">
        <v>7.9045100000000001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686.85</v>
      </c>
      <c r="D197" s="36">
        <v>688.1</v>
      </c>
      <c r="E197" s="36">
        <v>678.75</v>
      </c>
      <c r="F197" s="36">
        <v>670.65</v>
      </c>
      <c r="G197" s="36">
        <v>661.3</v>
      </c>
      <c r="H197" s="36">
        <v>696.2</v>
      </c>
      <c r="I197" s="36">
        <v>705.55000000000018</v>
      </c>
      <c r="J197" s="36">
        <v>713.65000000000009</v>
      </c>
      <c r="K197" s="31">
        <v>697.45</v>
      </c>
      <c r="L197" s="31">
        <v>680</v>
      </c>
      <c r="M197" s="31">
        <v>11.83095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141</v>
      </c>
      <c r="D198" s="36">
        <v>142.15</v>
      </c>
      <c r="E198" s="36">
        <v>139.55000000000001</v>
      </c>
      <c r="F198" s="36">
        <v>138.1</v>
      </c>
      <c r="G198" s="36">
        <v>135.5</v>
      </c>
      <c r="H198" s="36">
        <v>143.60000000000002</v>
      </c>
      <c r="I198" s="36">
        <v>146.19999999999999</v>
      </c>
      <c r="J198" s="36">
        <v>147.65000000000003</v>
      </c>
      <c r="K198" s="31">
        <v>144.75</v>
      </c>
      <c r="L198" s="31">
        <v>140.69999999999999</v>
      </c>
      <c r="M198" s="31">
        <v>19.74249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193.2</v>
      </c>
      <c r="D199" s="36">
        <v>192.70000000000002</v>
      </c>
      <c r="E199" s="36">
        <v>190.50000000000003</v>
      </c>
      <c r="F199" s="36">
        <v>187.8</v>
      </c>
      <c r="G199" s="36">
        <v>185.60000000000002</v>
      </c>
      <c r="H199" s="36">
        <v>195.40000000000003</v>
      </c>
      <c r="I199" s="36">
        <v>197.60000000000002</v>
      </c>
      <c r="J199" s="36">
        <v>200.30000000000004</v>
      </c>
      <c r="K199" s="31">
        <v>194.9</v>
      </c>
      <c r="L199" s="31">
        <v>190</v>
      </c>
      <c r="M199" s="31">
        <v>62.170340000000003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288.5</v>
      </c>
      <c r="D200" s="36">
        <v>287.51666666666665</v>
      </c>
      <c r="E200" s="36">
        <v>285.0333333333333</v>
      </c>
      <c r="F200" s="36">
        <v>281.56666666666666</v>
      </c>
      <c r="G200" s="36">
        <v>279.08333333333331</v>
      </c>
      <c r="H200" s="36">
        <v>290.98333333333329</v>
      </c>
      <c r="I200" s="36">
        <v>293.46666666666664</v>
      </c>
      <c r="J200" s="36">
        <v>296.93333333333328</v>
      </c>
      <c r="K200" s="31">
        <v>290</v>
      </c>
      <c r="L200" s="31">
        <v>284.05</v>
      </c>
      <c r="M200" s="31">
        <v>11.83399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1638.5</v>
      </c>
      <c r="D201" s="36">
        <v>1635.5666666666666</v>
      </c>
      <c r="E201" s="36">
        <v>1612.1333333333332</v>
      </c>
      <c r="F201" s="36">
        <v>1585.7666666666667</v>
      </c>
      <c r="G201" s="36">
        <v>1562.3333333333333</v>
      </c>
      <c r="H201" s="36">
        <v>1661.9333333333332</v>
      </c>
      <c r="I201" s="36">
        <v>1685.3666666666666</v>
      </c>
      <c r="J201" s="36">
        <v>1711.7333333333331</v>
      </c>
      <c r="K201" s="31">
        <v>1659</v>
      </c>
      <c r="L201" s="31">
        <v>1609.2</v>
      </c>
      <c r="M201" s="31">
        <v>2.4417300000000002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836.65</v>
      </c>
      <c r="D202" s="36">
        <v>838.5</v>
      </c>
      <c r="E202" s="36">
        <v>830.4</v>
      </c>
      <c r="F202" s="36">
        <v>824.15</v>
      </c>
      <c r="G202" s="36">
        <v>816.05</v>
      </c>
      <c r="H202" s="36">
        <v>844.75</v>
      </c>
      <c r="I202" s="36">
        <v>852.84999999999991</v>
      </c>
      <c r="J202" s="36">
        <v>859.1</v>
      </c>
      <c r="K202" s="31">
        <v>846.6</v>
      </c>
      <c r="L202" s="31">
        <v>832.25</v>
      </c>
      <c r="M202" s="31">
        <v>2.7673399999999999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1302.6500000000001</v>
      </c>
      <c r="D203" s="36">
        <v>1297.6833333333334</v>
      </c>
      <c r="E203" s="36">
        <v>1287.2666666666669</v>
      </c>
      <c r="F203" s="36">
        <v>1271.8833333333334</v>
      </c>
      <c r="G203" s="36">
        <v>1261.4666666666669</v>
      </c>
      <c r="H203" s="36">
        <v>1313.0666666666668</v>
      </c>
      <c r="I203" s="36">
        <v>1323.4833333333333</v>
      </c>
      <c r="J203" s="36">
        <v>1338.8666666666668</v>
      </c>
      <c r="K203" s="31">
        <v>1308.0999999999999</v>
      </c>
      <c r="L203" s="31">
        <v>1282.3</v>
      </c>
      <c r="M203" s="31">
        <v>10.03617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1340.9</v>
      </c>
      <c r="D204" s="36">
        <v>1339.1333333333332</v>
      </c>
      <c r="E204" s="36">
        <v>1331.4666666666665</v>
      </c>
      <c r="F204" s="36">
        <v>1322.0333333333333</v>
      </c>
      <c r="G204" s="36">
        <v>1314.3666666666666</v>
      </c>
      <c r="H204" s="36">
        <v>1348.5666666666664</v>
      </c>
      <c r="I204" s="36">
        <v>1356.2333333333333</v>
      </c>
      <c r="J204" s="36">
        <v>1365.6666666666663</v>
      </c>
      <c r="K204" s="31">
        <v>1346.8</v>
      </c>
      <c r="L204" s="31">
        <v>1329.7</v>
      </c>
      <c r="M204" s="31">
        <v>41.043849999999999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2969.55</v>
      </c>
      <c r="D205" s="36">
        <v>2961.75</v>
      </c>
      <c r="E205" s="36">
        <v>2923.3</v>
      </c>
      <c r="F205" s="36">
        <v>2877.05</v>
      </c>
      <c r="G205" s="36">
        <v>2838.6000000000004</v>
      </c>
      <c r="H205" s="36">
        <v>3008</v>
      </c>
      <c r="I205" s="36">
        <v>3046.45</v>
      </c>
      <c r="J205" s="36">
        <v>3092.7</v>
      </c>
      <c r="K205" s="31">
        <v>3000.2</v>
      </c>
      <c r="L205" s="31">
        <v>2915.5</v>
      </c>
      <c r="M205" s="31">
        <v>11.51667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1558.8</v>
      </c>
      <c r="D206" s="36">
        <v>1557.8</v>
      </c>
      <c r="E206" s="36">
        <v>1543.1499999999999</v>
      </c>
      <c r="F206" s="36">
        <v>1527.5</v>
      </c>
      <c r="G206" s="36">
        <v>1512.85</v>
      </c>
      <c r="H206" s="36">
        <v>1573.4499999999998</v>
      </c>
      <c r="I206" s="36">
        <v>1588.1</v>
      </c>
      <c r="J206" s="36">
        <v>1603.7499999999998</v>
      </c>
      <c r="K206" s="31">
        <v>1572.45</v>
      </c>
      <c r="L206" s="31">
        <v>1542.15</v>
      </c>
      <c r="M206" s="31">
        <v>347.4572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690.75</v>
      </c>
      <c r="D207" s="36">
        <v>686.1</v>
      </c>
      <c r="E207" s="36">
        <v>679.2</v>
      </c>
      <c r="F207" s="36">
        <v>667.65</v>
      </c>
      <c r="G207" s="36">
        <v>660.75</v>
      </c>
      <c r="H207" s="36">
        <v>697.65000000000009</v>
      </c>
      <c r="I207" s="36">
        <v>704.55</v>
      </c>
      <c r="J207" s="36">
        <v>716.10000000000014</v>
      </c>
      <c r="K207" s="31">
        <v>693</v>
      </c>
      <c r="L207" s="31">
        <v>674.55</v>
      </c>
      <c r="M207" s="31">
        <v>46.371160000000003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3819.05</v>
      </c>
      <c r="D208" s="36">
        <v>3828.5833333333335</v>
      </c>
      <c r="E208" s="36">
        <v>3772.666666666667</v>
      </c>
      <c r="F208" s="36">
        <v>3726.2833333333333</v>
      </c>
      <c r="G208" s="36">
        <v>3670.3666666666668</v>
      </c>
      <c r="H208" s="36">
        <v>3874.9666666666672</v>
      </c>
      <c r="I208" s="36">
        <v>3930.8833333333341</v>
      </c>
      <c r="J208" s="36">
        <v>3977.2666666666673</v>
      </c>
      <c r="K208" s="31">
        <v>3884.5</v>
      </c>
      <c r="L208" s="31">
        <v>3782.2</v>
      </c>
      <c r="M208" s="31">
        <v>29.091000000000001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66.650000000000006</v>
      </c>
      <c r="D209" s="36">
        <v>66.933333333333337</v>
      </c>
      <c r="E209" s="36">
        <v>66.116666666666674</v>
      </c>
      <c r="F209" s="36">
        <v>65.583333333333343</v>
      </c>
      <c r="G209" s="36">
        <v>64.76666666666668</v>
      </c>
      <c r="H209" s="36">
        <v>67.466666666666669</v>
      </c>
      <c r="I209" s="36">
        <v>68.283333333333331</v>
      </c>
      <c r="J209" s="36">
        <v>68.816666666666663</v>
      </c>
      <c r="K209" s="31">
        <v>67.75</v>
      </c>
      <c r="L209" s="31">
        <v>66.400000000000006</v>
      </c>
      <c r="M209" s="31">
        <v>53.869720000000001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283.5</v>
      </c>
      <c r="D210" s="36">
        <v>280.25</v>
      </c>
      <c r="E210" s="36">
        <v>275.60000000000002</v>
      </c>
      <c r="F210" s="36">
        <v>267.70000000000005</v>
      </c>
      <c r="G210" s="36">
        <v>263.05000000000007</v>
      </c>
      <c r="H210" s="36">
        <v>288.14999999999998</v>
      </c>
      <c r="I210" s="36">
        <v>292.79999999999995</v>
      </c>
      <c r="J210" s="36">
        <v>300.69999999999993</v>
      </c>
      <c r="K210" s="31">
        <v>284.89999999999998</v>
      </c>
      <c r="L210" s="31">
        <v>272.35000000000002</v>
      </c>
      <c r="M210" s="31">
        <v>4.1812399999999998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515.65</v>
      </c>
      <c r="D211" s="36">
        <v>515.58333333333337</v>
      </c>
      <c r="E211" s="36">
        <v>511.41666666666674</v>
      </c>
      <c r="F211" s="36">
        <v>507.18333333333339</v>
      </c>
      <c r="G211" s="36">
        <v>503.01666666666677</v>
      </c>
      <c r="H211" s="36">
        <v>519.81666666666672</v>
      </c>
      <c r="I211" s="36">
        <v>523.98333333333346</v>
      </c>
      <c r="J211" s="36">
        <v>528.2166666666667</v>
      </c>
      <c r="K211" s="31">
        <v>519.75</v>
      </c>
      <c r="L211" s="31">
        <v>511.35</v>
      </c>
      <c r="M211" s="31">
        <v>75.997010000000003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1006.75</v>
      </c>
      <c r="D212" s="36">
        <v>997.25</v>
      </c>
      <c r="E212" s="36">
        <v>954.5</v>
      </c>
      <c r="F212" s="36">
        <v>902.25</v>
      </c>
      <c r="G212" s="36">
        <v>859.5</v>
      </c>
      <c r="H212" s="36">
        <v>1049.5</v>
      </c>
      <c r="I212" s="36">
        <v>1092.25</v>
      </c>
      <c r="J212" s="36">
        <v>1144.5</v>
      </c>
      <c r="K212" s="31">
        <v>1040</v>
      </c>
      <c r="L212" s="31">
        <v>945</v>
      </c>
      <c r="M212" s="31">
        <v>1.3683399999999999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2379.8000000000002</v>
      </c>
      <c r="D213" s="36">
        <v>2376.9333333333334</v>
      </c>
      <c r="E213" s="36">
        <v>2309.8666666666668</v>
      </c>
      <c r="F213" s="36">
        <v>2239.9333333333334</v>
      </c>
      <c r="G213" s="36">
        <v>2172.8666666666668</v>
      </c>
      <c r="H213" s="36">
        <v>2446.8666666666668</v>
      </c>
      <c r="I213" s="36">
        <v>2513.9333333333334</v>
      </c>
      <c r="J213" s="36">
        <v>2583.8666666666668</v>
      </c>
      <c r="K213" s="31">
        <v>2444</v>
      </c>
      <c r="L213" s="31">
        <v>2307</v>
      </c>
      <c r="M213" s="31">
        <v>72.73415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173.05</v>
      </c>
      <c r="D214" s="36">
        <v>171.06666666666669</v>
      </c>
      <c r="E214" s="36">
        <v>167.48333333333338</v>
      </c>
      <c r="F214" s="36">
        <v>161.91666666666669</v>
      </c>
      <c r="G214" s="36">
        <v>158.33333333333337</v>
      </c>
      <c r="H214" s="36">
        <v>176.63333333333338</v>
      </c>
      <c r="I214" s="36">
        <v>180.2166666666667</v>
      </c>
      <c r="J214" s="36">
        <v>185.78333333333339</v>
      </c>
      <c r="K214" s="31">
        <v>174.65</v>
      </c>
      <c r="L214" s="31">
        <v>165.5</v>
      </c>
      <c r="M214" s="31">
        <v>163.18299999999999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347.4</v>
      </c>
      <c r="D215" s="36">
        <v>344.58333333333331</v>
      </c>
      <c r="E215" s="36">
        <v>339.36666666666662</v>
      </c>
      <c r="F215" s="36">
        <v>331.33333333333331</v>
      </c>
      <c r="G215" s="36">
        <v>326.11666666666662</v>
      </c>
      <c r="H215" s="36">
        <v>352.61666666666662</v>
      </c>
      <c r="I215" s="36">
        <v>357.83333333333331</v>
      </c>
      <c r="J215" s="36">
        <v>365.86666666666662</v>
      </c>
      <c r="K215" s="31">
        <v>349.8</v>
      </c>
      <c r="L215" s="31">
        <v>336.55</v>
      </c>
      <c r="M215" s="31">
        <v>121.54345000000001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2545.5500000000002</v>
      </c>
      <c r="D216" s="36">
        <v>2538.7333333333336</v>
      </c>
      <c r="E216" s="36">
        <v>2522.9666666666672</v>
      </c>
      <c r="F216" s="36">
        <v>2500.3833333333337</v>
      </c>
      <c r="G216" s="36">
        <v>2484.6166666666672</v>
      </c>
      <c r="H216" s="36">
        <v>2561.3166666666671</v>
      </c>
      <c r="I216" s="36">
        <v>2577.0833333333335</v>
      </c>
      <c r="J216" s="36">
        <v>2599.666666666667</v>
      </c>
      <c r="K216" s="31">
        <v>2554.5</v>
      </c>
      <c r="L216" s="31">
        <v>2516.15</v>
      </c>
      <c r="M216" s="31">
        <v>30.95684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299.25</v>
      </c>
      <c r="D217" s="36">
        <v>299.2</v>
      </c>
      <c r="E217" s="36">
        <v>297.54999999999995</v>
      </c>
      <c r="F217" s="36">
        <v>295.84999999999997</v>
      </c>
      <c r="G217" s="36">
        <v>294.19999999999993</v>
      </c>
      <c r="H217" s="36">
        <v>300.89999999999998</v>
      </c>
      <c r="I217" s="36">
        <v>302.54999999999995</v>
      </c>
      <c r="J217" s="36">
        <v>304.25</v>
      </c>
      <c r="K217" s="31">
        <v>300.85000000000002</v>
      </c>
      <c r="L217" s="31">
        <v>297.5</v>
      </c>
      <c r="M217" s="31">
        <v>3.8285300000000002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4672.3500000000004</v>
      </c>
      <c r="D218" s="36">
        <v>4696.0166666666664</v>
      </c>
      <c r="E218" s="36">
        <v>4627.333333333333</v>
      </c>
      <c r="F218" s="36">
        <v>4582.3166666666666</v>
      </c>
      <c r="G218" s="36">
        <v>4513.6333333333332</v>
      </c>
      <c r="H218" s="36">
        <v>4741.0333333333328</v>
      </c>
      <c r="I218" s="36">
        <v>4809.7166666666672</v>
      </c>
      <c r="J218" s="36">
        <v>4854.7333333333327</v>
      </c>
      <c r="K218" s="31">
        <v>4764.7</v>
      </c>
      <c r="L218" s="31">
        <v>4651</v>
      </c>
      <c r="M218" s="31">
        <v>0.34977999999999998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535.65</v>
      </c>
      <c r="D219" s="36">
        <v>536.30000000000007</v>
      </c>
      <c r="E219" s="36">
        <v>529.35000000000014</v>
      </c>
      <c r="F219" s="36">
        <v>523.05000000000007</v>
      </c>
      <c r="G219" s="36">
        <v>516.10000000000014</v>
      </c>
      <c r="H219" s="36">
        <v>542.60000000000014</v>
      </c>
      <c r="I219" s="36">
        <v>549.55000000000018</v>
      </c>
      <c r="J219" s="36">
        <v>555.85000000000014</v>
      </c>
      <c r="K219" s="31">
        <v>543.25</v>
      </c>
      <c r="L219" s="31">
        <v>530</v>
      </c>
      <c r="M219" s="31">
        <v>0.46925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898.45</v>
      </c>
      <c r="D220" s="36">
        <v>892.76666666666677</v>
      </c>
      <c r="E220" s="36">
        <v>871.58333333333348</v>
      </c>
      <c r="F220" s="36">
        <v>844.7166666666667</v>
      </c>
      <c r="G220" s="36">
        <v>823.53333333333342</v>
      </c>
      <c r="H220" s="36">
        <v>919.63333333333355</v>
      </c>
      <c r="I220" s="36">
        <v>940.81666666666672</v>
      </c>
      <c r="J220" s="36">
        <v>967.68333333333362</v>
      </c>
      <c r="K220" s="31">
        <v>913.95</v>
      </c>
      <c r="L220" s="31">
        <v>865.9</v>
      </c>
      <c r="M220" s="31">
        <v>3.8880400000000002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36653.449999999997</v>
      </c>
      <c r="D221" s="36">
        <v>36652.066666666666</v>
      </c>
      <c r="E221" s="36">
        <v>36466.433333333334</v>
      </c>
      <c r="F221" s="36">
        <v>36279.416666666672</v>
      </c>
      <c r="G221" s="36">
        <v>36093.78333333334</v>
      </c>
      <c r="H221" s="36">
        <v>36839.083333333328</v>
      </c>
      <c r="I221" s="36">
        <v>37024.71666666666</v>
      </c>
      <c r="J221" s="36">
        <v>37211.733333333323</v>
      </c>
      <c r="K221" s="31">
        <v>36837.699999999997</v>
      </c>
      <c r="L221" s="31">
        <v>36465.050000000003</v>
      </c>
      <c r="M221" s="31">
        <v>1.7260000000000001E-2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85.75</v>
      </c>
      <c r="D222" s="36">
        <v>84.9</v>
      </c>
      <c r="E222" s="36">
        <v>82.500000000000014</v>
      </c>
      <c r="F222" s="36">
        <v>79.250000000000014</v>
      </c>
      <c r="G222" s="36">
        <v>76.850000000000023</v>
      </c>
      <c r="H222" s="36">
        <v>88.15</v>
      </c>
      <c r="I222" s="36">
        <v>90.549999999999983</v>
      </c>
      <c r="J222" s="36">
        <v>93.8</v>
      </c>
      <c r="K222" s="31">
        <v>87.3</v>
      </c>
      <c r="L222" s="31">
        <v>81.650000000000006</v>
      </c>
      <c r="M222" s="31">
        <v>487.99946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934.95</v>
      </c>
      <c r="D223" s="36">
        <v>934.66666666666663</v>
      </c>
      <c r="E223" s="36">
        <v>928.48333333333323</v>
      </c>
      <c r="F223" s="36">
        <v>922.01666666666665</v>
      </c>
      <c r="G223" s="36">
        <v>915.83333333333326</v>
      </c>
      <c r="H223" s="36">
        <v>941.13333333333321</v>
      </c>
      <c r="I223" s="36">
        <v>947.31666666666661</v>
      </c>
      <c r="J223" s="36">
        <v>953.78333333333319</v>
      </c>
      <c r="K223" s="31">
        <v>940.85</v>
      </c>
      <c r="L223" s="31">
        <v>928.2</v>
      </c>
      <c r="M223" s="31">
        <v>239.50291999999999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1480</v>
      </c>
      <c r="D224" s="36">
        <v>1468.75</v>
      </c>
      <c r="E224" s="36">
        <v>1447.5</v>
      </c>
      <c r="F224" s="36">
        <v>1415</v>
      </c>
      <c r="G224" s="36">
        <v>1393.75</v>
      </c>
      <c r="H224" s="36">
        <v>1501.25</v>
      </c>
      <c r="I224" s="36">
        <v>1522.5</v>
      </c>
      <c r="J224" s="36">
        <v>1555</v>
      </c>
      <c r="K224" s="31">
        <v>1490</v>
      </c>
      <c r="L224" s="31">
        <v>1436.25</v>
      </c>
      <c r="M224" s="31">
        <v>10.0372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562.6</v>
      </c>
      <c r="D225" s="36">
        <v>561.51666666666665</v>
      </c>
      <c r="E225" s="36">
        <v>553.63333333333333</v>
      </c>
      <c r="F225" s="36">
        <v>544.66666666666663</v>
      </c>
      <c r="G225" s="36">
        <v>536.7833333333333</v>
      </c>
      <c r="H225" s="36">
        <v>570.48333333333335</v>
      </c>
      <c r="I225" s="36">
        <v>578.36666666666656</v>
      </c>
      <c r="J225" s="36">
        <v>587.33333333333337</v>
      </c>
      <c r="K225" s="31">
        <v>569.4</v>
      </c>
      <c r="L225" s="31">
        <v>552.54999999999995</v>
      </c>
      <c r="M225" s="31">
        <v>32.173380000000002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680.45</v>
      </c>
      <c r="D226" s="36">
        <v>672.85</v>
      </c>
      <c r="E226" s="36">
        <v>662.7</v>
      </c>
      <c r="F226" s="36">
        <v>644.95000000000005</v>
      </c>
      <c r="G226" s="36">
        <v>634.80000000000007</v>
      </c>
      <c r="H226" s="36">
        <v>690.6</v>
      </c>
      <c r="I226" s="36">
        <v>700.74999999999989</v>
      </c>
      <c r="J226" s="36">
        <v>718.5</v>
      </c>
      <c r="K226" s="31">
        <v>683</v>
      </c>
      <c r="L226" s="31">
        <v>655.1</v>
      </c>
      <c r="M226" s="31">
        <v>4.8776700000000002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62.5</v>
      </c>
      <c r="D227" s="36">
        <v>62.766666666666673</v>
      </c>
      <c r="E227" s="36">
        <v>61.933333333333344</v>
      </c>
      <c r="F227" s="36">
        <v>61.366666666666674</v>
      </c>
      <c r="G227" s="36">
        <v>60.533333333333346</v>
      </c>
      <c r="H227" s="36">
        <v>63.333333333333343</v>
      </c>
      <c r="I227" s="36">
        <v>64.166666666666671</v>
      </c>
      <c r="J227" s="36">
        <v>64.733333333333348</v>
      </c>
      <c r="K227" s="31">
        <v>63.6</v>
      </c>
      <c r="L227" s="31">
        <v>62.2</v>
      </c>
      <c r="M227" s="31">
        <v>67.428709999999995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85.2</v>
      </c>
      <c r="D228" s="36">
        <v>85.1</v>
      </c>
      <c r="E228" s="36">
        <v>84.199999999999989</v>
      </c>
      <c r="F228" s="36">
        <v>83.199999999999989</v>
      </c>
      <c r="G228" s="36">
        <v>82.299999999999983</v>
      </c>
      <c r="H228" s="36">
        <v>86.1</v>
      </c>
      <c r="I228" s="36">
        <v>87</v>
      </c>
      <c r="J228" s="36">
        <v>88</v>
      </c>
      <c r="K228" s="31">
        <v>86</v>
      </c>
      <c r="L228" s="31">
        <v>84.1</v>
      </c>
      <c r="M228" s="31">
        <v>666.83981000000006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118.45</v>
      </c>
      <c r="D229" s="36">
        <v>118.21666666666668</v>
      </c>
      <c r="E229" s="36">
        <v>117.53333333333336</v>
      </c>
      <c r="F229" s="36">
        <v>116.61666666666667</v>
      </c>
      <c r="G229" s="36">
        <v>115.93333333333335</v>
      </c>
      <c r="H229" s="36">
        <v>119.13333333333337</v>
      </c>
      <c r="I229" s="36">
        <v>119.81666666666668</v>
      </c>
      <c r="J229" s="36">
        <v>120.73333333333338</v>
      </c>
      <c r="K229" s="31">
        <v>118.9</v>
      </c>
      <c r="L229" s="31">
        <v>117.3</v>
      </c>
      <c r="M229" s="31">
        <v>63.88823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1020.2</v>
      </c>
      <c r="D230" s="36">
        <v>1025.0666666666666</v>
      </c>
      <c r="E230" s="36">
        <v>1010.1333333333332</v>
      </c>
      <c r="F230" s="36">
        <v>1000.0666666666666</v>
      </c>
      <c r="G230" s="36">
        <v>985.13333333333321</v>
      </c>
      <c r="H230" s="36">
        <v>1035.1333333333332</v>
      </c>
      <c r="I230" s="36">
        <v>1050.0666666666666</v>
      </c>
      <c r="J230" s="36">
        <v>1060.1333333333332</v>
      </c>
      <c r="K230" s="31">
        <v>1040</v>
      </c>
      <c r="L230" s="31">
        <v>1015</v>
      </c>
      <c r="M230" s="31">
        <v>0.22101999999999999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608.5</v>
      </c>
      <c r="D231" s="36">
        <v>603.6</v>
      </c>
      <c r="E231" s="36">
        <v>597.20000000000005</v>
      </c>
      <c r="F231" s="36">
        <v>585.9</v>
      </c>
      <c r="G231" s="36">
        <v>579.5</v>
      </c>
      <c r="H231" s="36">
        <v>614.90000000000009</v>
      </c>
      <c r="I231" s="36">
        <v>621.29999999999995</v>
      </c>
      <c r="J231" s="36">
        <v>632.60000000000014</v>
      </c>
      <c r="K231" s="31">
        <v>610</v>
      </c>
      <c r="L231" s="31">
        <v>592.29999999999995</v>
      </c>
      <c r="M231" s="31">
        <v>5.8015400000000001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251.35</v>
      </c>
      <c r="D232" s="36">
        <v>246.45000000000002</v>
      </c>
      <c r="E232" s="36">
        <v>238.30000000000004</v>
      </c>
      <c r="F232" s="36">
        <v>225.25000000000003</v>
      </c>
      <c r="G232" s="36">
        <v>217.10000000000005</v>
      </c>
      <c r="H232" s="36">
        <v>259.5</v>
      </c>
      <c r="I232" s="36">
        <v>267.64999999999998</v>
      </c>
      <c r="J232" s="36">
        <v>280.70000000000005</v>
      </c>
      <c r="K232" s="31">
        <v>254.6</v>
      </c>
      <c r="L232" s="31">
        <v>233.4</v>
      </c>
      <c r="M232" s="31">
        <v>244.83492000000001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204.15</v>
      </c>
      <c r="D233" s="36">
        <v>200.4</v>
      </c>
      <c r="E233" s="36">
        <v>192</v>
      </c>
      <c r="F233" s="36">
        <v>179.85</v>
      </c>
      <c r="G233" s="36">
        <v>171.45</v>
      </c>
      <c r="H233" s="36">
        <v>212.55</v>
      </c>
      <c r="I233" s="36">
        <v>220.95000000000005</v>
      </c>
      <c r="J233" s="36">
        <v>233.10000000000002</v>
      </c>
      <c r="K233" s="31">
        <v>208.8</v>
      </c>
      <c r="L233" s="31">
        <v>188.25</v>
      </c>
      <c r="M233" s="31">
        <v>519.50771999999995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82.9</v>
      </c>
      <c r="D234" s="36">
        <v>81.966666666666669</v>
      </c>
      <c r="E234" s="36">
        <v>80.583333333333343</v>
      </c>
      <c r="F234" s="36">
        <v>78.26666666666668</v>
      </c>
      <c r="G234" s="36">
        <v>76.883333333333354</v>
      </c>
      <c r="H234" s="36">
        <v>84.283333333333331</v>
      </c>
      <c r="I234" s="36">
        <v>85.666666666666657</v>
      </c>
      <c r="J234" s="36">
        <v>87.98333333333332</v>
      </c>
      <c r="K234" s="31">
        <v>83.35</v>
      </c>
      <c r="L234" s="31">
        <v>79.650000000000006</v>
      </c>
      <c r="M234" s="31">
        <v>148.51523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2604.0500000000002</v>
      </c>
      <c r="D235" s="36">
        <v>2610.4166666666665</v>
      </c>
      <c r="E235" s="36">
        <v>2588.6333333333332</v>
      </c>
      <c r="F235" s="36">
        <v>2573.2166666666667</v>
      </c>
      <c r="G235" s="36">
        <v>2551.4333333333334</v>
      </c>
      <c r="H235" s="36">
        <v>2625.833333333333</v>
      </c>
      <c r="I235" s="36">
        <v>2647.6166666666668</v>
      </c>
      <c r="J235" s="36">
        <v>2663.0333333333328</v>
      </c>
      <c r="K235" s="31">
        <v>2632.2</v>
      </c>
      <c r="L235" s="31">
        <v>2595</v>
      </c>
      <c r="M235" s="31">
        <v>1.7917000000000001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396.9</v>
      </c>
      <c r="D236" s="36">
        <v>403.68333333333334</v>
      </c>
      <c r="E236" s="36">
        <v>384.11666666666667</v>
      </c>
      <c r="F236" s="36">
        <v>371.33333333333331</v>
      </c>
      <c r="G236" s="36">
        <v>351.76666666666665</v>
      </c>
      <c r="H236" s="36">
        <v>416.4666666666667</v>
      </c>
      <c r="I236" s="36">
        <v>436.03333333333342</v>
      </c>
      <c r="J236" s="36">
        <v>448.81666666666672</v>
      </c>
      <c r="K236" s="31">
        <v>423.25</v>
      </c>
      <c r="L236" s="31">
        <v>390.9</v>
      </c>
      <c r="M236" s="31">
        <v>116.28639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143.85</v>
      </c>
      <c r="D237" s="36">
        <v>143.43333333333331</v>
      </c>
      <c r="E237" s="36">
        <v>142.01666666666662</v>
      </c>
      <c r="F237" s="36">
        <v>140.18333333333331</v>
      </c>
      <c r="G237" s="36">
        <v>138.76666666666662</v>
      </c>
      <c r="H237" s="36">
        <v>145.26666666666662</v>
      </c>
      <c r="I237" s="36">
        <v>146.68333333333331</v>
      </c>
      <c r="J237" s="36">
        <v>148.51666666666662</v>
      </c>
      <c r="K237" s="31">
        <v>144.85</v>
      </c>
      <c r="L237" s="31">
        <v>141.6</v>
      </c>
      <c r="M237" s="31">
        <v>67.122110000000006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421.7</v>
      </c>
      <c r="D238" s="36">
        <v>420.95</v>
      </c>
      <c r="E238" s="36">
        <v>418.75</v>
      </c>
      <c r="F238" s="36">
        <v>415.8</v>
      </c>
      <c r="G238" s="36">
        <v>413.6</v>
      </c>
      <c r="H238" s="36">
        <v>423.9</v>
      </c>
      <c r="I238" s="36">
        <v>426.09999999999991</v>
      </c>
      <c r="J238" s="36">
        <v>429.04999999999995</v>
      </c>
      <c r="K238" s="31">
        <v>423.15</v>
      </c>
      <c r="L238" s="31">
        <v>418</v>
      </c>
      <c r="M238" s="31">
        <v>39.440539999999999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111.75</v>
      </c>
      <c r="D239" s="36">
        <v>110.45</v>
      </c>
      <c r="E239" s="36">
        <v>108.4</v>
      </c>
      <c r="F239" s="36">
        <v>105.05</v>
      </c>
      <c r="G239" s="36">
        <v>103</v>
      </c>
      <c r="H239" s="36">
        <v>113.80000000000001</v>
      </c>
      <c r="I239" s="36">
        <v>115.85</v>
      </c>
      <c r="J239" s="36">
        <v>119.20000000000002</v>
      </c>
      <c r="K239" s="31">
        <v>112.5</v>
      </c>
      <c r="L239" s="31">
        <v>107.1</v>
      </c>
      <c r="M239" s="31">
        <v>462.69884000000002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39.35</v>
      </c>
      <c r="D240" s="36">
        <v>39.333333333333336</v>
      </c>
      <c r="E240" s="36">
        <v>39.06666666666667</v>
      </c>
      <c r="F240" s="36">
        <v>38.783333333333331</v>
      </c>
      <c r="G240" s="36">
        <v>38.516666666666666</v>
      </c>
      <c r="H240" s="36">
        <v>39.616666666666674</v>
      </c>
      <c r="I240" s="36">
        <v>39.88333333333334</v>
      </c>
      <c r="J240" s="36">
        <v>40.166666666666679</v>
      </c>
      <c r="K240" s="31">
        <v>39.6</v>
      </c>
      <c r="L240" s="31">
        <v>39.049999999999997</v>
      </c>
      <c r="M240" s="31">
        <v>87.484269999999995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705.75</v>
      </c>
      <c r="D241" s="36">
        <v>705.25</v>
      </c>
      <c r="E241" s="36">
        <v>700.5</v>
      </c>
      <c r="F241" s="36">
        <v>695.25</v>
      </c>
      <c r="G241" s="36">
        <v>690.5</v>
      </c>
      <c r="H241" s="36">
        <v>710.5</v>
      </c>
      <c r="I241" s="36">
        <v>715.25</v>
      </c>
      <c r="J241" s="36">
        <v>720.5</v>
      </c>
      <c r="K241" s="31">
        <v>710</v>
      </c>
      <c r="L241" s="31">
        <v>700</v>
      </c>
      <c r="M241" s="31">
        <v>21.280349999999999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74.650000000000006</v>
      </c>
      <c r="D242" s="36">
        <v>74.750000000000014</v>
      </c>
      <c r="E242" s="36">
        <v>74.050000000000026</v>
      </c>
      <c r="F242" s="36">
        <v>73.450000000000017</v>
      </c>
      <c r="G242" s="36">
        <v>72.750000000000028</v>
      </c>
      <c r="H242" s="36">
        <v>75.350000000000023</v>
      </c>
      <c r="I242" s="36">
        <v>76.050000000000011</v>
      </c>
      <c r="J242" s="36">
        <v>76.65000000000002</v>
      </c>
      <c r="K242" s="31">
        <v>75.45</v>
      </c>
      <c r="L242" s="31">
        <v>74.150000000000006</v>
      </c>
      <c r="M242" s="31">
        <v>190.03196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1488.65</v>
      </c>
      <c r="D243" s="36">
        <v>1489.6499999999999</v>
      </c>
      <c r="E243" s="36">
        <v>1479.2999999999997</v>
      </c>
      <c r="F243" s="36">
        <v>1469.9499999999998</v>
      </c>
      <c r="G243" s="36">
        <v>1459.5999999999997</v>
      </c>
      <c r="H243" s="36">
        <v>1498.9999999999998</v>
      </c>
      <c r="I243" s="36">
        <v>1509.3499999999997</v>
      </c>
      <c r="J243" s="36">
        <v>1518.6999999999998</v>
      </c>
      <c r="K243" s="31">
        <v>1500</v>
      </c>
      <c r="L243" s="31">
        <v>1480.3</v>
      </c>
      <c r="M243" s="31">
        <v>0.30402000000000001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389.1</v>
      </c>
      <c r="D244" s="36">
        <v>388.2166666666667</v>
      </c>
      <c r="E244" s="36">
        <v>385.88333333333338</v>
      </c>
      <c r="F244" s="36">
        <v>382.66666666666669</v>
      </c>
      <c r="G244" s="36">
        <v>380.33333333333337</v>
      </c>
      <c r="H244" s="36">
        <v>391.43333333333339</v>
      </c>
      <c r="I244" s="36">
        <v>393.76666666666665</v>
      </c>
      <c r="J244" s="36">
        <v>396.98333333333341</v>
      </c>
      <c r="K244" s="31">
        <v>390.55</v>
      </c>
      <c r="L244" s="31">
        <v>385</v>
      </c>
      <c r="M244" s="31">
        <v>27.869140000000002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184.4</v>
      </c>
      <c r="D245" s="36">
        <v>184.4</v>
      </c>
      <c r="E245" s="36">
        <v>183</v>
      </c>
      <c r="F245" s="36">
        <v>181.6</v>
      </c>
      <c r="G245" s="36">
        <v>180.2</v>
      </c>
      <c r="H245" s="36">
        <v>185.8</v>
      </c>
      <c r="I245" s="36">
        <v>187.20000000000005</v>
      </c>
      <c r="J245" s="36">
        <v>188.60000000000002</v>
      </c>
      <c r="K245" s="31">
        <v>185.8</v>
      </c>
      <c r="L245" s="31">
        <v>183</v>
      </c>
      <c r="M245" s="31">
        <v>43.311230000000002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1466.1</v>
      </c>
      <c r="D246" s="36">
        <v>1472.05</v>
      </c>
      <c r="E246" s="36">
        <v>1444.1</v>
      </c>
      <c r="F246" s="36">
        <v>1422.1</v>
      </c>
      <c r="G246" s="36">
        <v>1394.1499999999999</v>
      </c>
      <c r="H246" s="36">
        <v>1494.05</v>
      </c>
      <c r="I246" s="36">
        <v>1522.0000000000002</v>
      </c>
      <c r="J246" s="36">
        <v>1544</v>
      </c>
      <c r="K246" s="31">
        <v>1500</v>
      </c>
      <c r="L246" s="31">
        <v>1450.05</v>
      </c>
      <c r="M246" s="31">
        <v>455.49216999999999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</v>
      </c>
      <c r="D247" s="36">
        <v>20.150000000000002</v>
      </c>
      <c r="E247" s="36">
        <v>19.800000000000004</v>
      </c>
      <c r="F247" s="36">
        <v>19.600000000000001</v>
      </c>
      <c r="G247" s="36">
        <v>19.250000000000004</v>
      </c>
      <c r="H247" s="36">
        <v>20.350000000000005</v>
      </c>
      <c r="I247" s="36">
        <v>20.700000000000006</v>
      </c>
      <c r="J247" s="36">
        <v>20.900000000000006</v>
      </c>
      <c r="K247" s="31">
        <v>20.5</v>
      </c>
      <c r="L247" s="31">
        <v>19.95</v>
      </c>
      <c r="M247" s="31">
        <v>148.79686000000001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4611</v>
      </c>
      <c r="D248" s="36">
        <v>4590.333333333333</v>
      </c>
      <c r="E248" s="36">
        <v>4546.6666666666661</v>
      </c>
      <c r="F248" s="36">
        <v>4482.333333333333</v>
      </c>
      <c r="G248" s="36">
        <v>4438.6666666666661</v>
      </c>
      <c r="H248" s="36">
        <v>4654.6666666666661</v>
      </c>
      <c r="I248" s="36">
        <v>4698.3333333333321</v>
      </c>
      <c r="J248" s="36">
        <v>4762.6666666666661</v>
      </c>
      <c r="K248" s="31">
        <v>4634</v>
      </c>
      <c r="L248" s="31">
        <v>4526</v>
      </c>
      <c r="M248" s="31">
        <v>2.5588500000000001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1455.15</v>
      </c>
      <c r="D249" s="36">
        <v>1455.1166666666668</v>
      </c>
      <c r="E249" s="36">
        <v>1449.5833333333335</v>
      </c>
      <c r="F249" s="36">
        <v>1444.0166666666667</v>
      </c>
      <c r="G249" s="36">
        <v>1438.4833333333333</v>
      </c>
      <c r="H249" s="36">
        <v>1460.6833333333336</v>
      </c>
      <c r="I249" s="36">
        <v>1466.2166666666669</v>
      </c>
      <c r="J249" s="36">
        <v>1471.7833333333338</v>
      </c>
      <c r="K249" s="31">
        <v>1460.65</v>
      </c>
      <c r="L249" s="31">
        <v>1449.55</v>
      </c>
      <c r="M249" s="31">
        <v>101.20867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2946.75</v>
      </c>
      <c r="D250" s="36">
        <v>2953.6333333333332</v>
      </c>
      <c r="E250" s="36">
        <v>2922.2666666666664</v>
      </c>
      <c r="F250" s="36">
        <v>2897.7833333333333</v>
      </c>
      <c r="G250" s="36">
        <v>2866.4166666666665</v>
      </c>
      <c r="H250" s="36">
        <v>2978.1166666666663</v>
      </c>
      <c r="I250" s="36">
        <v>3009.4833333333331</v>
      </c>
      <c r="J250" s="36">
        <v>3033.9666666666662</v>
      </c>
      <c r="K250" s="31">
        <v>2985</v>
      </c>
      <c r="L250" s="31">
        <v>2929.15</v>
      </c>
      <c r="M250" s="31">
        <v>0.17460000000000001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734.45</v>
      </c>
      <c r="D251" s="36">
        <v>726.23333333333323</v>
      </c>
      <c r="E251" s="36">
        <v>706.71666666666647</v>
      </c>
      <c r="F251" s="36">
        <v>678.98333333333323</v>
      </c>
      <c r="G251" s="36">
        <v>659.46666666666647</v>
      </c>
      <c r="H251" s="36">
        <v>753.96666666666647</v>
      </c>
      <c r="I251" s="36">
        <v>773.48333333333312</v>
      </c>
      <c r="J251" s="36">
        <v>801.21666666666647</v>
      </c>
      <c r="K251" s="31">
        <v>745.75</v>
      </c>
      <c r="L251" s="31">
        <v>698.5</v>
      </c>
      <c r="M251" s="31">
        <v>19.640699999999999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2705.35</v>
      </c>
      <c r="D252" s="36">
        <v>2694.6</v>
      </c>
      <c r="E252" s="36">
        <v>2675.75</v>
      </c>
      <c r="F252" s="36">
        <v>2646.15</v>
      </c>
      <c r="G252" s="36">
        <v>2627.3</v>
      </c>
      <c r="H252" s="36">
        <v>2724.2</v>
      </c>
      <c r="I252" s="36">
        <v>2743.0499999999993</v>
      </c>
      <c r="J252" s="36">
        <v>2772.6499999999996</v>
      </c>
      <c r="K252" s="31">
        <v>2713.45</v>
      </c>
      <c r="L252" s="31">
        <v>2665</v>
      </c>
      <c r="M252" s="31">
        <v>7.75685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1132.95</v>
      </c>
      <c r="D253" s="36">
        <v>1129.0833333333333</v>
      </c>
      <c r="E253" s="36">
        <v>1120.1666666666665</v>
      </c>
      <c r="F253" s="36">
        <v>1107.3833333333332</v>
      </c>
      <c r="G253" s="36">
        <v>1098.4666666666665</v>
      </c>
      <c r="H253" s="36">
        <v>1141.8666666666666</v>
      </c>
      <c r="I253" s="36">
        <v>1150.7833333333331</v>
      </c>
      <c r="J253" s="36">
        <v>1163.5666666666666</v>
      </c>
      <c r="K253" s="31">
        <v>1138</v>
      </c>
      <c r="L253" s="31">
        <v>1116.3</v>
      </c>
      <c r="M253" s="31">
        <v>2.9802599999999999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37.15</v>
      </c>
      <c r="D254" s="36">
        <v>37.383333333333333</v>
      </c>
      <c r="E254" s="36">
        <v>36.766666666666666</v>
      </c>
      <c r="F254" s="36">
        <v>36.383333333333333</v>
      </c>
      <c r="G254" s="36">
        <v>35.766666666666666</v>
      </c>
      <c r="H254" s="36">
        <v>37.766666666666666</v>
      </c>
      <c r="I254" s="36">
        <v>38.383333333333326</v>
      </c>
      <c r="J254" s="36">
        <v>38.766666666666666</v>
      </c>
      <c r="K254" s="31">
        <v>38</v>
      </c>
      <c r="L254" s="31">
        <v>37</v>
      </c>
      <c r="M254" s="31">
        <v>156.33403999999999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435.8</v>
      </c>
      <c r="D255" s="36">
        <v>436.25</v>
      </c>
      <c r="E255" s="36">
        <v>434.05</v>
      </c>
      <c r="F255" s="36">
        <v>432.3</v>
      </c>
      <c r="G255" s="36">
        <v>430.1</v>
      </c>
      <c r="H255" s="36">
        <v>438</v>
      </c>
      <c r="I255" s="36">
        <v>440.20000000000005</v>
      </c>
      <c r="J255" s="36">
        <v>441.95</v>
      </c>
      <c r="K255" s="31">
        <v>438.45</v>
      </c>
      <c r="L255" s="31">
        <v>434.5</v>
      </c>
      <c r="M255" s="31">
        <v>151.27504999999999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268.3</v>
      </c>
      <c r="D256" s="36">
        <v>270.33333333333331</v>
      </c>
      <c r="E256" s="36">
        <v>264.86666666666662</v>
      </c>
      <c r="F256" s="36">
        <v>261.43333333333328</v>
      </c>
      <c r="G256" s="36">
        <v>255.96666666666658</v>
      </c>
      <c r="H256" s="36">
        <v>273.76666666666665</v>
      </c>
      <c r="I256" s="36">
        <v>279.23333333333335</v>
      </c>
      <c r="J256" s="36">
        <v>282.66666666666669</v>
      </c>
      <c r="K256" s="31">
        <v>275.8</v>
      </c>
      <c r="L256" s="31">
        <v>266.89999999999998</v>
      </c>
      <c r="M256" s="31">
        <v>10.040789999999999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1450.9</v>
      </c>
      <c r="D257" s="36">
        <v>1452.6333333333332</v>
      </c>
      <c r="E257" s="36">
        <v>1410.2666666666664</v>
      </c>
      <c r="F257" s="36">
        <v>1369.6333333333332</v>
      </c>
      <c r="G257" s="36">
        <v>1327.2666666666664</v>
      </c>
      <c r="H257" s="36">
        <v>1493.2666666666664</v>
      </c>
      <c r="I257" s="36">
        <v>1535.6333333333332</v>
      </c>
      <c r="J257" s="36">
        <v>1576.2666666666664</v>
      </c>
      <c r="K257" s="31">
        <v>1495</v>
      </c>
      <c r="L257" s="31">
        <v>1412</v>
      </c>
      <c r="M257" s="31">
        <v>3.5590799999999998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3643.55</v>
      </c>
      <c r="D258" s="36">
        <v>3620.25</v>
      </c>
      <c r="E258" s="36">
        <v>3570.5</v>
      </c>
      <c r="F258" s="36">
        <v>3497.45</v>
      </c>
      <c r="G258" s="36">
        <v>3447.7</v>
      </c>
      <c r="H258" s="36">
        <v>3693.3</v>
      </c>
      <c r="I258" s="36">
        <v>3743.05</v>
      </c>
      <c r="J258" s="36">
        <v>3816.1000000000004</v>
      </c>
      <c r="K258" s="31">
        <v>3670</v>
      </c>
      <c r="L258" s="31">
        <v>3547.2</v>
      </c>
      <c r="M258" s="31">
        <v>2.0392299999999999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111.95</v>
      </c>
      <c r="D259" s="36">
        <v>112.28333333333335</v>
      </c>
      <c r="E259" s="36">
        <v>111.31666666666669</v>
      </c>
      <c r="F259" s="36">
        <v>110.68333333333335</v>
      </c>
      <c r="G259" s="36">
        <v>109.7166666666667</v>
      </c>
      <c r="H259" s="36">
        <v>112.91666666666669</v>
      </c>
      <c r="I259" s="36">
        <v>113.88333333333335</v>
      </c>
      <c r="J259" s="36">
        <v>114.51666666666668</v>
      </c>
      <c r="K259" s="31">
        <v>113.25</v>
      </c>
      <c r="L259" s="31">
        <v>111.65</v>
      </c>
      <c r="M259" s="31">
        <v>7.7719100000000001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1242.9000000000001</v>
      </c>
      <c r="D260" s="36">
        <v>1248.3</v>
      </c>
      <c r="E260" s="36">
        <v>1226.5999999999999</v>
      </c>
      <c r="F260" s="36">
        <v>1210.3</v>
      </c>
      <c r="G260" s="36">
        <v>1188.5999999999999</v>
      </c>
      <c r="H260" s="36">
        <v>1264.5999999999999</v>
      </c>
      <c r="I260" s="36">
        <v>1286.3000000000002</v>
      </c>
      <c r="J260" s="36">
        <v>1302.5999999999999</v>
      </c>
      <c r="K260" s="31">
        <v>1270</v>
      </c>
      <c r="L260" s="31">
        <v>1232</v>
      </c>
      <c r="M260" s="31">
        <v>0.30487999999999998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501.3</v>
      </c>
      <c r="D261" s="36">
        <v>504.26666666666671</v>
      </c>
      <c r="E261" s="36">
        <v>489.63333333333344</v>
      </c>
      <c r="F261" s="36">
        <v>477.96666666666675</v>
      </c>
      <c r="G261" s="36">
        <v>463.33333333333348</v>
      </c>
      <c r="H261" s="36">
        <v>515.93333333333339</v>
      </c>
      <c r="I261" s="36">
        <v>530.56666666666672</v>
      </c>
      <c r="J261" s="36">
        <v>542.23333333333335</v>
      </c>
      <c r="K261" s="31">
        <v>518.9</v>
      </c>
      <c r="L261" s="31">
        <v>492.6</v>
      </c>
      <c r="M261" s="31">
        <v>105.63459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670.8</v>
      </c>
      <c r="D262" s="36">
        <v>670.38333333333333</v>
      </c>
      <c r="E262" s="36">
        <v>666.01666666666665</v>
      </c>
      <c r="F262" s="36">
        <v>661.23333333333335</v>
      </c>
      <c r="G262" s="36">
        <v>656.86666666666667</v>
      </c>
      <c r="H262" s="36">
        <v>675.16666666666663</v>
      </c>
      <c r="I262" s="36">
        <v>679.53333333333319</v>
      </c>
      <c r="J262" s="36">
        <v>684.31666666666661</v>
      </c>
      <c r="K262" s="31">
        <v>674.75</v>
      </c>
      <c r="L262" s="31">
        <v>665.6</v>
      </c>
      <c r="M262" s="31">
        <v>18.65635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335.7</v>
      </c>
      <c r="D263" s="36">
        <v>336.4</v>
      </c>
      <c r="E263" s="36">
        <v>332.9</v>
      </c>
      <c r="F263" s="36">
        <v>330.1</v>
      </c>
      <c r="G263" s="36">
        <v>326.60000000000002</v>
      </c>
      <c r="H263" s="36">
        <v>339.19999999999993</v>
      </c>
      <c r="I263" s="36">
        <v>342.69999999999993</v>
      </c>
      <c r="J263" s="36">
        <v>345.49999999999989</v>
      </c>
      <c r="K263" s="31">
        <v>339.9</v>
      </c>
      <c r="L263" s="31">
        <v>333.6</v>
      </c>
      <c r="M263" s="31">
        <v>0.30274000000000001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816.5</v>
      </c>
      <c r="D264" s="36">
        <v>805.05000000000007</v>
      </c>
      <c r="E264" s="36">
        <v>784.90000000000009</v>
      </c>
      <c r="F264" s="36">
        <v>753.30000000000007</v>
      </c>
      <c r="G264" s="36">
        <v>733.15000000000009</v>
      </c>
      <c r="H264" s="36">
        <v>836.65000000000009</v>
      </c>
      <c r="I264" s="36">
        <v>856.8</v>
      </c>
      <c r="J264" s="36">
        <v>888.40000000000009</v>
      </c>
      <c r="K264" s="31">
        <v>825.2</v>
      </c>
      <c r="L264" s="31">
        <v>773.45</v>
      </c>
      <c r="M264" s="31">
        <v>5.7362200000000003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366.7</v>
      </c>
      <c r="D265" s="36">
        <v>368.55</v>
      </c>
      <c r="E265" s="36">
        <v>362.15000000000003</v>
      </c>
      <c r="F265" s="36">
        <v>357.6</v>
      </c>
      <c r="G265" s="36">
        <v>351.20000000000005</v>
      </c>
      <c r="H265" s="36">
        <v>373.1</v>
      </c>
      <c r="I265" s="36">
        <v>379.5</v>
      </c>
      <c r="J265" s="36">
        <v>384.05</v>
      </c>
      <c r="K265" s="31">
        <v>374.95</v>
      </c>
      <c r="L265" s="31">
        <v>364</v>
      </c>
      <c r="M265" s="31">
        <v>5.84755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83.95</v>
      </c>
      <c r="D266" s="36">
        <v>84.149999999999991</v>
      </c>
      <c r="E266" s="36">
        <v>82.799999999999983</v>
      </c>
      <c r="F266" s="36">
        <v>81.649999999999991</v>
      </c>
      <c r="G266" s="36">
        <v>80.299999999999983</v>
      </c>
      <c r="H266" s="36">
        <v>85.299999999999983</v>
      </c>
      <c r="I266" s="36">
        <v>86.649999999999977</v>
      </c>
      <c r="J266" s="36">
        <v>87.799999999999983</v>
      </c>
      <c r="K266" s="31">
        <v>85.5</v>
      </c>
      <c r="L266" s="31">
        <v>83</v>
      </c>
      <c r="M266" s="31">
        <v>22.17672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408.35</v>
      </c>
      <c r="D267" s="36">
        <v>410.63333333333338</v>
      </c>
      <c r="E267" s="36">
        <v>404.71666666666675</v>
      </c>
      <c r="F267" s="36">
        <v>401.08333333333337</v>
      </c>
      <c r="G267" s="36">
        <v>395.16666666666674</v>
      </c>
      <c r="H267" s="36">
        <v>414.26666666666677</v>
      </c>
      <c r="I267" s="36">
        <v>420.18333333333339</v>
      </c>
      <c r="J267" s="36">
        <v>423.81666666666678</v>
      </c>
      <c r="K267" s="31">
        <v>416.55</v>
      </c>
      <c r="L267" s="31">
        <v>407</v>
      </c>
      <c r="M267" s="31">
        <v>32.791899999999998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801.1</v>
      </c>
      <c r="D268" s="36">
        <v>799.61666666666667</v>
      </c>
      <c r="E268" s="36">
        <v>791.08333333333337</v>
      </c>
      <c r="F268" s="36">
        <v>781.06666666666672</v>
      </c>
      <c r="G268" s="36">
        <v>772.53333333333342</v>
      </c>
      <c r="H268" s="36">
        <v>809.63333333333333</v>
      </c>
      <c r="I268" s="36">
        <v>818.16666666666663</v>
      </c>
      <c r="J268" s="36">
        <v>828.18333333333328</v>
      </c>
      <c r="K268" s="31">
        <v>808.15</v>
      </c>
      <c r="L268" s="31">
        <v>789.6</v>
      </c>
      <c r="M268" s="31">
        <v>31.425000000000001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560.85</v>
      </c>
      <c r="D269" s="36">
        <v>561.9</v>
      </c>
      <c r="E269" s="36">
        <v>557</v>
      </c>
      <c r="F269" s="36">
        <v>553.15</v>
      </c>
      <c r="G269" s="36">
        <v>548.25</v>
      </c>
      <c r="H269" s="36">
        <v>565.75</v>
      </c>
      <c r="I269" s="36">
        <v>570.64999999999986</v>
      </c>
      <c r="J269" s="36">
        <v>574.5</v>
      </c>
      <c r="K269" s="31">
        <v>566.79999999999995</v>
      </c>
      <c r="L269" s="31">
        <v>558.04999999999995</v>
      </c>
      <c r="M269" s="31">
        <v>37.915590000000002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430.55</v>
      </c>
      <c r="D270" s="36">
        <v>429.2166666666667</v>
      </c>
      <c r="E270" s="36">
        <v>426.73333333333341</v>
      </c>
      <c r="F270" s="36">
        <v>422.91666666666669</v>
      </c>
      <c r="G270" s="36">
        <v>420.43333333333339</v>
      </c>
      <c r="H270" s="36">
        <v>433.03333333333342</v>
      </c>
      <c r="I270" s="36">
        <v>435.51666666666677</v>
      </c>
      <c r="J270" s="36">
        <v>439.33333333333343</v>
      </c>
      <c r="K270" s="31">
        <v>431.7</v>
      </c>
      <c r="L270" s="31">
        <v>425.4</v>
      </c>
      <c r="M270" s="31">
        <v>1.18445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429.45</v>
      </c>
      <c r="D271" s="36">
        <v>428.18333333333334</v>
      </c>
      <c r="E271" s="36">
        <v>423.26666666666665</v>
      </c>
      <c r="F271" s="36">
        <v>417.08333333333331</v>
      </c>
      <c r="G271" s="36">
        <v>412.16666666666663</v>
      </c>
      <c r="H271" s="36">
        <v>434.36666666666667</v>
      </c>
      <c r="I271" s="36">
        <v>439.2833333333333</v>
      </c>
      <c r="J271" s="36">
        <v>445.4666666666667</v>
      </c>
      <c r="K271" s="31">
        <v>433.1</v>
      </c>
      <c r="L271" s="31">
        <v>422</v>
      </c>
      <c r="M271" s="31">
        <v>2.3596599999999999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719.75</v>
      </c>
      <c r="D272" s="36">
        <v>722.86666666666679</v>
      </c>
      <c r="E272" s="36">
        <v>715.0833333333336</v>
      </c>
      <c r="F272" s="36">
        <v>710.41666666666686</v>
      </c>
      <c r="G272" s="36">
        <v>702.63333333333367</v>
      </c>
      <c r="H272" s="36">
        <v>727.53333333333353</v>
      </c>
      <c r="I272" s="36">
        <v>735.31666666666683</v>
      </c>
      <c r="J272" s="36">
        <v>739.98333333333346</v>
      </c>
      <c r="K272" s="31">
        <v>730.65</v>
      </c>
      <c r="L272" s="31">
        <v>718.2</v>
      </c>
      <c r="M272" s="31">
        <v>1.64368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434.45</v>
      </c>
      <c r="D273" s="36">
        <v>437.41666666666669</v>
      </c>
      <c r="E273" s="36">
        <v>429.58333333333337</v>
      </c>
      <c r="F273" s="36">
        <v>424.7166666666667</v>
      </c>
      <c r="G273" s="36">
        <v>416.88333333333338</v>
      </c>
      <c r="H273" s="36">
        <v>442.28333333333336</v>
      </c>
      <c r="I273" s="36">
        <v>450.11666666666673</v>
      </c>
      <c r="J273" s="36">
        <v>454.98333333333335</v>
      </c>
      <c r="K273" s="31">
        <v>445.25</v>
      </c>
      <c r="L273" s="31">
        <v>432.55</v>
      </c>
      <c r="M273" s="31">
        <v>8.4705899999999996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864.2</v>
      </c>
      <c r="D274" s="36">
        <v>863.06666666666661</v>
      </c>
      <c r="E274" s="36">
        <v>846.13333333333321</v>
      </c>
      <c r="F274" s="36">
        <v>828.06666666666661</v>
      </c>
      <c r="G274" s="36">
        <v>811.13333333333321</v>
      </c>
      <c r="H274" s="36">
        <v>881.13333333333321</v>
      </c>
      <c r="I274" s="36">
        <v>898.06666666666661</v>
      </c>
      <c r="J274" s="36">
        <v>916.13333333333321</v>
      </c>
      <c r="K274" s="31">
        <v>880</v>
      </c>
      <c r="L274" s="31">
        <v>845</v>
      </c>
      <c r="M274" s="31">
        <v>5.1576399999999998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1338</v>
      </c>
      <c r="D275" s="36">
        <v>1328.9666666666667</v>
      </c>
      <c r="E275" s="36">
        <v>1317.7833333333333</v>
      </c>
      <c r="F275" s="36">
        <v>1297.5666666666666</v>
      </c>
      <c r="G275" s="36">
        <v>1286.3833333333332</v>
      </c>
      <c r="H275" s="36">
        <v>1349.1833333333334</v>
      </c>
      <c r="I275" s="36">
        <v>1360.3666666666668</v>
      </c>
      <c r="J275" s="36">
        <v>1380.5833333333335</v>
      </c>
      <c r="K275" s="31">
        <v>1340.15</v>
      </c>
      <c r="L275" s="31">
        <v>1308.75</v>
      </c>
      <c r="M275" s="31">
        <v>2.0451100000000002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663.25</v>
      </c>
      <c r="D276" s="36">
        <v>655.48333333333335</v>
      </c>
      <c r="E276" s="36">
        <v>644.9666666666667</v>
      </c>
      <c r="F276" s="36">
        <v>626.68333333333339</v>
      </c>
      <c r="G276" s="36">
        <v>616.16666666666674</v>
      </c>
      <c r="H276" s="36">
        <v>673.76666666666665</v>
      </c>
      <c r="I276" s="36">
        <v>684.2833333333333</v>
      </c>
      <c r="J276" s="36">
        <v>702.56666666666661</v>
      </c>
      <c r="K276" s="31">
        <v>666</v>
      </c>
      <c r="L276" s="31">
        <v>637.20000000000005</v>
      </c>
      <c r="M276" s="31">
        <v>4.8034699999999999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325.10000000000002</v>
      </c>
      <c r="D277" s="36">
        <v>320.65000000000003</v>
      </c>
      <c r="E277" s="36">
        <v>308.55000000000007</v>
      </c>
      <c r="F277" s="36">
        <v>292.00000000000006</v>
      </c>
      <c r="G277" s="36">
        <v>279.90000000000009</v>
      </c>
      <c r="H277" s="36">
        <v>337.20000000000005</v>
      </c>
      <c r="I277" s="36">
        <v>349.30000000000007</v>
      </c>
      <c r="J277" s="36">
        <v>365.85</v>
      </c>
      <c r="K277" s="31">
        <v>332.75</v>
      </c>
      <c r="L277" s="31">
        <v>304.10000000000002</v>
      </c>
      <c r="M277" s="31">
        <v>20.77262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320.25</v>
      </c>
      <c r="D278" s="36">
        <v>319.61666666666667</v>
      </c>
      <c r="E278" s="36">
        <v>316.88333333333333</v>
      </c>
      <c r="F278" s="36">
        <v>313.51666666666665</v>
      </c>
      <c r="G278" s="36">
        <v>310.7833333333333</v>
      </c>
      <c r="H278" s="36">
        <v>322.98333333333335</v>
      </c>
      <c r="I278" s="36">
        <v>325.7166666666667</v>
      </c>
      <c r="J278" s="36">
        <v>329.08333333333337</v>
      </c>
      <c r="K278" s="31">
        <v>322.35000000000002</v>
      </c>
      <c r="L278" s="31">
        <v>316.25</v>
      </c>
      <c r="M278" s="31">
        <v>2.4107699999999999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154.65</v>
      </c>
      <c r="D279" s="36">
        <v>155.29999999999998</v>
      </c>
      <c r="E279" s="36">
        <v>152.69999999999996</v>
      </c>
      <c r="F279" s="36">
        <v>150.74999999999997</v>
      </c>
      <c r="G279" s="36">
        <v>148.14999999999995</v>
      </c>
      <c r="H279" s="36">
        <v>157.24999999999997</v>
      </c>
      <c r="I279" s="36">
        <v>159.85</v>
      </c>
      <c r="J279" s="36">
        <v>161.79999999999998</v>
      </c>
      <c r="K279" s="31">
        <v>157.9</v>
      </c>
      <c r="L279" s="31">
        <v>153.35</v>
      </c>
      <c r="M279" s="31">
        <v>27.9129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578.35</v>
      </c>
      <c r="D280" s="36">
        <v>579.26666666666677</v>
      </c>
      <c r="E280" s="36">
        <v>573.08333333333348</v>
      </c>
      <c r="F280" s="36">
        <v>567.81666666666672</v>
      </c>
      <c r="G280" s="36">
        <v>561.63333333333344</v>
      </c>
      <c r="H280" s="36">
        <v>584.53333333333353</v>
      </c>
      <c r="I280" s="36">
        <v>590.7166666666667</v>
      </c>
      <c r="J280" s="36">
        <v>595.98333333333358</v>
      </c>
      <c r="K280" s="31">
        <v>585.45000000000005</v>
      </c>
      <c r="L280" s="31">
        <v>574</v>
      </c>
      <c r="M280" s="31">
        <v>3.04677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2880.55</v>
      </c>
      <c r="D281" s="36">
        <v>2858.85</v>
      </c>
      <c r="E281" s="36">
        <v>2822.7</v>
      </c>
      <c r="F281" s="36">
        <v>2764.85</v>
      </c>
      <c r="G281" s="36">
        <v>2728.7</v>
      </c>
      <c r="H281" s="36">
        <v>2916.7</v>
      </c>
      <c r="I281" s="36">
        <v>2952.8500000000004</v>
      </c>
      <c r="J281" s="36">
        <v>3010.7</v>
      </c>
      <c r="K281" s="31">
        <v>2895</v>
      </c>
      <c r="L281" s="31">
        <v>2801</v>
      </c>
      <c r="M281" s="31">
        <v>2.3692000000000002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549.20000000000005</v>
      </c>
      <c r="D282" s="36">
        <v>552.58333333333337</v>
      </c>
      <c r="E282" s="36">
        <v>542.2166666666667</v>
      </c>
      <c r="F282" s="36">
        <v>535.23333333333335</v>
      </c>
      <c r="G282" s="36">
        <v>524.86666666666667</v>
      </c>
      <c r="H282" s="36">
        <v>559.56666666666672</v>
      </c>
      <c r="I282" s="36">
        <v>569.93333333333328</v>
      </c>
      <c r="J282" s="36">
        <v>576.91666666666674</v>
      </c>
      <c r="K282" s="31">
        <v>562.95000000000005</v>
      </c>
      <c r="L282" s="31">
        <v>545.6</v>
      </c>
      <c r="M282" s="31">
        <v>0.18967999999999999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529.1</v>
      </c>
      <c r="D283" s="36">
        <v>528.93333333333328</v>
      </c>
      <c r="E283" s="36">
        <v>523.86666666666656</v>
      </c>
      <c r="F283" s="36">
        <v>518.63333333333333</v>
      </c>
      <c r="G283" s="36">
        <v>513.56666666666661</v>
      </c>
      <c r="H283" s="36">
        <v>534.16666666666652</v>
      </c>
      <c r="I283" s="36">
        <v>539.23333333333335</v>
      </c>
      <c r="J283" s="36">
        <v>544.46666666666647</v>
      </c>
      <c r="K283" s="31">
        <v>534</v>
      </c>
      <c r="L283" s="31">
        <v>523.70000000000005</v>
      </c>
      <c r="M283" s="31">
        <v>3.9215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291.64999999999998</v>
      </c>
      <c r="D284" s="36">
        <v>290.73333333333335</v>
      </c>
      <c r="E284" s="36">
        <v>288.66666666666669</v>
      </c>
      <c r="F284" s="36">
        <v>285.68333333333334</v>
      </c>
      <c r="G284" s="36">
        <v>283.61666666666667</v>
      </c>
      <c r="H284" s="36">
        <v>293.7166666666667</v>
      </c>
      <c r="I284" s="36">
        <v>295.7833333333333</v>
      </c>
      <c r="J284" s="36">
        <v>298.76666666666671</v>
      </c>
      <c r="K284" s="31">
        <v>292.8</v>
      </c>
      <c r="L284" s="31">
        <v>287.75</v>
      </c>
      <c r="M284" s="31">
        <v>6.2065999999999999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1755.45</v>
      </c>
      <c r="D285" s="36">
        <v>1755.8</v>
      </c>
      <c r="E285" s="36">
        <v>1745.6</v>
      </c>
      <c r="F285" s="36">
        <v>1735.75</v>
      </c>
      <c r="G285" s="36">
        <v>1725.55</v>
      </c>
      <c r="H285" s="36">
        <v>1765.6499999999999</v>
      </c>
      <c r="I285" s="36">
        <v>1775.8500000000001</v>
      </c>
      <c r="J285" s="36">
        <v>1785.6999999999998</v>
      </c>
      <c r="K285" s="31">
        <v>1766</v>
      </c>
      <c r="L285" s="31">
        <v>1745.95</v>
      </c>
      <c r="M285" s="31">
        <v>62.549469999999999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1499.3</v>
      </c>
      <c r="D286" s="36">
        <v>1491.3666666666668</v>
      </c>
      <c r="E286" s="36">
        <v>1478.2333333333336</v>
      </c>
      <c r="F286" s="36">
        <v>1457.1666666666667</v>
      </c>
      <c r="G286" s="36">
        <v>1444.0333333333335</v>
      </c>
      <c r="H286" s="36">
        <v>1512.4333333333336</v>
      </c>
      <c r="I286" s="36">
        <v>1525.5666666666668</v>
      </c>
      <c r="J286" s="36">
        <v>1546.6333333333337</v>
      </c>
      <c r="K286" s="31">
        <v>1504.5</v>
      </c>
      <c r="L286" s="31">
        <v>1470.3</v>
      </c>
      <c r="M286" s="31">
        <v>12.778309999999999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346.3</v>
      </c>
      <c r="D287" s="36">
        <v>346.90000000000003</v>
      </c>
      <c r="E287" s="36">
        <v>344.35000000000008</v>
      </c>
      <c r="F287" s="36">
        <v>342.40000000000003</v>
      </c>
      <c r="G287" s="36">
        <v>339.85000000000008</v>
      </c>
      <c r="H287" s="36">
        <v>348.85000000000008</v>
      </c>
      <c r="I287" s="36">
        <v>351.40000000000003</v>
      </c>
      <c r="J287" s="36">
        <v>353.35000000000008</v>
      </c>
      <c r="K287" s="31">
        <v>349.45</v>
      </c>
      <c r="L287" s="31">
        <v>344.95</v>
      </c>
      <c r="M287" s="31">
        <v>3.7566899999999999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1955.4</v>
      </c>
      <c r="D288" s="36">
        <v>1955.5833333333333</v>
      </c>
      <c r="E288" s="36">
        <v>1922.1666666666665</v>
      </c>
      <c r="F288" s="36">
        <v>1888.9333333333332</v>
      </c>
      <c r="G288" s="36">
        <v>1855.5166666666664</v>
      </c>
      <c r="H288" s="36">
        <v>1988.8166666666666</v>
      </c>
      <c r="I288" s="36">
        <v>2022.2333333333331</v>
      </c>
      <c r="J288" s="36">
        <v>2055.4666666666667</v>
      </c>
      <c r="K288" s="31">
        <v>1989</v>
      </c>
      <c r="L288" s="31">
        <v>1922.35</v>
      </c>
      <c r="M288" s="31">
        <v>1.1120099999999999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3422.8</v>
      </c>
      <c r="D289" s="36">
        <v>3401.3666666666668</v>
      </c>
      <c r="E289" s="36">
        <v>3306.3333333333335</v>
      </c>
      <c r="F289" s="36">
        <v>3189.8666666666668</v>
      </c>
      <c r="G289" s="36">
        <v>3094.8333333333335</v>
      </c>
      <c r="H289" s="36">
        <v>3517.8333333333335</v>
      </c>
      <c r="I289" s="36">
        <v>3612.8666666666663</v>
      </c>
      <c r="J289" s="36">
        <v>3729.3333333333335</v>
      </c>
      <c r="K289" s="31">
        <v>3496.4</v>
      </c>
      <c r="L289" s="31">
        <v>3284.9</v>
      </c>
      <c r="M289" s="31">
        <v>0.4158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148.25</v>
      </c>
      <c r="D290" s="36">
        <v>147.4</v>
      </c>
      <c r="E290" s="36">
        <v>145.70000000000002</v>
      </c>
      <c r="F290" s="36">
        <v>143.15</v>
      </c>
      <c r="G290" s="36">
        <v>141.45000000000002</v>
      </c>
      <c r="H290" s="36">
        <v>149.95000000000002</v>
      </c>
      <c r="I290" s="36">
        <v>151.65</v>
      </c>
      <c r="J290" s="36">
        <v>154.20000000000002</v>
      </c>
      <c r="K290" s="31">
        <v>149.1</v>
      </c>
      <c r="L290" s="31">
        <v>144.85</v>
      </c>
      <c r="M290" s="31">
        <v>96.944710000000001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4768.95</v>
      </c>
      <c r="D291" s="36">
        <v>4743.5166666666664</v>
      </c>
      <c r="E291" s="36">
        <v>4682.4333333333325</v>
      </c>
      <c r="F291" s="36">
        <v>4595.9166666666661</v>
      </c>
      <c r="G291" s="36">
        <v>4534.8333333333321</v>
      </c>
      <c r="H291" s="36">
        <v>4830.0333333333328</v>
      </c>
      <c r="I291" s="36">
        <v>4891.1166666666668</v>
      </c>
      <c r="J291" s="36">
        <v>4977.6333333333332</v>
      </c>
      <c r="K291" s="31">
        <v>4804.6000000000004</v>
      </c>
      <c r="L291" s="31">
        <v>4657</v>
      </c>
      <c r="M291" s="31">
        <v>3.01031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13184.85</v>
      </c>
      <c r="D292" s="36">
        <v>13231.016666666668</v>
      </c>
      <c r="E292" s="36">
        <v>13104.983333333337</v>
      </c>
      <c r="F292" s="36">
        <v>13025.116666666669</v>
      </c>
      <c r="G292" s="36">
        <v>12899.083333333338</v>
      </c>
      <c r="H292" s="36">
        <v>13310.883333333337</v>
      </c>
      <c r="I292" s="36">
        <v>13436.916666666666</v>
      </c>
      <c r="J292" s="36">
        <v>13516.783333333336</v>
      </c>
      <c r="K292" s="31">
        <v>13357.05</v>
      </c>
      <c r="L292" s="31">
        <v>13151.15</v>
      </c>
      <c r="M292" s="31">
        <v>6.2740000000000004E-2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3109.2</v>
      </c>
      <c r="D293" s="36">
        <v>3097.4833333333336</v>
      </c>
      <c r="E293" s="36">
        <v>3070.416666666667</v>
      </c>
      <c r="F293" s="36">
        <v>3031.6333333333332</v>
      </c>
      <c r="G293" s="36">
        <v>3004.5666666666666</v>
      </c>
      <c r="H293" s="36">
        <v>3136.2666666666673</v>
      </c>
      <c r="I293" s="36">
        <v>3163.3333333333339</v>
      </c>
      <c r="J293" s="36">
        <v>3202.1166666666677</v>
      </c>
      <c r="K293" s="31">
        <v>3124.55</v>
      </c>
      <c r="L293" s="31">
        <v>3058.7</v>
      </c>
      <c r="M293" s="31">
        <v>31.316240000000001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491.1</v>
      </c>
      <c r="D294" s="36">
        <v>490.0333333333333</v>
      </c>
      <c r="E294" s="36">
        <v>476.16666666666663</v>
      </c>
      <c r="F294" s="36">
        <v>461.23333333333335</v>
      </c>
      <c r="G294" s="36">
        <v>447.36666666666667</v>
      </c>
      <c r="H294" s="36">
        <v>504.96666666666658</v>
      </c>
      <c r="I294" s="36">
        <v>518.83333333333326</v>
      </c>
      <c r="J294" s="36">
        <v>533.76666666666654</v>
      </c>
      <c r="K294" s="31">
        <v>503.9</v>
      </c>
      <c r="L294" s="31">
        <v>475.1</v>
      </c>
      <c r="M294" s="31">
        <v>48.553080000000001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380.85</v>
      </c>
      <c r="D295" s="36">
        <v>378.98333333333335</v>
      </c>
      <c r="E295" s="36">
        <v>376.16666666666669</v>
      </c>
      <c r="F295" s="36">
        <v>371.48333333333335</v>
      </c>
      <c r="G295" s="36">
        <v>368.66666666666669</v>
      </c>
      <c r="H295" s="36">
        <v>383.66666666666669</v>
      </c>
      <c r="I295" s="36">
        <v>386.48333333333329</v>
      </c>
      <c r="J295" s="36">
        <v>391.16666666666669</v>
      </c>
      <c r="K295" s="31">
        <v>381.8</v>
      </c>
      <c r="L295" s="31">
        <v>374.3</v>
      </c>
      <c r="M295" s="31">
        <v>17.091339999999999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267.7</v>
      </c>
      <c r="D296" s="36">
        <v>268.11666666666662</v>
      </c>
      <c r="E296" s="36">
        <v>266.08333333333326</v>
      </c>
      <c r="F296" s="36">
        <v>264.46666666666664</v>
      </c>
      <c r="G296" s="36">
        <v>262.43333333333328</v>
      </c>
      <c r="H296" s="36">
        <v>269.73333333333323</v>
      </c>
      <c r="I296" s="36">
        <v>271.76666666666665</v>
      </c>
      <c r="J296" s="36">
        <v>273.38333333333321</v>
      </c>
      <c r="K296" s="31">
        <v>270.14999999999998</v>
      </c>
      <c r="L296" s="31">
        <v>266.5</v>
      </c>
      <c r="M296" s="31">
        <v>4.6623099999999997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114.3</v>
      </c>
      <c r="D297" s="36">
        <v>114.10000000000001</v>
      </c>
      <c r="E297" s="36">
        <v>113.00000000000001</v>
      </c>
      <c r="F297" s="36">
        <v>111.7</v>
      </c>
      <c r="G297" s="36">
        <v>110.60000000000001</v>
      </c>
      <c r="H297" s="36">
        <v>115.40000000000002</v>
      </c>
      <c r="I297" s="36">
        <v>116.50000000000001</v>
      </c>
      <c r="J297" s="36">
        <v>117.80000000000003</v>
      </c>
      <c r="K297" s="31">
        <v>115.2</v>
      </c>
      <c r="L297" s="31">
        <v>112.8</v>
      </c>
      <c r="M297" s="31">
        <v>42.798749999999998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491.15</v>
      </c>
      <c r="D298" s="36">
        <v>487.61666666666662</v>
      </c>
      <c r="E298" s="36">
        <v>481.23333333333323</v>
      </c>
      <c r="F298" s="36">
        <v>471.31666666666661</v>
      </c>
      <c r="G298" s="36">
        <v>464.93333333333322</v>
      </c>
      <c r="H298" s="36">
        <v>497.53333333333325</v>
      </c>
      <c r="I298" s="36">
        <v>503.91666666666657</v>
      </c>
      <c r="J298" s="36">
        <v>513.83333333333326</v>
      </c>
      <c r="K298" s="31">
        <v>494</v>
      </c>
      <c r="L298" s="31">
        <v>477.7</v>
      </c>
      <c r="M298" s="31">
        <v>71.230999999999995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679.5</v>
      </c>
      <c r="D299" s="36">
        <v>685.16666666666663</v>
      </c>
      <c r="E299" s="36">
        <v>671.33333333333326</v>
      </c>
      <c r="F299" s="36">
        <v>663.16666666666663</v>
      </c>
      <c r="G299" s="36">
        <v>649.33333333333326</v>
      </c>
      <c r="H299" s="36">
        <v>693.33333333333326</v>
      </c>
      <c r="I299" s="36">
        <v>707.16666666666652</v>
      </c>
      <c r="J299" s="36">
        <v>715.33333333333326</v>
      </c>
      <c r="K299" s="31">
        <v>699</v>
      </c>
      <c r="L299" s="31">
        <v>677</v>
      </c>
      <c r="M299" s="31">
        <v>43.059019999999997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5742.55</v>
      </c>
      <c r="D300" s="36">
        <v>5747.1333333333341</v>
      </c>
      <c r="E300" s="36">
        <v>5645.4166666666679</v>
      </c>
      <c r="F300" s="36">
        <v>5548.2833333333338</v>
      </c>
      <c r="G300" s="36">
        <v>5446.5666666666675</v>
      </c>
      <c r="H300" s="36">
        <v>5844.2666666666682</v>
      </c>
      <c r="I300" s="36">
        <v>5945.9833333333336</v>
      </c>
      <c r="J300" s="36">
        <v>6043.1166666666686</v>
      </c>
      <c r="K300" s="31">
        <v>5848.85</v>
      </c>
      <c r="L300" s="31">
        <v>5650</v>
      </c>
      <c r="M300" s="31">
        <v>7.7295999999999996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5536.7</v>
      </c>
      <c r="D301" s="36">
        <v>5556.083333333333</v>
      </c>
      <c r="E301" s="36">
        <v>5496.2166666666662</v>
      </c>
      <c r="F301" s="36">
        <v>5455.7333333333336</v>
      </c>
      <c r="G301" s="36">
        <v>5395.8666666666668</v>
      </c>
      <c r="H301" s="36">
        <v>5596.5666666666657</v>
      </c>
      <c r="I301" s="36">
        <v>5656.4333333333325</v>
      </c>
      <c r="J301" s="36">
        <v>5696.9166666666652</v>
      </c>
      <c r="K301" s="31">
        <v>5615.95</v>
      </c>
      <c r="L301" s="31">
        <v>5515.6</v>
      </c>
      <c r="M301" s="31">
        <v>6.12934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1280.9000000000001</v>
      </c>
      <c r="D302" s="36">
        <v>1273.6333333333334</v>
      </c>
      <c r="E302" s="36">
        <v>1257.2666666666669</v>
      </c>
      <c r="F302" s="36">
        <v>1233.6333333333334</v>
      </c>
      <c r="G302" s="36">
        <v>1217.2666666666669</v>
      </c>
      <c r="H302" s="36">
        <v>1297.2666666666669</v>
      </c>
      <c r="I302" s="36">
        <v>1313.6333333333332</v>
      </c>
      <c r="J302" s="36">
        <v>1337.2666666666669</v>
      </c>
      <c r="K302" s="31">
        <v>1290</v>
      </c>
      <c r="L302" s="31">
        <v>1250</v>
      </c>
      <c r="M302" s="31">
        <v>26.361180000000001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1338.35</v>
      </c>
      <c r="D303" s="36">
        <v>1344.5666666666666</v>
      </c>
      <c r="E303" s="36">
        <v>1317.1333333333332</v>
      </c>
      <c r="F303" s="36">
        <v>1295.9166666666665</v>
      </c>
      <c r="G303" s="36">
        <v>1268.4833333333331</v>
      </c>
      <c r="H303" s="36">
        <v>1365.7833333333333</v>
      </c>
      <c r="I303" s="36">
        <v>1393.2166666666667</v>
      </c>
      <c r="J303" s="36">
        <v>1414.4333333333334</v>
      </c>
      <c r="K303" s="31">
        <v>1372</v>
      </c>
      <c r="L303" s="31">
        <v>1323.35</v>
      </c>
      <c r="M303" s="31">
        <v>1.83893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881.7</v>
      </c>
      <c r="D304" s="36">
        <v>876.23333333333323</v>
      </c>
      <c r="E304" s="36">
        <v>849.71666666666647</v>
      </c>
      <c r="F304" s="36">
        <v>817.73333333333323</v>
      </c>
      <c r="G304" s="36">
        <v>791.21666666666647</v>
      </c>
      <c r="H304" s="36">
        <v>908.21666666666647</v>
      </c>
      <c r="I304" s="36">
        <v>934.73333333333312</v>
      </c>
      <c r="J304" s="36">
        <v>966.71666666666647</v>
      </c>
      <c r="K304" s="31">
        <v>902.75</v>
      </c>
      <c r="L304" s="31">
        <v>844.25</v>
      </c>
      <c r="M304" s="31">
        <v>335.98797000000002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1041.3499999999999</v>
      </c>
      <c r="D305" s="36">
        <v>1042.6833333333334</v>
      </c>
      <c r="E305" s="36">
        <v>1025.3666666666668</v>
      </c>
      <c r="F305" s="36">
        <v>1009.3833333333334</v>
      </c>
      <c r="G305" s="36">
        <v>992.06666666666683</v>
      </c>
      <c r="H305" s="36">
        <v>1058.6666666666667</v>
      </c>
      <c r="I305" s="36">
        <v>1075.9833333333333</v>
      </c>
      <c r="J305" s="36">
        <v>1091.9666666666667</v>
      </c>
      <c r="K305" s="31">
        <v>1060</v>
      </c>
      <c r="L305" s="31">
        <v>1026.7</v>
      </c>
      <c r="M305" s="31">
        <v>3.0631900000000001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274.3</v>
      </c>
      <c r="D306" s="36">
        <v>274.76666666666665</v>
      </c>
      <c r="E306" s="36">
        <v>272.5333333333333</v>
      </c>
      <c r="F306" s="36">
        <v>270.76666666666665</v>
      </c>
      <c r="G306" s="36">
        <v>268.5333333333333</v>
      </c>
      <c r="H306" s="36">
        <v>276.5333333333333</v>
      </c>
      <c r="I306" s="36">
        <v>278.76666666666665</v>
      </c>
      <c r="J306" s="36">
        <v>280.5333333333333</v>
      </c>
      <c r="K306" s="31">
        <v>277</v>
      </c>
      <c r="L306" s="31">
        <v>273</v>
      </c>
      <c r="M306" s="31">
        <v>24.9237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1647.75</v>
      </c>
      <c r="D307" s="36">
        <v>1640.4833333333333</v>
      </c>
      <c r="E307" s="36">
        <v>1620.9666666666667</v>
      </c>
      <c r="F307" s="36">
        <v>1594.1833333333334</v>
      </c>
      <c r="G307" s="36">
        <v>1574.6666666666667</v>
      </c>
      <c r="H307" s="36">
        <v>1667.2666666666667</v>
      </c>
      <c r="I307" s="36">
        <v>1686.7833333333335</v>
      </c>
      <c r="J307" s="36">
        <v>1713.5666666666666</v>
      </c>
      <c r="K307" s="31">
        <v>1660</v>
      </c>
      <c r="L307" s="31">
        <v>1613.7</v>
      </c>
      <c r="M307" s="31">
        <v>52.1496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393.1</v>
      </c>
      <c r="D308" s="36">
        <v>391.23333333333335</v>
      </c>
      <c r="E308" s="36">
        <v>386.91666666666669</v>
      </c>
      <c r="F308" s="36">
        <v>380.73333333333335</v>
      </c>
      <c r="G308" s="36">
        <v>376.41666666666669</v>
      </c>
      <c r="H308" s="36">
        <v>397.41666666666669</v>
      </c>
      <c r="I308" s="36">
        <v>401.73333333333329</v>
      </c>
      <c r="J308" s="36">
        <v>407.91666666666669</v>
      </c>
      <c r="K308" s="31">
        <v>395.55</v>
      </c>
      <c r="L308" s="31">
        <v>385.05</v>
      </c>
      <c r="M308" s="31">
        <v>2.0768800000000001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528.25</v>
      </c>
      <c r="D309" s="36">
        <v>527.26666666666665</v>
      </c>
      <c r="E309" s="36">
        <v>521.5333333333333</v>
      </c>
      <c r="F309" s="36">
        <v>514.81666666666661</v>
      </c>
      <c r="G309" s="36">
        <v>509.08333333333326</v>
      </c>
      <c r="H309" s="36">
        <v>533.98333333333335</v>
      </c>
      <c r="I309" s="36">
        <v>539.7166666666667</v>
      </c>
      <c r="J309" s="36">
        <v>546.43333333333339</v>
      </c>
      <c r="K309" s="31">
        <v>533</v>
      </c>
      <c r="L309" s="31">
        <v>520.54999999999995</v>
      </c>
      <c r="M309" s="31">
        <v>2.24099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358.4</v>
      </c>
      <c r="D310" s="36">
        <v>358.73333333333335</v>
      </c>
      <c r="E310" s="36">
        <v>355.66666666666669</v>
      </c>
      <c r="F310" s="36">
        <v>352.93333333333334</v>
      </c>
      <c r="G310" s="36">
        <v>349.86666666666667</v>
      </c>
      <c r="H310" s="36">
        <v>361.4666666666667</v>
      </c>
      <c r="I310" s="36">
        <v>364.5333333333333</v>
      </c>
      <c r="J310" s="36">
        <v>367.26666666666671</v>
      </c>
      <c r="K310" s="31">
        <v>361.8</v>
      </c>
      <c r="L310" s="31">
        <v>356</v>
      </c>
      <c r="M310" s="31">
        <v>2.47607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164.4</v>
      </c>
      <c r="D311" s="36">
        <v>162.95000000000002</v>
      </c>
      <c r="E311" s="36">
        <v>159.25000000000003</v>
      </c>
      <c r="F311" s="36">
        <v>154.10000000000002</v>
      </c>
      <c r="G311" s="36">
        <v>150.40000000000003</v>
      </c>
      <c r="H311" s="36">
        <v>168.10000000000002</v>
      </c>
      <c r="I311" s="36">
        <v>171.8</v>
      </c>
      <c r="J311" s="36">
        <v>176.95000000000002</v>
      </c>
      <c r="K311" s="31">
        <v>166.65</v>
      </c>
      <c r="L311" s="31">
        <v>157.80000000000001</v>
      </c>
      <c r="M311" s="31">
        <v>196.81238999999999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121.3</v>
      </c>
      <c r="D312" s="36">
        <v>121.63333333333333</v>
      </c>
      <c r="E312" s="36">
        <v>120.06666666666665</v>
      </c>
      <c r="F312" s="36">
        <v>118.83333333333333</v>
      </c>
      <c r="G312" s="36">
        <v>117.26666666666665</v>
      </c>
      <c r="H312" s="36">
        <v>122.86666666666665</v>
      </c>
      <c r="I312" s="36">
        <v>124.43333333333331</v>
      </c>
      <c r="J312" s="36">
        <v>125.66666666666664</v>
      </c>
      <c r="K312" s="31">
        <v>123.2</v>
      </c>
      <c r="L312" s="31">
        <v>120.4</v>
      </c>
      <c r="M312" s="31">
        <v>44.896929999999998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1897.6</v>
      </c>
      <c r="D313" s="36">
        <v>1886.0333333333335</v>
      </c>
      <c r="E313" s="36">
        <v>1857.0666666666671</v>
      </c>
      <c r="F313" s="36">
        <v>1816.5333333333335</v>
      </c>
      <c r="G313" s="36">
        <v>1787.5666666666671</v>
      </c>
      <c r="H313" s="36">
        <v>1926.5666666666671</v>
      </c>
      <c r="I313" s="36">
        <v>1955.5333333333338</v>
      </c>
      <c r="J313" s="36">
        <v>1996.0666666666671</v>
      </c>
      <c r="K313" s="31">
        <v>1915</v>
      </c>
      <c r="L313" s="31">
        <v>1845.5</v>
      </c>
      <c r="M313" s="31">
        <v>2.7959800000000001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538.65</v>
      </c>
      <c r="D314" s="36">
        <v>535.19999999999993</v>
      </c>
      <c r="E314" s="36">
        <v>530.44999999999982</v>
      </c>
      <c r="F314" s="36">
        <v>522.24999999999989</v>
      </c>
      <c r="G314" s="36">
        <v>517.49999999999977</v>
      </c>
      <c r="H314" s="36">
        <v>543.39999999999986</v>
      </c>
      <c r="I314" s="36">
        <v>548.15000000000009</v>
      </c>
      <c r="J314" s="36">
        <v>556.34999999999991</v>
      </c>
      <c r="K314" s="31">
        <v>539.95000000000005</v>
      </c>
      <c r="L314" s="31">
        <v>527</v>
      </c>
      <c r="M314" s="31">
        <v>27.00338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10608.7</v>
      </c>
      <c r="D315" s="36">
        <v>10601.266666666668</v>
      </c>
      <c r="E315" s="36">
        <v>10553.533333333336</v>
      </c>
      <c r="F315" s="36">
        <v>10498.366666666669</v>
      </c>
      <c r="G315" s="36">
        <v>10450.633333333337</v>
      </c>
      <c r="H315" s="36">
        <v>10656.433333333336</v>
      </c>
      <c r="I315" s="36">
        <v>10704.16666666667</v>
      </c>
      <c r="J315" s="36">
        <v>10759.333333333336</v>
      </c>
      <c r="K315" s="31">
        <v>10649</v>
      </c>
      <c r="L315" s="31">
        <v>10546.1</v>
      </c>
      <c r="M315" s="31">
        <v>6.6566000000000001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2374.65</v>
      </c>
      <c r="D316" s="36">
        <v>2371.3333333333335</v>
      </c>
      <c r="E316" s="36">
        <v>2351.3166666666671</v>
      </c>
      <c r="F316" s="36">
        <v>2327.9833333333336</v>
      </c>
      <c r="G316" s="36">
        <v>2307.9666666666672</v>
      </c>
      <c r="H316" s="36">
        <v>2394.666666666667</v>
      </c>
      <c r="I316" s="36">
        <v>2414.6833333333334</v>
      </c>
      <c r="J316" s="36">
        <v>2438.0166666666669</v>
      </c>
      <c r="K316" s="31">
        <v>2391.35</v>
      </c>
      <c r="L316" s="31">
        <v>2348</v>
      </c>
      <c r="M316" s="31">
        <v>0.61785999999999996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1019.2</v>
      </c>
      <c r="D317" s="36">
        <v>1017.15</v>
      </c>
      <c r="E317" s="36">
        <v>1009.05</v>
      </c>
      <c r="F317" s="36">
        <v>998.9</v>
      </c>
      <c r="G317" s="36">
        <v>990.8</v>
      </c>
      <c r="H317" s="36">
        <v>1027.3</v>
      </c>
      <c r="I317" s="36">
        <v>1035.4000000000001</v>
      </c>
      <c r="J317" s="36">
        <v>1045.55</v>
      </c>
      <c r="K317" s="31">
        <v>1025.25</v>
      </c>
      <c r="L317" s="31">
        <v>1007</v>
      </c>
      <c r="M317" s="31">
        <v>7.4093799999999996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635.79999999999995</v>
      </c>
      <c r="D318" s="36">
        <v>637.16666666666663</v>
      </c>
      <c r="E318" s="36">
        <v>608.63333333333321</v>
      </c>
      <c r="F318" s="36">
        <v>581.46666666666658</v>
      </c>
      <c r="G318" s="36">
        <v>552.93333333333317</v>
      </c>
      <c r="H318" s="36">
        <v>664.33333333333326</v>
      </c>
      <c r="I318" s="36">
        <v>692.86666666666679</v>
      </c>
      <c r="J318" s="36">
        <v>720.0333333333333</v>
      </c>
      <c r="K318" s="31">
        <v>665.7</v>
      </c>
      <c r="L318" s="31">
        <v>610</v>
      </c>
      <c r="M318" s="31">
        <v>48.260739999999998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2012.8</v>
      </c>
      <c r="D319" s="36">
        <v>2011.4666666666665</v>
      </c>
      <c r="E319" s="36">
        <v>1984.6833333333329</v>
      </c>
      <c r="F319" s="36">
        <v>1956.5666666666664</v>
      </c>
      <c r="G319" s="36">
        <v>1929.7833333333328</v>
      </c>
      <c r="H319" s="36">
        <v>2039.583333333333</v>
      </c>
      <c r="I319" s="36">
        <v>2066.3666666666663</v>
      </c>
      <c r="J319" s="36">
        <v>2094.4833333333331</v>
      </c>
      <c r="K319" s="31">
        <v>2038.25</v>
      </c>
      <c r="L319" s="31">
        <v>1983.35</v>
      </c>
      <c r="M319" s="31">
        <v>8.9548100000000002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797.2</v>
      </c>
      <c r="D320" s="36">
        <v>795.15</v>
      </c>
      <c r="E320" s="36">
        <v>786.65</v>
      </c>
      <c r="F320" s="36">
        <v>776.1</v>
      </c>
      <c r="G320" s="36">
        <v>767.6</v>
      </c>
      <c r="H320" s="36">
        <v>805.69999999999993</v>
      </c>
      <c r="I320" s="36">
        <v>814.19999999999993</v>
      </c>
      <c r="J320" s="36">
        <v>824.74999999999989</v>
      </c>
      <c r="K320" s="31">
        <v>803.65</v>
      </c>
      <c r="L320" s="31">
        <v>784.6</v>
      </c>
      <c r="M320" s="31">
        <v>0.84753000000000001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905.05</v>
      </c>
      <c r="D321" s="36">
        <v>909.23333333333323</v>
      </c>
      <c r="E321" s="36">
        <v>898.71666666666647</v>
      </c>
      <c r="F321" s="36">
        <v>892.38333333333321</v>
      </c>
      <c r="G321" s="36">
        <v>881.86666666666645</v>
      </c>
      <c r="H321" s="36">
        <v>915.56666666666649</v>
      </c>
      <c r="I321" s="36">
        <v>926.08333333333314</v>
      </c>
      <c r="J321" s="36">
        <v>932.41666666666652</v>
      </c>
      <c r="K321" s="31">
        <v>919.75</v>
      </c>
      <c r="L321" s="31">
        <v>902.9</v>
      </c>
      <c r="M321" s="31">
        <v>0.25235999999999997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1370.05</v>
      </c>
      <c r="D322" s="36">
        <v>1387.0833333333333</v>
      </c>
      <c r="E322" s="36">
        <v>1332.9666666666665</v>
      </c>
      <c r="F322" s="36">
        <v>1295.8833333333332</v>
      </c>
      <c r="G322" s="36">
        <v>1241.7666666666664</v>
      </c>
      <c r="H322" s="36">
        <v>1424.1666666666665</v>
      </c>
      <c r="I322" s="36">
        <v>1478.2833333333333</v>
      </c>
      <c r="J322" s="36">
        <v>1515.3666666666666</v>
      </c>
      <c r="K322" s="31">
        <v>1441.2</v>
      </c>
      <c r="L322" s="31">
        <v>1350</v>
      </c>
      <c r="M322" s="31">
        <v>12.038209999999999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1703.15</v>
      </c>
      <c r="D323" s="36">
        <v>1700.3666666666668</v>
      </c>
      <c r="E323" s="36">
        <v>1691.2333333333336</v>
      </c>
      <c r="F323" s="36">
        <v>1679.3166666666668</v>
      </c>
      <c r="G323" s="36">
        <v>1670.1833333333336</v>
      </c>
      <c r="H323" s="36">
        <v>1712.2833333333335</v>
      </c>
      <c r="I323" s="36">
        <v>1721.4166666666667</v>
      </c>
      <c r="J323" s="36">
        <v>1733.3333333333335</v>
      </c>
      <c r="K323" s="31">
        <v>1709.5</v>
      </c>
      <c r="L323" s="31">
        <v>1688.45</v>
      </c>
      <c r="M323" s="31">
        <v>3.1983899999999998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50.3</v>
      </c>
      <c r="D324" s="36">
        <v>50.433333333333337</v>
      </c>
      <c r="E324" s="36">
        <v>49.766666666666673</v>
      </c>
      <c r="F324" s="36">
        <v>49.233333333333334</v>
      </c>
      <c r="G324" s="36">
        <v>48.56666666666667</v>
      </c>
      <c r="H324" s="36">
        <v>50.966666666666676</v>
      </c>
      <c r="I324" s="36">
        <v>51.633333333333333</v>
      </c>
      <c r="J324" s="36">
        <v>52.166666666666679</v>
      </c>
      <c r="K324" s="31">
        <v>51.1</v>
      </c>
      <c r="L324" s="31">
        <v>49.9</v>
      </c>
      <c r="M324" s="31">
        <v>20.788689999999999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61.6</v>
      </c>
      <c r="D325" s="36">
        <v>61.283333333333339</v>
      </c>
      <c r="E325" s="36">
        <v>60.616666666666674</v>
      </c>
      <c r="F325" s="36">
        <v>59.633333333333333</v>
      </c>
      <c r="G325" s="36">
        <v>58.966666666666669</v>
      </c>
      <c r="H325" s="36">
        <v>62.26666666666668</v>
      </c>
      <c r="I325" s="36">
        <v>62.933333333333351</v>
      </c>
      <c r="J325" s="36">
        <v>63.916666666666686</v>
      </c>
      <c r="K325" s="31">
        <v>61.95</v>
      </c>
      <c r="L325" s="31">
        <v>60.3</v>
      </c>
      <c r="M325" s="31">
        <v>70.024969999999996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1201.0999999999999</v>
      </c>
      <c r="D326" s="36">
        <v>1190.45</v>
      </c>
      <c r="E326" s="36">
        <v>1170.6500000000001</v>
      </c>
      <c r="F326" s="36">
        <v>1140.2</v>
      </c>
      <c r="G326" s="36">
        <v>1120.4000000000001</v>
      </c>
      <c r="H326" s="36">
        <v>1220.9000000000001</v>
      </c>
      <c r="I326" s="36">
        <v>1240.6999999999998</v>
      </c>
      <c r="J326" s="36">
        <v>1271.1500000000001</v>
      </c>
      <c r="K326" s="31">
        <v>1210.25</v>
      </c>
      <c r="L326" s="31">
        <v>1160</v>
      </c>
      <c r="M326" s="31">
        <v>4.1270499999999997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2354.65</v>
      </c>
      <c r="D327" s="36">
        <v>2350.4499999999998</v>
      </c>
      <c r="E327" s="36">
        <v>2332.3999999999996</v>
      </c>
      <c r="F327" s="36">
        <v>2310.1499999999996</v>
      </c>
      <c r="G327" s="36">
        <v>2292.0999999999995</v>
      </c>
      <c r="H327" s="36">
        <v>2372.6999999999998</v>
      </c>
      <c r="I327" s="36">
        <v>2390.75</v>
      </c>
      <c r="J327" s="36">
        <v>2413</v>
      </c>
      <c r="K327" s="31">
        <v>2368.5</v>
      </c>
      <c r="L327" s="31">
        <v>2328.1999999999998</v>
      </c>
      <c r="M327" s="31">
        <v>5.7251799999999999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111683</v>
      </c>
      <c r="D328" s="36">
        <v>112038.71666666667</v>
      </c>
      <c r="E328" s="36">
        <v>111087.48333333335</v>
      </c>
      <c r="F328" s="36">
        <v>110491.96666666667</v>
      </c>
      <c r="G328" s="36">
        <v>109540.73333333335</v>
      </c>
      <c r="H328" s="36">
        <v>112634.23333333335</v>
      </c>
      <c r="I328" s="36">
        <v>113585.46666666669</v>
      </c>
      <c r="J328" s="36">
        <v>114180.98333333335</v>
      </c>
      <c r="K328" s="31">
        <v>112989.95</v>
      </c>
      <c r="L328" s="31">
        <v>111443.2</v>
      </c>
      <c r="M328" s="31">
        <v>0.13163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2240.6</v>
      </c>
      <c r="D329" s="36">
        <v>2243.65</v>
      </c>
      <c r="E329" s="36">
        <v>2227.5</v>
      </c>
      <c r="F329" s="36">
        <v>2214.4</v>
      </c>
      <c r="G329" s="36">
        <v>2198.25</v>
      </c>
      <c r="H329" s="36">
        <v>2256.75</v>
      </c>
      <c r="I329" s="36">
        <v>2272.9000000000005</v>
      </c>
      <c r="J329" s="36">
        <v>2286</v>
      </c>
      <c r="K329" s="31">
        <v>2259.8000000000002</v>
      </c>
      <c r="L329" s="31">
        <v>2230.5500000000002</v>
      </c>
      <c r="M329" s="31">
        <v>1.8853500000000001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3195.35</v>
      </c>
      <c r="D330" s="36">
        <v>3151.4666666666672</v>
      </c>
      <c r="E330" s="36">
        <v>3088.9333333333343</v>
      </c>
      <c r="F330" s="36">
        <v>2982.5166666666673</v>
      </c>
      <c r="G330" s="36">
        <v>2919.9833333333345</v>
      </c>
      <c r="H330" s="36">
        <v>3257.8833333333341</v>
      </c>
      <c r="I330" s="36">
        <v>3320.416666666667</v>
      </c>
      <c r="J330" s="36">
        <v>3426.8333333333339</v>
      </c>
      <c r="K330" s="31">
        <v>3214</v>
      </c>
      <c r="L330" s="31">
        <v>3045.05</v>
      </c>
      <c r="M330" s="31">
        <v>23.008379999999999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1481.9</v>
      </c>
      <c r="D331" s="36">
        <v>1465.5833333333333</v>
      </c>
      <c r="E331" s="36">
        <v>1424.6666666666665</v>
      </c>
      <c r="F331" s="36">
        <v>1367.4333333333332</v>
      </c>
      <c r="G331" s="36">
        <v>1326.5166666666664</v>
      </c>
      <c r="H331" s="36">
        <v>1522.8166666666666</v>
      </c>
      <c r="I331" s="36">
        <v>1563.7333333333331</v>
      </c>
      <c r="J331" s="36">
        <v>1620.9666666666667</v>
      </c>
      <c r="K331" s="31">
        <v>1506.5</v>
      </c>
      <c r="L331" s="31">
        <v>1408.35</v>
      </c>
      <c r="M331" s="31">
        <v>19.615300000000001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1225.5999999999999</v>
      </c>
      <c r="D332" s="36">
        <v>1234.8666666666666</v>
      </c>
      <c r="E332" s="36">
        <v>1210.7333333333331</v>
      </c>
      <c r="F332" s="36">
        <v>1195.8666666666666</v>
      </c>
      <c r="G332" s="36">
        <v>1171.7333333333331</v>
      </c>
      <c r="H332" s="36">
        <v>1249.7333333333331</v>
      </c>
      <c r="I332" s="36">
        <v>1273.8666666666668</v>
      </c>
      <c r="J332" s="36">
        <v>1288.7333333333331</v>
      </c>
      <c r="K332" s="31">
        <v>1259</v>
      </c>
      <c r="L332" s="31">
        <v>1220</v>
      </c>
      <c r="M332" s="31">
        <v>3.5442999999999998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792.5</v>
      </c>
      <c r="D333" s="36">
        <v>789.44999999999993</v>
      </c>
      <c r="E333" s="36">
        <v>783.94999999999982</v>
      </c>
      <c r="F333" s="36">
        <v>775.39999999999986</v>
      </c>
      <c r="G333" s="36">
        <v>769.89999999999975</v>
      </c>
      <c r="H333" s="36">
        <v>797.99999999999989</v>
      </c>
      <c r="I333" s="36">
        <v>803.50000000000011</v>
      </c>
      <c r="J333" s="36">
        <v>812.05</v>
      </c>
      <c r="K333" s="31">
        <v>794.95</v>
      </c>
      <c r="L333" s="31">
        <v>780.9</v>
      </c>
      <c r="M333" s="31">
        <v>6.1219400000000004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</v>
      </c>
      <c r="D334" s="36">
        <v>91.983333333333334</v>
      </c>
      <c r="E334" s="36">
        <v>91.266666666666666</v>
      </c>
      <c r="F334" s="36">
        <v>90.533333333333331</v>
      </c>
      <c r="G334" s="36">
        <v>89.816666666666663</v>
      </c>
      <c r="H334" s="36">
        <v>92.716666666666669</v>
      </c>
      <c r="I334" s="36">
        <v>93.433333333333337</v>
      </c>
      <c r="J334" s="36">
        <v>94.166666666666671</v>
      </c>
      <c r="K334" s="31">
        <v>92.7</v>
      </c>
      <c r="L334" s="31">
        <v>91.25</v>
      </c>
      <c r="M334" s="31">
        <v>102.0656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3701.1</v>
      </c>
      <c r="D335" s="36">
        <v>3698.7333333333336</v>
      </c>
      <c r="E335" s="36">
        <v>3677.4666666666672</v>
      </c>
      <c r="F335" s="36">
        <v>3653.8333333333335</v>
      </c>
      <c r="G335" s="36">
        <v>3632.5666666666671</v>
      </c>
      <c r="H335" s="36">
        <v>3722.3666666666672</v>
      </c>
      <c r="I335" s="36">
        <v>3743.6333333333337</v>
      </c>
      <c r="J335" s="36">
        <v>3767.2666666666673</v>
      </c>
      <c r="K335" s="31">
        <v>3720</v>
      </c>
      <c r="L335" s="31">
        <v>3675.1</v>
      </c>
      <c r="M335" s="31">
        <v>1.0914299999999999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798.6</v>
      </c>
      <c r="D336" s="36">
        <v>796.94999999999993</v>
      </c>
      <c r="E336" s="36">
        <v>793.14999999999986</v>
      </c>
      <c r="F336" s="36">
        <v>787.69999999999993</v>
      </c>
      <c r="G336" s="36">
        <v>783.89999999999986</v>
      </c>
      <c r="H336" s="36">
        <v>802.39999999999986</v>
      </c>
      <c r="I336" s="36">
        <v>806.19999999999982</v>
      </c>
      <c r="J336" s="36">
        <v>811.64999999999986</v>
      </c>
      <c r="K336" s="31">
        <v>800.75</v>
      </c>
      <c r="L336" s="31">
        <v>791.5</v>
      </c>
      <c r="M336" s="31">
        <v>0.93496000000000001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76.099999999999994</v>
      </c>
      <c r="D337" s="36">
        <v>74.233333333333334</v>
      </c>
      <c r="E337" s="36">
        <v>71.966666666666669</v>
      </c>
      <c r="F337" s="36">
        <v>67.833333333333329</v>
      </c>
      <c r="G337" s="36">
        <v>65.566666666666663</v>
      </c>
      <c r="H337" s="36">
        <v>78.366666666666674</v>
      </c>
      <c r="I337" s="36">
        <v>80.633333333333354</v>
      </c>
      <c r="J337" s="36">
        <v>84.76666666666668</v>
      </c>
      <c r="K337" s="31">
        <v>76.5</v>
      </c>
      <c r="L337" s="31">
        <v>70.099999999999994</v>
      </c>
      <c r="M337" s="31">
        <v>1082.1622199999999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166.55</v>
      </c>
      <c r="D338" s="36">
        <v>165.98333333333335</v>
      </c>
      <c r="E338" s="36">
        <v>164.06666666666669</v>
      </c>
      <c r="F338" s="36">
        <v>161.58333333333334</v>
      </c>
      <c r="G338" s="36">
        <v>159.66666666666669</v>
      </c>
      <c r="H338" s="36">
        <v>168.4666666666667</v>
      </c>
      <c r="I338" s="36">
        <v>170.38333333333333</v>
      </c>
      <c r="J338" s="36">
        <v>172.8666666666667</v>
      </c>
      <c r="K338" s="31">
        <v>167.9</v>
      </c>
      <c r="L338" s="31">
        <v>163.5</v>
      </c>
      <c r="M338" s="31">
        <v>52.220559999999999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24236.15</v>
      </c>
      <c r="D339" s="36">
        <v>24180.566666666669</v>
      </c>
      <c r="E339" s="36">
        <v>24020.933333333338</v>
      </c>
      <c r="F339" s="36">
        <v>23805.716666666667</v>
      </c>
      <c r="G339" s="36">
        <v>23646.083333333336</v>
      </c>
      <c r="H339" s="36">
        <v>24395.78333333334</v>
      </c>
      <c r="I339" s="36">
        <v>24555.416666666672</v>
      </c>
      <c r="J339" s="36">
        <v>24770.633333333342</v>
      </c>
      <c r="K339" s="31">
        <v>24340.2</v>
      </c>
      <c r="L339" s="31">
        <v>23965.35</v>
      </c>
      <c r="M339" s="31">
        <v>1.4720299999999999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86.55</v>
      </c>
      <c r="D340" s="36">
        <v>85.666666666666671</v>
      </c>
      <c r="E340" s="36">
        <v>83.233333333333348</v>
      </c>
      <c r="F340" s="36">
        <v>79.916666666666671</v>
      </c>
      <c r="G340" s="36">
        <v>77.483333333333348</v>
      </c>
      <c r="H340" s="36">
        <v>88.983333333333348</v>
      </c>
      <c r="I340" s="36">
        <v>91.416666666666657</v>
      </c>
      <c r="J340" s="36">
        <v>94.733333333333348</v>
      </c>
      <c r="K340" s="31">
        <v>88.1</v>
      </c>
      <c r="L340" s="31">
        <v>82.35</v>
      </c>
      <c r="M340" s="31">
        <v>62.008479999999999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54.4</v>
      </c>
      <c r="D341" s="36">
        <v>54.583333333333336</v>
      </c>
      <c r="E341" s="36">
        <v>53.916666666666671</v>
      </c>
      <c r="F341" s="36">
        <v>53.433333333333337</v>
      </c>
      <c r="G341" s="36">
        <v>52.766666666666673</v>
      </c>
      <c r="H341" s="36">
        <v>55.06666666666667</v>
      </c>
      <c r="I341" s="36">
        <v>55.733333333333341</v>
      </c>
      <c r="J341" s="36">
        <v>56.216666666666669</v>
      </c>
      <c r="K341" s="31">
        <v>55.25</v>
      </c>
      <c r="L341" s="31">
        <v>54.1</v>
      </c>
      <c r="M341" s="31">
        <v>198.80233999999999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418.15</v>
      </c>
      <c r="D342" s="36">
        <v>415.95</v>
      </c>
      <c r="E342" s="36">
        <v>412.25</v>
      </c>
      <c r="F342" s="36">
        <v>406.35</v>
      </c>
      <c r="G342" s="36">
        <v>402.65000000000003</v>
      </c>
      <c r="H342" s="36">
        <v>421.84999999999997</v>
      </c>
      <c r="I342" s="36">
        <v>425.5499999999999</v>
      </c>
      <c r="J342" s="36">
        <v>431.44999999999993</v>
      </c>
      <c r="K342" s="31">
        <v>419.65</v>
      </c>
      <c r="L342" s="31">
        <v>410.05</v>
      </c>
      <c r="M342" s="31">
        <v>4.7692100000000002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170.35</v>
      </c>
      <c r="D343" s="36">
        <v>167.88333333333333</v>
      </c>
      <c r="E343" s="36">
        <v>164.46666666666664</v>
      </c>
      <c r="F343" s="36">
        <v>158.58333333333331</v>
      </c>
      <c r="G343" s="36">
        <v>155.16666666666663</v>
      </c>
      <c r="H343" s="36">
        <v>173.76666666666665</v>
      </c>
      <c r="I343" s="36">
        <v>177.18333333333334</v>
      </c>
      <c r="J343" s="36">
        <v>183.06666666666666</v>
      </c>
      <c r="K343" s="31">
        <v>171.3</v>
      </c>
      <c r="L343" s="31">
        <v>162</v>
      </c>
      <c r="M343" s="31">
        <v>76.668379999999999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181.5</v>
      </c>
      <c r="D344" s="36">
        <v>180.23333333333335</v>
      </c>
      <c r="E344" s="36">
        <v>177.9666666666667</v>
      </c>
      <c r="F344" s="36">
        <v>174.43333333333334</v>
      </c>
      <c r="G344" s="36">
        <v>172.16666666666669</v>
      </c>
      <c r="H344" s="36">
        <v>183.76666666666671</v>
      </c>
      <c r="I344" s="36">
        <v>186.03333333333336</v>
      </c>
      <c r="J344" s="36">
        <v>189.56666666666672</v>
      </c>
      <c r="K344" s="31">
        <v>182.5</v>
      </c>
      <c r="L344" s="31">
        <v>176.7</v>
      </c>
      <c r="M344" s="31">
        <v>175.30805000000001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44.35</v>
      </c>
      <c r="D345" s="36">
        <v>44</v>
      </c>
      <c r="E345" s="36">
        <v>43.15</v>
      </c>
      <c r="F345" s="36">
        <v>41.949999999999996</v>
      </c>
      <c r="G345" s="36">
        <v>41.099999999999994</v>
      </c>
      <c r="H345" s="36">
        <v>45.2</v>
      </c>
      <c r="I345" s="36">
        <v>46.05</v>
      </c>
      <c r="J345" s="36">
        <v>47.250000000000007</v>
      </c>
      <c r="K345" s="31">
        <v>44.85</v>
      </c>
      <c r="L345" s="31">
        <v>42.8</v>
      </c>
      <c r="M345" s="31">
        <v>96.568340000000006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230.5</v>
      </c>
      <c r="D346" s="36">
        <v>234.31666666666669</v>
      </c>
      <c r="E346" s="36">
        <v>224.98333333333338</v>
      </c>
      <c r="F346" s="36">
        <v>219.4666666666667</v>
      </c>
      <c r="G346" s="36">
        <v>210.13333333333338</v>
      </c>
      <c r="H346" s="36">
        <v>239.83333333333337</v>
      </c>
      <c r="I346" s="36">
        <v>249.16666666666669</v>
      </c>
      <c r="J346" s="36">
        <v>254.68333333333337</v>
      </c>
      <c r="K346" s="31">
        <v>243.65</v>
      </c>
      <c r="L346" s="31">
        <v>228.8</v>
      </c>
      <c r="M346" s="31">
        <v>30.264030000000002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261.3</v>
      </c>
      <c r="D347" s="36">
        <v>259.65000000000003</v>
      </c>
      <c r="E347" s="36">
        <v>257.65000000000009</v>
      </c>
      <c r="F347" s="36">
        <v>254.00000000000006</v>
      </c>
      <c r="G347" s="36">
        <v>252.00000000000011</v>
      </c>
      <c r="H347" s="36">
        <v>263.30000000000007</v>
      </c>
      <c r="I347" s="36">
        <v>265.29999999999995</v>
      </c>
      <c r="J347" s="36">
        <v>268.95000000000005</v>
      </c>
      <c r="K347" s="31">
        <v>261.64999999999998</v>
      </c>
      <c r="L347" s="31">
        <v>256</v>
      </c>
      <c r="M347" s="31">
        <v>216.87673000000001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364.85</v>
      </c>
      <c r="D348" s="36">
        <v>363.84999999999997</v>
      </c>
      <c r="E348" s="36">
        <v>357.79999999999995</v>
      </c>
      <c r="F348" s="36">
        <v>350.75</v>
      </c>
      <c r="G348" s="36">
        <v>344.7</v>
      </c>
      <c r="H348" s="36">
        <v>370.89999999999992</v>
      </c>
      <c r="I348" s="36">
        <v>376.95</v>
      </c>
      <c r="J348" s="36">
        <v>383.99999999999989</v>
      </c>
      <c r="K348" s="31">
        <v>369.9</v>
      </c>
      <c r="L348" s="31">
        <v>356.8</v>
      </c>
      <c r="M348" s="31">
        <v>3.8540800000000002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1400.85</v>
      </c>
      <c r="D349" s="36">
        <v>1403.7833333333335</v>
      </c>
      <c r="E349" s="36">
        <v>1376.166666666667</v>
      </c>
      <c r="F349" s="36">
        <v>1351.4833333333333</v>
      </c>
      <c r="G349" s="36">
        <v>1323.8666666666668</v>
      </c>
      <c r="H349" s="36">
        <v>1428.4666666666672</v>
      </c>
      <c r="I349" s="36">
        <v>1456.0833333333335</v>
      </c>
      <c r="J349" s="36">
        <v>1480.7666666666673</v>
      </c>
      <c r="K349" s="31">
        <v>1431.4</v>
      </c>
      <c r="L349" s="31">
        <v>1379.1</v>
      </c>
      <c r="M349" s="31">
        <v>50.544510000000002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194.95</v>
      </c>
      <c r="D350" s="36">
        <v>194.2166666666667</v>
      </c>
      <c r="E350" s="36">
        <v>192.78333333333339</v>
      </c>
      <c r="F350" s="36">
        <v>190.6166666666667</v>
      </c>
      <c r="G350" s="36">
        <v>189.18333333333339</v>
      </c>
      <c r="H350" s="36">
        <v>196.38333333333338</v>
      </c>
      <c r="I350" s="36">
        <v>197.81666666666666</v>
      </c>
      <c r="J350" s="36">
        <v>199.98333333333338</v>
      </c>
      <c r="K350" s="31">
        <v>195.65</v>
      </c>
      <c r="L350" s="31">
        <v>192.05</v>
      </c>
      <c r="M350" s="31">
        <v>149.65403000000001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305.2</v>
      </c>
      <c r="D351" s="36">
        <v>305.83333333333331</v>
      </c>
      <c r="E351" s="36">
        <v>298.26666666666665</v>
      </c>
      <c r="F351" s="36">
        <v>291.33333333333331</v>
      </c>
      <c r="G351" s="36">
        <v>283.76666666666665</v>
      </c>
      <c r="H351" s="36">
        <v>312.76666666666665</v>
      </c>
      <c r="I351" s="36">
        <v>320.33333333333337</v>
      </c>
      <c r="J351" s="36">
        <v>327.26666666666665</v>
      </c>
      <c r="K351" s="31">
        <v>313.39999999999998</v>
      </c>
      <c r="L351" s="31">
        <v>298.89999999999998</v>
      </c>
      <c r="M351" s="31">
        <v>96.086190000000002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1194.25</v>
      </c>
      <c r="D352" s="36">
        <v>1202.5166666666667</v>
      </c>
      <c r="E352" s="36">
        <v>1179.7333333333333</v>
      </c>
      <c r="F352" s="36">
        <v>1165.2166666666667</v>
      </c>
      <c r="G352" s="36">
        <v>1142.4333333333334</v>
      </c>
      <c r="H352" s="36">
        <v>1217.0333333333333</v>
      </c>
      <c r="I352" s="36">
        <v>1239.8166666666666</v>
      </c>
      <c r="J352" s="36">
        <v>1254.3333333333333</v>
      </c>
      <c r="K352" s="31">
        <v>1225.3</v>
      </c>
      <c r="L352" s="31">
        <v>1188</v>
      </c>
      <c r="M352" s="31">
        <v>5.05457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875.85</v>
      </c>
      <c r="D353" s="36">
        <v>874.93333333333339</v>
      </c>
      <c r="E353" s="36">
        <v>863.36666666666679</v>
      </c>
      <c r="F353" s="36">
        <v>850.88333333333344</v>
      </c>
      <c r="G353" s="36">
        <v>839.31666666666683</v>
      </c>
      <c r="H353" s="36">
        <v>887.41666666666674</v>
      </c>
      <c r="I353" s="36">
        <v>898.98333333333335</v>
      </c>
      <c r="J353" s="36">
        <v>911.4666666666667</v>
      </c>
      <c r="K353" s="31">
        <v>886.5</v>
      </c>
      <c r="L353" s="31">
        <v>862.45</v>
      </c>
      <c r="M353" s="31">
        <v>305.47550000000001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4011</v>
      </c>
      <c r="D354" s="36">
        <v>4044.3333333333335</v>
      </c>
      <c r="E354" s="36">
        <v>3955.666666666667</v>
      </c>
      <c r="F354" s="36">
        <v>3900.3333333333335</v>
      </c>
      <c r="G354" s="36">
        <v>3811.666666666667</v>
      </c>
      <c r="H354" s="36">
        <v>4099.666666666667</v>
      </c>
      <c r="I354" s="36">
        <v>4188.3333333333339</v>
      </c>
      <c r="J354" s="36">
        <v>4243.666666666667</v>
      </c>
      <c r="K354" s="31">
        <v>4133</v>
      </c>
      <c r="L354" s="31">
        <v>3989</v>
      </c>
      <c r="M354" s="31">
        <v>7.9744799999999998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216.55</v>
      </c>
      <c r="D355" s="36">
        <v>216.58333333333334</v>
      </c>
      <c r="E355" s="36">
        <v>215.4666666666667</v>
      </c>
      <c r="F355" s="36">
        <v>214.38333333333335</v>
      </c>
      <c r="G355" s="36">
        <v>213.26666666666671</v>
      </c>
      <c r="H355" s="36">
        <v>217.66666666666669</v>
      </c>
      <c r="I355" s="36">
        <v>218.7833333333333</v>
      </c>
      <c r="J355" s="36">
        <v>219.86666666666667</v>
      </c>
      <c r="K355" s="31">
        <v>217.7</v>
      </c>
      <c r="L355" s="31">
        <v>215.5</v>
      </c>
      <c r="M355" s="31">
        <v>1.15333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37259.4</v>
      </c>
      <c r="D356" s="36">
        <v>37281.799999999996</v>
      </c>
      <c r="E356" s="36">
        <v>37033.599999999991</v>
      </c>
      <c r="F356" s="36">
        <v>36807.799999999996</v>
      </c>
      <c r="G356" s="36">
        <v>36559.599999999991</v>
      </c>
      <c r="H356" s="36">
        <v>37507.599999999991</v>
      </c>
      <c r="I356" s="36">
        <v>37755.799999999988</v>
      </c>
      <c r="J356" s="36">
        <v>37981.599999999991</v>
      </c>
      <c r="K356" s="31">
        <v>37530</v>
      </c>
      <c r="L356" s="31">
        <v>37056</v>
      </c>
      <c r="M356" s="31">
        <v>0.25774999999999998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1400.2</v>
      </c>
      <c r="D357" s="36">
        <v>1406.5666666666666</v>
      </c>
      <c r="E357" s="36">
        <v>1373.6333333333332</v>
      </c>
      <c r="F357" s="36">
        <v>1347.0666666666666</v>
      </c>
      <c r="G357" s="36">
        <v>1314.1333333333332</v>
      </c>
      <c r="H357" s="36">
        <v>1433.1333333333332</v>
      </c>
      <c r="I357" s="36">
        <v>1466.0666666666666</v>
      </c>
      <c r="J357" s="36">
        <v>1492.6333333333332</v>
      </c>
      <c r="K357" s="31">
        <v>1439.5</v>
      </c>
      <c r="L357" s="31">
        <v>1380</v>
      </c>
      <c r="M357" s="31">
        <v>5.8963099999999997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833.05</v>
      </c>
      <c r="D358" s="36">
        <v>827.58333333333337</v>
      </c>
      <c r="E358" s="36">
        <v>813.4666666666667</v>
      </c>
      <c r="F358" s="36">
        <v>793.88333333333333</v>
      </c>
      <c r="G358" s="36">
        <v>779.76666666666665</v>
      </c>
      <c r="H358" s="36">
        <v>847.16666666666674</v>
      </c>
      <c r="I358" s="36">
        <v>861.2833333333333</v>
      </c>
      <c r="J358" s="36">
        <v>880.86666666666679</v>
      </c>
      <c r="K358" s="31">
        <v>841.7</v>
      </c>
      <c r="L358" s="31">
        <v>808</v>
      </c>
      <c r="M358" s="31">
        <v>22.715789999999998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271.85000000000002</v>
      </c>
      <c r="D359" s="36">
        <v>272.55</v>
      </c>
      <c r="E359" s="36">
        <v>267.10000000000002</v>
      </c>
      <c r="F359" s="36">
        <v>262.35000000000002</v>
      </c>
      <c r="G359" s="36">
        <v>256.90000000000003</v>
      </c>
      <c r="H359" s="36">
        <v>277.3</v>
      </c>
      <c r="I359" s="36">
        <v>282.74999999999994</v>
      </c>
      <c r="J359" s="36">
        <v>287.5</v>
      </c>
      <c r="K359" s="31">
        <v>278</v>
      </c>
      <c r="L359" s="31">
        <v>267.8</v>
      </c>
      <c r="M359" s="31">
        <v>98.598969999999994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6399.95</v>
      </c>
      <c r="D360" s="36">
        <v>6413.416666666667</v>
      </c>
      <c r="E360" s="36">
        <v>6316.8333333333339</v>
      </c>
      <c r="F360" s="36">
        <v>6233.7166666666672</v>
      </c>
      <c r="G360" s="36">
        <v>6137.1333333333341</v>
      </c>
      <c r="H360" s="36">
        <v>6496.5333333333338</v>
      </c>
      <c r="I360" s="36">
        <v>6593.1166666666677</v>
      </c>
      <c r="J360" s="36">
        <v>6676.2333333333336</v>
      </c>
      <c r="K360" s="31">
        <v>6510</v>
      </c>
      <c r="L360" s="31">
        <v>6330.3</v>
      </c>
      <c r="M360" s="31">
        <v>72.640519999999995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202.8</v>
      </c>
      <c r="D361" s="36">
        <v>201.70000000000002</v>
      </c>
      <c r="E361" s="36">
        <v>199.20000000000005</v>
      </c>
      <c r="F361" s="36">
        <v>195.60000000000002</v>
      </c>
      <c r="G361" s="36">
        <v>193.10000000000005</v>
      </c>
      <c r="H361" s="36">
        <v>205.30000000000004</v>
      </c>
      <c r="I361" s="36">
        <v>207.79999999999998</v>
      </c>
      <c r="J361" s="36">
        <v>211.40000000000003</v>
      </c>
      <c r="K361" s="31">
        <v>204.2</v>
      </c>
      <c r="L361" s="31">
        <v>198.1</v>
      </c>
      <c r="M361" s="31">
        <v>201.68100999999999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4084.8</v>
      </c>
      <c r="D362" s="36">
        <v>4066.2833333333333</v>
      </c>
      <c r="E362" s="36">
        <v>4042.5666666666666</v>
      </c>
      <c r="F362" s="36">
        <v>4000.3333333333335</v>
      </c>
      <c r="G362" s="36">
        <v>3976.6166666666668</v>
      </c>
      <c r="H362" s="36">
        <v>4108.5166666666664</v>
      </c>
      <c r="I362" s="36">
        <v>4132.2333333333327</v>
      </c>
      <c r="J362" s="36">
        <v>4174.4666666666662</v>
      </c>
      <c r="K362" s="31">
        <v>4090</v>
      </c>
      <c r="L362" s="31">
        <v>4024.05</v>
      </c>
      <c r="M362" s="31">
        <v>0.11369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2371.0500000000002</v>
      </c>
      <c r="D363" s="36">
        <v>2338.4833333333336</v>
      </c>
      <c r="E363" s="36">
        <v>2281.9666666666672</v>
      </c>
      <c r="F363" s="36">
        <v>2192.8833333333337</v>
      </c>
      <c r="G363" s="36">
        <v>2136.3666666666672</v>
      </c>
      <c r="H363" s="36">
        <v>2427.5666666666671</v>
      </c>
      <c r="I363" s="36">
        <v>2484.0833333333335</v>
      </c>
      <c r="J363" s="36">
        <v>2573.166666666667</v>
      </c>
      <c r="K363" s="31">
        <v>2395</v>
      </c>
      <c r="L363" s="31">
        <v>2249.4</v>
      </c>
      <c r="M363" s="31">
        <v>5.4120600000000003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3770.9</v>
      </c>
      <c r="D364" s="36">
        <v>3774.0333333333333</v>
      </c>
      <c r="E364" s="36">
        <v>3753.1166666666668</v>
      </c>
      <c r="F364" s="36">
        <v>3735.3333333333335</v>
      </c>
      <c r="G364" s="36">
        <v>3714.416666666667</v>
      </c>
      <c r="H364" s="36">
        <v>3791.8166666666666</v>
      </c>
      <c r="I364" s="36">
        <v>3812.7333333333336</v>
      </c>
      <c r="J364" s="36">
        <v>3830.5166666666664</v>
      </c>
      <c r="K364" s="31">
        <v>3794.95</v>
      </c>
      <c r="L364" s="31">
        <v>3756.25</v>
      </c>
      <c r="M364" s="31">
        <v>4.2234499999999997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2552.35</v>
      </c>
      <c r="D365" s="36">
        <v>2534.3166666666666</v>
      </c>
      <c r="E365" s="36">
        <v>2505.0333333333333</v>
      </c>
      <c r="F365" s="36">
        <v>2457.7166666666667</v>
      </c>
      <c r="G365" s="36">
        <v>2428.4333333333334</v>
      </c>
      <c r="H365" s="36">
        <v>2581.6333333333332</v>
      </c>
      <c r="I365" s="36">
        <v>2610.9166666666661</v>
      </c>
      <c r="J365" s="36">
        <v>2658.2333333333331</v>
      </c>
      <c r="K365" s="31">
        <v>2563.6</v>
      </c>
      <c r="L365" s="31">
        <v>2487</v>
      </c>
      <c r="M365" s="31">
        <v>8.9442199999999996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926.45</v>
      </c>
      <c r="D366" s="36">
        <v>924.44999999999993</v>
      </c>
      <c r="E366" s="36">
        <v>917.64999999999986</v>
      </c>
      <c r="F366" s="36">
        <v>908.84999999999991</v>
      </c>
      <c r="G366" s="36">
        <v>902.04999999999984</v>
      </c>
      <c r="H366" s="36">
        <v>933.24999999999989</v>
      </c>
      <c r="I366" s="36">
        <v>940.04999999999984</v>
      </c>
      <c r="J366" s="36">
        <v>948.84999999999991</v>
      </c>
      <c r="K366" s="31">
        <v>931.25</v>
      </c>
      <c r="L366" s="31">
        <v>915.65</v>
      </c>
      <c r="M366" s="31">
        <v>10.883570000000001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126.6</v>
      </c>
      <c r="D367" s="36">
        <v>125.55</v>
      </c>
      <c r="E367" s="36">
        <v>123.55</v>
      </c>
      <c r="F367" s="36">
        <v>120.5</v>
      </c>
      <c r="G367" s="36">
        <v>118.5</v>
      </c>
      <c r="H367" s="36">
        <v>128.6</v>
      </c>
      <c r="I367" s="36">
        <v>130.6</v>
      </c>
      <c r="J367" s="36">
        <v>133.64999999999998</v>
      </c>
      <c r="K367" s="31">
        <v>127.55</v>
      </c>
      <c r="L367" s="31">
        <v>122.5</v>
      </c>
      <c r="M367" s="31">
        <v>106.57017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773.6</v>
      </c>
      <c r="D368" s="36">
        <v>786.80000000000007</v>
      </c>
      <c r="E368" s="36">
        <v>753.80000000000018</v>
      </c>
      <c r="F368" s="36">
        <v>734.00000000000011</v>
      </c>
      <c r="G368" s="36">
        <v>701.00000000000023</v>
      </c>
      <c r="H368" s="36">
        <v>806.60000000000014</v>
      </c>
      <c r="I368" s="36">
        <v>839.59999999999991</v>
      </c>
      <c r="J368" s="36">
        <v>859.40000000000009</v>
      </c>
      <c r="K368" s="31">
        <v>819.8</v>
      </c>
      <c r="L368" s="31">
        <v>767</v>
      </c>
      <c r="M368" s="31">
        <v>9.4133899999999997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338.5</v>
      </c>
      <c r="D369" s="36">
        <v>335.66666666666669</v>
      </c>
      <c r="E369" s="36">
        <v>331.83333333333337</v>
      </c>
      <c r="F369" s="36">
        <v>325.16666666666669</v>
      </c>
      <c r="G369" s="36">
        <v>321.33333333333337</v>
      </c>
      <c r="H369" s="36">
        <v>342.33333333333337</v>
      </c>
      <c r="I369" s="36">
        <v>346.16666666666674</v>
      </c>
      <c r="J369" s="36">
        <v>352.83333333333337</v>
      </c>
      <c r="K369" s="31">
        <v>339.5</v>
      </c>
      <c r="L369" s="31">
        <v>329</v>
      </c>
      <c r="M369" s="31">
        <v>5.6220299999999996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1525.65</v>
      </c>
      <c r="D370" s="36">
        <v>1522.6166666666668</v>
      </c>
      <c r="E370" s="36">
        <v>1507.3833333333337</v>
      </c>
      <c r="F370" s="36">
        <v>1489.1166666666668</v>
      </c>
      <c r="G370" s="36">
        <v>1473.8833333333337</v>
      </c>
      <c r="H370" s="36">
        <v>1540.8833333333337</v>
      </c>
      <c r="I370" s="36">
        <v>1556.1166666666668</v>
      </c>
      <c r="J370" s="36">
        <v>1574.3833333333337</v>
      </c>
      <c r="K370" s="31">
        <v>1537.85</v>
      </c>
      <c r="L370" s="31">
        <v>1504.35</v>
      </c>
      <c r="M370" s="31">
        <v>0.58967000000000003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5267.9</v>
      </c>
      <c r="D371" s="36">
        <v>5254.7333333333336</v>
      </c>
      <c r="E371" s="36">
        <v>5169.4666666666672</v>
      </c>
      <c r="F371" s="36">
        <v>5071.0333333333338</v>
      </c>
      <c r="G371" s="36">
        <v>4985.7666666666673</v>
      </c>
      <c r="H371" s="36">
        <v>5353.166666666667</v>
      </c>
      <c r="I371" s="36">
        <v>5438.4333333333334</v>
      </c>
      <c r="J371" s="36">
        <v>5536.8666666666668</v>
      </c>
      <c r="K371" s="31">
        <v>5340</v>
      </c>
      <c r="L371" s="31">
        <v>5156.3</v>
      </c>
      <c r="M371" s="31">
        <v>68.183920000000001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1058.1500000000001</v>
      </c>
      <c r="D372" s="36">
        <v>1057.75</v>
      </c>
      <c r="E372" s="36">
        <v>1040.5</v>
      </c>
      <c r="F372" s="36">
        <v>1022.8499999999999</v>
      </c>
      <c r="G372" s="36">
        <v>1005.5999999999999</v>
      </c>
      <c r="H372" s="36">
        <v>1075.4000000000001</v>
      </c>
      <c r="I372" s="36">
        <v>1092.6500000000001</v>
      </c>
      <c r="J372" s="36">
        <v>1110.3000000000002</v>
      </c>
      <c r="K372" s="31">
        <v>1075</v>
      </c>
      <c r="L372" s="31">
        <v>1040.0999999999999</v>
      </c>
      <c r="M372" s="31">
        <v>1.7585299999999999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409.3</v>
      </c>
      <c r="D373" s="36">
        <v>402.34999999999997</v>
      </c>
      <c r="E373" s="36">
        <v>392.94999999999993</v>
      </c>
      <c r="F373" s="36">
        <v>376.59999999999997</v>
      </c>
      <c r="G373" s="36">
        <v>367.19999999999993</v>
      </c>
      <c r="H373" s="36">
        <v>418.69999999999993</v>
      </c>
      <c r="I373" s="36">
        <v>428.09999999999991</v>
      </c>
      <c r="J373" s="36">
        <v>444.44999999999993</v>
      </c>
      <c r="K373" s="31">
        <v>411.75</v>
      </c>
      <c r="L373" s="31">
        <v>386</v>
      </c>
      <c r="M373" s="31">
        <v>117.52143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334.9</v>
      </c>
      <c r="D374" s="36">
        <v>332.95</v>
      </c>
      <c r="E374" s="36">
        <v>327.64999999999998</v>
      </c>
      <c r="F374" s="36">
        <v>320.39999999999998</v>
      </c>
      <c r="G374" s="36">
        <v>315.09999999999997</v>
      </c>
      <c r="H374" s="36">
        <v>340.2</v>
      </c>
      <c r="I374" s="36">
        <v>345.50000000000006</v>
      </c>
      <c r="J374" s="36">
        <v>352.75</v>
      </c>
      <c r="K374" s="31">
        <v>338.25</v>
      </c>
      <c r="L374" s="31">
        <v>325.7</v>
      </c>
      <c r="M374" s="31">
        <v>421.44243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208.95</v>
      </c>
      <c r="D375" s="36">
        <v>210</v>
      </c>
      <c r="E375" s="36">
        <v>207.2</v>
      </c>
      <c r="F375" s="36">
        <v>205.45</v>
      </c>
      <c r="G375" s="36">
        <v>202.64999999999998</v>
      </c>
      <c r="H375" s="36">
        <v>211.75</v>
      </c>
      <c r="I375" s="36">
        <v>214.55</v>
      </c>
      <c r="J375" s="36">
        <v>216.3</v>
      </c>
      <c r="K375" s="31">
        <v>212.8</v>
      </c>
      <c r="L375" s="31">
        <v>208.25</v>
      </c>
      <c r="M375" s="31">
        <v>603.54322000000002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644.6</v>
      </c>
      <c r="D376" s="36">
        <v>641.9</v>
      </c>
      <c r="E376" s="36">
        <v>633.29999999999995</v>
      </c>
      <c r="F376" s="36">
        <v>622</v>
      </c>
      <c r="G376" s="36">
        <v>613.4</v>
      </c>
      <c r="H376" s="36">
        <v>653.19999999999993</v>
      </c>
      <c r="I376" s="36">
        <v>661.80000000000007</v>
      </c>
      <c r="J376" s="36">
        <v>673.09999999999991</v>
      </c>
      <c r="K376" s="31">
        <v>650.5</v>
      </c>
      <c r="L376" s="31">
        <v>630.6</v>
      </c>
      <c r="M376" s="31">
        <v>21.581700000000001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1002.9</v>
      </c>
      <c r="D377" s="36">
        <v>1002.1166666666668</v>
      </c>
      <c r="E377" s="36">
        <v>954.23333333333358</v>
      </c>
      <c r="F377" s="36">
        <v>905.56666666666683</v>
      </c>
      <c r="G377" s="36">
        <v>857.68333333333362</v>
      </c>
      <c r="H377" s="36">
        <v>1050.7833333333335</v>
      </c>
      <c r="I377" s="36">
        <v>1098.6666666666667</v>
      </c>
      <c r="J377" s="36">
        <v>1147.3333333333335</v>
      </c>
      <c r="K377" s="31">
        <v>1050</v>
      </c>
      <c r="L377" s="31">
        <v>953.45</v>
      </c>
      <c r="M377" s="31">
        <v>33.065530000000003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689.1</v>
      </c>
      <c r="D378" s="36">
        <v>687.80000000000007</v>
      </c>
      <c r="E378" s="36">
        <v>681.65000000000009</v>
      </c>
      <c r="F378" s="36">
        <v>674.2</v>
      </c>
      <c r="G378" s="36">
        <v>668.05000000000007</v>
      </c>
      <c r="H378" s="36">
        <v>695.25000000000011</v>
      </c>
      <c r="I378" s="36">
        <v>701.4</v>
      </c>
      <c r="J378" s="36">
        <v>708.85000000000014</v>
      </c>
      <c r="K378" s="31">
        <v>693.95</v>
      </c>
      <c r="L378" s="31">
        <v>680.35</v>
      </c>
      <c r="M378" s="31">
        <v>3.54922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172.45</v>
      </c>
      <c r="D379" s="36">
        <v>171.7166666666667</v>
      </c>
      <c r="E379" s="36">
        <v>169.78333333333339</v>
      </c>
      <c r="F379" s="36">
        <v>167.1166666666667</v>
      </c>
      <c r="G379" s="36">
        <v>165.18333333333339</v>
      </c>
      <c r="H379" s="36">
        <v>174.38333333333338</v>
      </c>
      <c r="I379" s="36">
        <v>176.31666666666666</v>
      </c>
      <c r="J379" s="36">
        <v>178.98333333333338</v>
      </c>
      <c r="K379" s="31">
        <v>173.65</v>
      </c>
      <c r="L379" s="31">
        <v>169.05</v>
      </c>
      <c r="M379" s="31">
        <v>4.8225899999999999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17239.900000000001</v>
      </c>
      <c r="D380" s="36">
        <v>17145.083333333332</v>
      </c>
      <c r="E380" s="36">
        <v>16894.816666666666</v>
      </c>
      <c r="F380" s="36">
        <v>16549.733333333334</v>
      </c>
      <c r="G380" s="36">
        <v>16299.466666666667</v>
      </c>
      <c r="H380" s="36">
        <v>17490.166666666664</v>
      </c>
      <c r="I380" s="36">
        <v>17740.433333333334</v>
      </c>
      <c r="J380" s="36">
        <v>18085.516666666663</v>
      </c>
      <c r="K380" s="31">
        <v>17395.349999999999</v>
      </c>
      <c r="L380" s="31">
        <v>16800</v>
      </c>
      <c r="M380" s="31">
        <v>0.17297999999999999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77.599999999999994</v>
      </c>
      <c r="D381" s="36">
        <v>78.233333333333334</v>
      </c>
      <c r="E381" s="36">
        <v>76.616666666666674</v>
      </c>
      <c r="F381" s="36">
        <v>75.63333333333334</v>
      </c>
      <c r="G381" s="36">
        <v>74.01666666666668</v>
      </c>
      <c r="H381" s="36">
        <v>79.216666666666669</v>
      </c>
      <c r="I381" s="36">
        <v>80.833333333333314</v>
      </c>
      <c r="J381" s="36">
        <v>81.816666666666663</v>
      </c>
      <c r="K381" s="31">
        <v>79.849999999999994</v>
      </c>
      <c r="L381" s="31">
        <v>77.25</v>
      </c>
      <c r="M381" s="31">
        <v>576.65048000000002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1717.6</v>
      </c>
      <c r="D382" s="36">
        <v>1716.3833333333332</v>
      </c>
      <c r="E382" s="36">
        <v>1706.7666666666664</v>
      </c>
      <c r="F382" s="36">
        <v>1695.9333333333332</v>
      </c>
      <c r="G382" s="36">
        <v>1686.3166666666664</v>
      </c>
      <c r="H382" s="36">
        <v>1727.2166666666665</v>
      </c>
      <c r="I382" s="36">
        <v>1736.8333333333333</v>
      </c>
      <c r="J382" s="36">
        <v>1747.6666666666665</v>
      </c>
      <c r="K382" s="31">
        <v>1726</v>
      </c>
      <c r="L382" s="31">
        <v>1705.55</v>
      </c>
      <c r="M382" s="31">
        <v>8.4577799999999996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498.75</v>
      </c>
      <c r="D383" s="36">
        <v>499.84999999999997</v>
      </c>
      <c r="E383" s="36">
        <v>494.34999999999991</v>
      </c>
      <c r="F383" s="36">
        <v>489.94999999999993</v>
      </c>
      <c r="G383" s="36">
        <v>484.44999999999987</v>
      </c>
      <c r="H383" s="36">
        <v>504.24999999999994</v>
      </c>
      <c r="I383" s="36">
        <v>509.75000000000006</v>
      </c>
      <c r="J383" s="36">
        <v>514.15</v>
      </c>
      <c r="K383" s="31">
        <v>505.35</v>
      </c>
      <c r="L383" s="31">
        <v>495.45</v>
      </c>
      <c r="M383" s="31">
        <v>3.26423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1506.3</v>
      </c>
      <c r="D384" s="36">
        <v>1510.2166666666665</v>
      </c>
      <c r="E384" s="36">
        <v>1482.583333333333</v>
      </c>
      <c r="F384" s="36">
        <v>1458.8666666666666</v>
      </c>
      <c r="G384" s="36">
        <v>1431.2333333333331</v>
      </c>
      <c r="H384" s="36">
        <v>1533.9333333333329</v>
      </c>
      <c r="I384" s="36">
        <v>1561.5666666666666</v>
      </c>
      <c r="J384" s="36">
        <v>1585.2833333333328</v>
      </c>
      <c r="K384" s="31">
        <v>1537.85</v>
      </c>
      <c r="L384" s="31">
        <v>1486.5</v>
      </c>
      <c r="M384" s="31">
        <v>4.1313899999999997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164.2</v>
      </c>
      <c r="D385" s="36">
        <v>164.01666666666665</v>
      </c>
      <c r="E385" s="36">
        <v>162.2833333333333</v>
      </c>
      <c r="F385" s="36">
        <v>160.36666666666665</v>
      </c>
      <c r="G385" s="36">
        <v>158.6333333333333</v>
      </c>
      <c r="H385" s="36">
        <v>165.93333333333331</v>
      </c>
      <c r="I385" s="36">
        <v>167.66666666666666</v>
      </c>
      <c r="J385" s="36">
        <v>169.58333333333331</v>
      </c>
      <c r="K385" s="31">
        <v>165.75</v>
      </c>
      <c r="L385" s="31">
        <v>162.1</v>
      </c>
      <c r="M385" s="31">
        <v>101.51855999999999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144.80000000000001</v>
      </c>
      <c r="D386" s="36">
        <v>144.93333333333334</v>
      </c>
      <c r="E386" s="36">
        <v>143.06666666666666</v>
      </c>
      <c r="F386" s="36">
        <v>141.33333333333331</v>
      </c>
      <c r="G386" s="36">
        <v>139.46666666666664</v>
      </c>
      <c r="H386" s="36">
        <v>146.66666666666669</v>
      </c>
      <c r="I386" s="36">
        <v>148.53333333333336</v>
      </c>
      <c r="J386" s="36">
        <v>150.26666666666671</v>
      </c>
      <c r="K386" s="31">
        <v>146.80000000000001</v>
      </c>
      <c r="L386" s="31">
        <v>143.19999999999999</v>
      </c>
      <c r="M386" s="31">
        <v>15.98677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1073.3</v>
      </c>
      <c r="D387" s="36">
        <v>1078.2666666666667</v>
      </c>
      <c r="E387" s="36">
        <v>1064.0333333333333</v>
      </c>
      <c r="F387" s="36">
        <v>1054.7666666666667</v>
      </c>
      <c r="G387" s="36">
        <v>1040.5333333333333</v>
      </c>
      <c r="H387" s="36">
        <v>1087.5333333333333</v>
      </c>
      <c r="I387" s="36">
        <v>1101.7666666666664</v>
      </c>
      <c r="J387" s="36">
        <v>1111.0333333333333</v>
      </c>
      <c r="K387" s="31">
        <v>1092.5</v>
      </c>
      <c r="L387" s="31">
        <v>1069</v>
      </c>
      <c r="M387" s="31">
        <v>3.56433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353.1</v>
      </c>
      <c r="D388" s="36">
        <v>353.23333333333335</v>
      </c>
      <c r="E388" s="36">
        <v>344.4666666666667</v>
      </c>
      <c r="F388" s="36">
        <v>335.83333333333337</v>
      </c>
      <c r="G388" s="36">
        <v>327.06666666666672</v>
      </c>
      <c r="H388" s="36">
        <v>361.86666666666667</v>
      </c>
      <c r="I388" s="36">
        <v>370.63333333333333</v>
      </c>
      <c r="J388" s="36">
        <v>379.26666666666665</v>
      </c>
      <c r="K388" s="31">
        <v>362</v>
      </c>
      <c r="L388" s="31">
        <v>344.6</v>
      </c>
      <c r="M388" s="31">
        <v>21.546340000000001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232.8</v>
      </c>
      <c r="D389" s="36">
        <v>233</v>
      </c>
      <c r="E389" s="36">
        <v>229.3</v>
      </c>
      <c r="F389" s="36">
        <v>225.8</v>
      </c>
      <c r="G389" s="36">
        <v>222.10000000000002</v>
      </c>
      <c r="H389" s="36">
        <v>236.5</v>
      </c>
      <c r="I389" s="36">
        <v>240.2</v>
      </c>
      <c r="J389" s="36">
        <v>243.7</v>
      </c>
      <c r="K389" s="31">
        <v>236.7</v>
      </c>
      <c r="L389" s="31">
        <v>229.5</v>
      </c>
      <c r="M389" s="31">
        <v>13.364560000000001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128.65</v>
      </c>
      <c r="D390" s="36">
        <v>129.48333333333335</v>
      </c>
      <c r="E390" s="36">
        <v>127.26666666666671</v>
      </c>
      <c r="F390" s="36">
        <v>125.88333333333335</v>
      </c>
      <c r="G390" s="36">
        <v>123.66666666666671</v>
      </c>
      <c r="H390" s="36">
        <v>130.8666666666667</v>
      </c>
      <c r="I390" s="36">
        <v>133.08333333333334</v>
      </c>
      <c r="J390" s="36">
        <v>134.4666666666667</v>
      </c>
      <c r="K390" s="31">
        <v>131.69999999999999</v>
      </c>
      <c r="L390" s="31">
        <v>128.1</v>
      </c>
      <c r="M390" s="31">
        <v>46.836010000000002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3729.4</v>
      </c>
      <c r="D391" s="36">
        <v>3716.5333333333328</v>
      </c>
      <c r="E391" s="36">
        <v>3634.0666666666657</v>
      </c>
      <c r="F391" s="36">
        <v>3538.7333333333327</v>
      </c>
      <c r="G391" s="36">
        <v>3456.2666666666655</v>
      </c>
      <c r="H391" s="36">
        <v>3811.8666666666659</v>
      </c>
      <c r="I391" s="36">
        <v>3894.333333333333</v>
      </c>
      <c r="J391" s="36">
        <v>3989.6666666666661</v>
      </c>
      <c r="K391" s="31">
        <v>3799</v>
      </c>
      <c r="L391" s="31">
        <v>3621.2</v>
      </c>
      <c r="M391" s="31">
        <v>0.87082999999999999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77.45</v>
      </c>
      <c r="D392" s="36">
        <v>76.433333333333323</v>
      </c>
      <c r="E392" s="36">
        <v>74.866666666666646</v>
      </c>
      <c r="F392" s="36">
        <v>72.283333333333317</v>
      </c>
      <c r="G392" s="36">
        <v>70.71666666666664</v>
      </c>
      <c r="H392" s="36">
        <v>79.016666666666652</v>
      </c>
      <c r="I392" s="36">
        <v>80.583333333333343</v>
      </c>
      <c r="J392" s="36">
        <v>83.166666666666657</v>
      </c>
      <c r="K392" s="31">
        <v>78</v>
      </c>
      <c r="L392" s="31">
        <v>73.849999999999994</v>
      </c>
      <c r="M392" s="31">
        <v>110.97322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1503.45</v>
      </c>
      <c r="D393" s="36">
        <v>1517.5500000000002</v>
      </c>
      <c r="E393" s="36">
        <v>1485.2000000000003</v>
      </c>
      <c r="F393" s="36">
        <v>1466.95</v>
      </c>
      <c r="G393" s="36">
        <v>1434.6000000000001</v>
      </c>
      <c r="H393" s="36">
        <v>1535.8000000000004</v>
      </c>
      <c r="I393" s="36">
        <v>1568.1500000000003</v>
      </c>
      <c r="J393" s="36">
        <v>1586.4000000000005</v>
      </c>
      <c r="K393" s="31">
        <v>1549.9</v>
      </c>
      <c r="L393" s="31">
        <v>1499.3</v>
      </c>
      <c r="M393" s="31">
        <v>9.7962299999999995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234.6</v>
      </c>
      <c r="D394" s="36">
        <v>235.71666666666667</v>
      </c>
      <c r="E394" s="36">
        <v>232.48333333333335</v>
      </c>
      <c r="F394" s="36">
        <v>230.36666666666667</v>
      </c>
      <c r="G394" s="36">
        <v>227.13333333333335</v>
      </c>
      <c r="H394" s="36">
        <v>237.83333333333334</v>
      </c>
      <c r="I394" s="36">
        <v>241.06666666666663</v>
      </c>
      <c r="J394" s="36">
        <v>243.18333333333334</v>
      </c>
      <c r="K394" s="31">
        <v>238.95</v>
      </c>
      <c r="L394" s="31">
        <v>233.6</v>
      </c>
      <c r="M394" s="31">
        <v>85.068029999999993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348.7</v>
      </c>
      <c r="D395" s="36">
        <v>346.43333333333339</v>
      </c>
      <c r="E395" s="36">
        <v>340.86666666666679</v>
      </c>
      <c r="F395" s="36">
        <v>333.03333333333342</v>
      </c>
      <c r="G395" s="36">
        <v>327.46666666666681</v>
      </c>
      <c r="H395" s="36">
        <v>354.26666666666677</v>
      </c>
      <c r="I395" s="36">
        <v>359.83333333333337</v>
      </c>
      <c r="J395" s="36">
        <v>367.66666666666674</v>
      </c>
      <c r="K395" s="31">
        <v>352</v>
      </c>
      <c r="L395" s="31">
        <v>338.6</v>
      </c>
      <c r="M395" s="31">
        <v>271.18027999999998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160.69999999999999</v>
      </c>
      <c r="D396" s="36">
        <v>160.51666666666665</v>
      </c>
      <c r="E396" s="36">
        <v>158.18333333333331</v>
      </c>
      <c r="F396" s="36">
        <v>155.66666666666666</v>
      </c>
      <c r="G396" s="36">
        <v>153.33333333333331</v>
      </c>
      <c r="H396" s="36">
        <v>163.0333333333333</v>
      </c>
      <c r="I396" s="36">
        <v>165.36666666666667</v>
      </c>
      <c r="J396" s="36">
        <v>167.8833333333333</v>
      </c>
      <c r="K396" s="31">
        <v>162.85</v>
      </c>
      <c r="L396" s="31">
        <v>158</v>
      </c>
      <c r="M396" s="31">
        <v>22.95119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910.05</v>
      </c>
      <c r="D397" s="36">
        <v>906.35</v>
      </c>
      <c r="E397" s="36">
        <v>901.7</v>
      </c>
      <c r="F397" s="36">
        <v>893.35</v>
      </c>
      <c r="G397" s="36">
        <v>888.7</v>
      </c>
      <c r="H397" s="36">
        <v>914.7</v>
      </c>
      <c r="I397" s="36">
        <v>919.34999999999991</v>
      </c>
      <c r="J397" s="36">
        <v>927.7</v>
      </c>
      <c r="K397" s="31">
        <v>911</v>
      </c>
      <c r="L397" s="31">
        <v>898</v>
      </c>
      <c r="M397" s="31">
        <v>0.85833000000000004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2377.4499999999998</v>
      </c>
      <c r="D398" s="36">
        <v>2382.6833333333329</v>
      </c>
      <c r="E398" s="36">
        <v>2364.6666666666661</v>
      </c>
      <c r="F398" s="36">
        <v>2351.8833333333332</v>
      </c>
      <c r="G398" s="36">
        <v>2333.8666666666663</v>
      </c>
      <c r="H398" s="36">
        <v>2395.4666666666658</v>
      </c>
      <c r="I398" s="36">
        <v>2413.4833333333331</v>
      </c>
      <c r="J398" s="36">
        <v>2426.2666666666655</v>
      </c>
      <c r="K398" s="31">
        <v>2400.6999999999998</v>
      </c>
      <c r="L398" s="31">
        <v>2369.9</v>
      </c>
      <c r="M398" s="31">
        <v>142.19991999999999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116.25</v>
      </c>
      <c r="D399" s="36">
        <v>115.16666666666667</v>
      </c>
      <c r="E399" s="36">
        <v>113.33333333333334</v>
      </c>
      <c r="F399" s="36">
        <v>110.41666666666667</v>
      </c>
      <c r="G399" s="36">
        <v>108.58333333333334</v>
      </c>
      <c r="H399" s="36">
        <v>118.08333333333334</v>
      </c>
      <c r="I399" s="36">
        <v>119.91666666666669</v>
      </c>
      <c r="J399" s="36">
        <v>122.83333333333334</v>
      </c>
      <c r="K399" s="31">
        <v>117</v>
      </c>
      <c r="L399" s="31">
        <v>112.25</v>
      </c>
      <c r="M399" s="31">
        <v>29.635100000000001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765.5</v>
      </c>
      <c r="D400" s="36">
        <v>755.44999999999993</v>
      </c>
      <c r="E400" s="36">
        <v>735.39999999999986</v>
      </c>
      <c r="F400" s="36">
        <v>705.3</v>
      </c>
      <c r="G400" s="36">
        <v>685.24999999999989</v>
      </c>
      <c r="H400" s="36">
        <v>785.54999999999984</v>
      </c>
      <c r="I400" s="36">
        <v>805.5999999999998</v>
      </c>
      <c r="J400" s="36">
        <v>835.69999999999982</v>
      </c>
      <c r="K400" s="31">
        <v>775.5</v>
      </c>
      <c r="L400" s="31">
        <v>725.35</v>
      </c>
      <c r="M400" s="31">
        <v>5.7355900000000002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470</v>
      </c>
      <c r="D401" s="36">
        <v>468.7833333333333</v>
      </c>
      <c r="E401" s="36">
        <v>464.61666666666662</v>
      </c>
      <c r="F401" s="36">
        <v>459.23333333333329</v>
      </c>
      <c r="G401" s="36">
        <v>455.06666666666661</v>
      </c>
      <c r="H401" s="36">
        <v>474.16666666666663</v>
      </c>
      <c r="I401" s="36">
        <v>478.33333333333337</v>
      </c>
      <c r="J401" s="36">
        <v>483.71666666666664</v>
      </c>
      <c r="K401" s="31">
        <v>472.95</v>
      </c>
      <c r="L401" s="31">
        <v>463.4</v>
      </c>
      <c r="M401" s="31">
        <v>3.7909700000000002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722.35</v>
      </c>
      <c r="D402" s="36">
        <v>718.96666666666658</v>
      </c>
      <c r="E402" s="36">
        <v>705.68333333333317</v>
      </c>
      <c r="F402" s="36">
        <v>689.01666666666654</v>
      </c>
      <c r="G402" s="36">
        <v>675.73333333333312</v>
      </c>
      <c r="H402" s="36">
        <v>735.63333333333321</v>
      </c>
      <c r="I402" s="36">
        <v>748.91666666666674</v>
      </c>
      <c r="J402" s="36">
        <v>765.58333333333326</v>
      </c>
      <c r="K402" s="31">
        <v>732.25</v>
      </c>
      <c r="L402" s="31">
        <v>702.3</v>
      </c>
      <c r="M402" s="31">
        <v>1.65856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1550.3</v>
      </c>
      <c r="D403" s="36">
        <v>1548.2666666666667</v>
      </c>
      <c r="E403" s="36">
        <v>1531.7333333333333</v>
      </c>
      <c r="F403" s="36">
        <v>1513.1666666666667</v>
      </c>
      <c r="G403" s="36">
        <v>1496.6333333333334</v>
      </c>
      <c r="H403" s="36">
        <v>1566.8333333333333</v>
      </c>
      <c r="I403" s="36">
        <v>1583.3666666666666</v>
      </c>
      <c r="J403" s="36">
        <v>1601.9333333333332</v>
      </c>
      <c r="K403" s="31">
        <v>1564.8</v>
      </c>
      <c r="L403" s="31">
        <v>1529.7</v>
      </c>
      <c r="M403" s="31">
        <v>1.90073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92.05</v>
      </c>
      <c r="D404" s="36">
        <v>92.166666666666671</v>
      </c>
      <c r="E404" s="36">
        <v>91.38333333333334</v>
      </c>
      <c r="F404" s="36">
        <v>90.716666666666669</v>
      </c>
      <c r="G404" s="36">
        <v>89.933333333333337</v>
      </c>
      <c r="H404" s="36">
        <v>92.833333333333343</v>
      </c>
      <c r="I404" s="36">
        <v>93.616666666666674</v>
      </c>
      <c r="J404" s="36">
        <v>94.283333333333346</v>
      </c>
      <c r="K404" s="31">
        <v>92.95</v>
      </c>
      <c r="L404" s="31">
        <v>91.5</v>
      </c>
      <c r="M404" s="31">
        <v>161.18724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8043.7</v>
      </c>
      <c r="D405" s="36">
        <v>8022.5666666666657</v>
      </c>
      <c r="E405" s="36">
        <v>7968.2333333333318</v>
      </c>
      <c r="F405" s="36">
        <v>7892.7666666666664</v>
      </c>
      <c r="G405" s="36">
        <v>7838.4333333333325</v>
      </c>
      <c r="H405" s="36">
        <v>8098.033333333331</v>
      </c>
      <c r="I405" s="36">
        <v>8152.366666666665</v>
      </c>
      <c r="J405" s="36">
        <v>8227.8333333333303</v>
      </c>
      <c r="K405" s="31">
        <v>8076.9</v>
      </c>
      <c r="L405" s="31">
        <v>7947.1</v>
      </c>
      <c r="M405" s="31">
        <v>0.17607999999999999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1390.9</v>
      </c>
      <c r="D406" s="36">
        <v>1396.3</v>
      </c>
      <c r="E406" s="36">
        <v>1374.6</v>
      </c>
      <c r="F406" s="36">
        <v>1358.3</v>
      </c>
      <c r="G406" s="36">
        <v>1336.6</v>
      </c>
      <c r="H406" s="36">
        <v>1412.6</v>
      </c>
      <c r="I406" s="36">
        <v>1434.3000000000002</v>
      </c>
      <c r="J406" s="36">
        <v>1450.6</v>
      </c>
      <c r="K406" s="31">
        <v>1418</v>
      </c>
      <c r="L406" s="31">
        <v>1380</v>
      </c>
      <c r="M406" s="31">
        <v>0.96848000000000001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739.15</v>
      </c>
      <c r="D407" s="36">
        <v>738.86666666666667</v>
      </c>
      <c r="E407" s="36">
        <v>735.7833333333333</v>
      </c>
      <c r="F407" s="36">
        <v>732.41666666666663</v>
      </c>
      <c r="G407" s="36">
        <v>729.33333333333326</v>
      </c>
      <c r="H407" s="36">
        <v>742.23333333333335</v>
      </c>
      <c r="I407" s="36">
        <v>745.31666666666661</v>
      </c>
      <c r="J407" s="36">
        <v>748.68333333333339</v>
      </c>
      <c r="K407" s="31">
        <v>741.95</v>
      </c>
      <c r="L407" s="31">
        <v>735.5</v>
      </c>
      <c r="M407" s="31">
        <v>24.64705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1435.25</v>
      </c>
      <c r="D408" s="36">
        <v>1429.5</v>
      </c>
      <c r="E408" s="36">
        <v>1414.8</v>
      </c>
      <c r="F408" s="36">
        <v>1394.35</v>
      </c>
      <c r="G408" s="36">
        <v>1379.6499999999999</v>
      </c>
      <c r="H408" s="36">
        <v>1449.95</v>
      </c>
      <c r="I408" s="36">
        <v>1464.6499999999999</v>
      </c>
      <c r="J408" s="36">
        <v>1485.1000000000001</v>
      </c>
      <c r="K408" s="31">
        <v>1444.2</v>
      </c>
      <c r="L408" s="31">
        <v>1409.05</v>
      </c>
      <c r="M408" s="31">
        <v>30.273949999999999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2838.1</v>
      </c>
      <c r="D409" s="36">
        <v>2830.5666666666671</v>
      </c>
      <c r="E409" s="36">
        <v>2819.1333333333341</v>
      </c>
      <c r="F409" s="36">
        <v>2800.166666666667</v>
      </c>
      <c r="G409" s="36">
        <v>2788.733333333334</v>
      </c>
      <c r="H409" s="36">
        <v>2849.5333333333342</v>
      </c>
      <c r="I409" s="36">
        <v>2860.9666666666676</v>
      </c>
      <c r="J409" s="36">
        <v>2879.9333333333343</v>
      </c>
      <c r="K409" s="31">
        <v>2842</v>
      </c>
      <c r="L409" s="31">
        <v>2811.6</v>
      </c>
      <c r="M409" s="31">
        <v>1.3668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402.8</v>
      </c>
      <c r="D410" s="36">
        <v>406.15000000000003</v>
      </c>
      <c r="E410" s="36">
        <v>398.65000000000009</v>
      </c>
      <c r="F410" s="36">
        <v>394.50000000000006</v>
      </c>
      <c r="G410" s="36">
        <v>387.00000000000011</v>
      </c>
      <c r="H410" s="36">
        <v>410.30000000000007</v>
      </c>
      <c r="I410" s="36">
        <v>417.79999999999995</v>
      </c>
      <c r="J410" s="36">
        <v>421.95000000000005</v>
      </c>
      <c r="K410" s="31">
        <v>413.65</v>
      </c>
      <c r="L410" s="31">
        <v>402</v>
      </c>
      <c r="M410" s="31">
        <v>1.6620600000000001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686.4</v>
      </c>
      <c r="D411" s="36">
        <v>689.4666666666667</v>
      </c>
      <c r="E411" s="36">
        <v>676.93333333333339</v>
      </c>
      <c r="F411" s="36">
        <v>667.4666666666667</v>
      </c>
      <c r="G411" s="36">
        <v>654.93333333333339</v>
      </c>
      <c r="H411" s="36">
        <v>698.93333333333339</v>
      </c>
      <c r="I411" s="36">
        <v>711.4666666666667</v>
      </c>
      <c r="J411" s="36">
        <v>720.93333333333339</v>
      </c>
      <c r="K411" s="31">
        <v>702</v>
      </c>
      <c r="L411" s="31">
        <v>680</v>
      </c>
      <c r="M411" s="31">
        <v>0.82118000000000002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26741.75</v>
      </c>
      <c r="D412" s="36">
        <v>26599.583333333332</v>
      </c>
      <c r="E412" s="36">
        <v>26249.166666666664</v>
      </c>
      <c r="F412" s="36">
        <v>25756.583333333332</v>
      </c>
      <c r="G412" s="36">
        <v>25406.166666666664</v>
      </c>
      <c r="H412" s="36">
        <v>27092.166666666664</v>
      </c>
      <c r="I412" s="36">
        <v>27442.583333333328</v>
      </c>
      <c r="J412" s="36">
        <v>27935.166666666664</v>
      </c>
      <c r="K412" s="31">
        <v>26950</v>
      </c>
      <c r="L412" s="31">
        <v>26107</v>
      </c>
      <c r="M412" s="31">
        <v>0.42931999999999998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49.95</v>
      </c>
      <c r="D413" s="36">
        <v>50.35</v>
      </c>
      <c r="E413" s="36">
        <v>49.35</v>
      </c>
      <c r="F413" s="36">
        <v>48.75</v>
      </c>
      <c r="G413" s="36">
        <v>47.75</v>
      </c>
      <c r="H413" s="36">
        <v>50.95</v>
      </c>
      <c r="I413" s="36">
        <v>51.95</v>
      </c>
      <c r="J413" s="36">
        <v>52.550000000000004</v>
      </c>
      <c r="K413" s="31">
        <v>51.35</v>
      </c>
      <c r="L413" s="31">
        <v>49.75</v>
      </c>
      <c r="M413" s="31">
        <v>83.797830000000005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2007.2</v>
      </c>
      <c r="D414" s="36">
        <v>1999.5</v>
      </c>
      <c r="E414" s="36">
        <v>1979</v>
      </c>
      <c r="F414" s="36">
        <v>1950.8</v>
      </c>
      <c r="G414" s="36">
        <v>1930.3</v>
      </c>
      <c r="H414" s="36">
        <v>2027.7</v>
      </c>
      <c r="I414" s="36">
        <v>2048.1999999999998</v>
      </c>
      <c r="J414" s="36">
        <v>2076.4</v>
      </c>
      <c r="K414" s="31">
        <v>2020</v>
      </c>
      <c r="L414" s="31">
        <v>1971.3</v>
      </c>
      <c r="M414" s="31">
        <v>22.004580000000001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469.9</v>
      </c>
      <c r="D415" s="36">
        <v>466.18333333333334</v>
      </c>
      <c r="E415" s="36">
        <v>459.7166666666667</v>
      </c>
      <c r="F415" s="36">
        <v>449.53333333333336</v>
      </c>
      <c r="G415" s="36">
        <v>443.06666666666672</v>
      </c>
      <c r="H415" s="36">
        <v>476.36666666666667</v>
      </c>
      <c r="I415" s="36">
        <v>482.83333333333326</v>
      </c>
      <c r="J415" s="36">
        <v>493.01666666666665</v>
      </c>
      <c r="K415" s="31">
        <v>472.65</v>
      </c>
      <c r="L415" s="31">
        <v>456</v>
      </c>
      <c r="M415" s="31">
        <v>23.632680000000001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3657.6</v>
      </c>
      <c r="D416" s="36">
        <v>3646.2833333333328</v>
      </c>
      <c r="E416" s="36">
        <v>3627.0166666666655</v>
      </c>
      <c r="F416" s="36">
        <v>3596.4333333333325</v>
      </c>
      <c r="G416" s="36">
        <v>3577.1666666666652</v>
      </c>
      <c r="H416" s="36">
        <v>3676.8666666666659</v>
      </c>
      <c r="I416" s="36">
        <v>3696.1333333333332</v>
      </c>
      <c r="J416" s="36">
        <v>3726.7166666666662</v>
      </c>
      <c r="K416" s="31">
        <v>3665.55</v>
      </c>
      <c r="L416" s="31">
        <v>3615.7</v>
      </c>
      <c r="M416" s="31">
        <v>5.0434400000000004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84.95</v>
      </c>
      <c r="D417" s="36">
        <v>84.083333333333329</v>
      </c>
      <c r="E417" s="36">
        <v>82.666666666666657</v>
      </c>
      <c r="F417" s="36">
        <v>80.383333333333326</v>
      </c>
      <c r="G417" s="36">
        <v>78.966666666666654</v>
      </c>
      <c r="H417" s="36">
        <v>86.36666666666666</v>
      </c>
      <c r="I417" s="36">
        <v>87.783333333333317</v>
      </c>
      <c r="J417" s="36">
        <v>90.066666666666663</v>
      </c>
      <c r="K417" s="31">
        <v>85.5</v>
      </c>
      <c r="L417" s="31">
        <v>81.8</v>
      </c>
      <c r="M417" s="31">
        <v>353.13652000000002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4600</v>
      </c>
      <c r="D418" s="36">
        <v>4580.8</v>
      </c>
      <c r="E418" s="36">
        <v>4554.2000000000007</v>
      </c>
      <c r="F418" s="36">
        <v>4508.4000000000005</v>
      </c>
      <c r="G418" s="36">
        <v>4481.8000000000011</v>
      </c>
      <c r="H418" s="36">
        <v>4626.6000000000004</v>
      </c>
      <c r="I418" s="36">
        <v>4653.2000000000007</v>
      </c>
      <c r="J418" s="36">
        <v>4699</v>
      </c>
      <c r="K418" s="31">
        <v>4607.3999999999996</v>
      </c>
      <c r="L418" s="31">
        <v>4535</v>
      </c>
      <c r="M418" s="31">
        <v>0.30560999999999999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907.25</v>
      </c>
      <c r="D419" s="36">
        <v>900.75</v>
      </c>
      <c r="E419" s="36">
        <v>886.5</v>
      </c>
      <c r="F419" s="36">
        <v>865.75</v>
      </c>
      <c r="G419" s="36">
        <v>851.5</v>
      </c>
      <c r="H419" s="36">
        <v>921.5</v>
      </c>
      <c r="I419" s="36">
        <v>935.75</v>
      </c>
      <c r="J419" s="36">
        <v>956.5</v>
      </c>
      <c r="K419" s="31">
        <v>915</v>
      </c>
      <c r="L419" s="31">
        <v>880</v>
      </c>
      <c r="M419" s="31">
        <v>7.5180499999999997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6288.9</v>
      </c>
      <c r="D420" s="36">
        <v>6320.1833333333334</v>
      </c>
      <c r="E420" s="36">
        <v>6047.7166666666672</v>
      </c>
      <c r="F420" s="36">
        <v>5806.5333333333338</v>
      </c>
      <c r="G420" s="36">
        <v>5534.0666666666675</v>
      </c>
      <c r="H420" s="36">
        <v>6561.3666666666668</v>
      </c>
      <c r="I420" s="36">
        <v>6833.8333333333321</v>
      </c>
      <c r="J420" s="36">
        <v>7075.0166666666664</v>
      </c>
      <c r="K420" s="31">
        <v>6592.65</v>
      </c>
      <c r="L420" s="31">
        <v>6079</v>
      </c>
      <c r="M420" s="31">
        <v>9.3012300000000003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558</v>
      </c>
      <c r="D421" s="36">
        <v>557.36666666666667</v>
      </c>
      <c r="E421" s="36">
        <v>552.13333333333333</v>
      </c>
      <c r="F421" s="36">
        <v>546.26666666666665</v>
      </c>
      <c r="G421" s="36">
        <v>541.0333333333333</v>
      </c>
      <c r="H421" s="36">
        <v>563.23333333333335</v>
      </c>
      <c r="I421" s="36">
        <v>568.4666666666667</v>
      </c>
      <c r="J421" s="36">
        <v>574.33333333333337</v>
      </c>
      <c r="K421" s="31">
        <v>562.6</v>
      </c>
      <c r="L421" s="31">
        <v>551.5</v>
      </c>
      <c r="M421" s="31">
        <v>36.602730000000001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1359.15</v>
      </c>
      <c r="D422" s="36">
        <v>1334.1833333333334</v>
      </c>
      <c r="E422" s="36">
        <v>1301.3666666666668</v>
      </c>
      <c r="F422" s="36">
        <v>1243.5833333333335</v>
      </c>
      <c r="G422" s="36">
        <v>1210.7666666666669</v>
      </c>
      <c r="H422" s="36">
        <v>1391.9666666666667</v>
      </c>
      <c r="I422" s="36">
        <v>1424.7833333333333</v>
      </c>
      <c r="J422" s="36">
        <v>1482.5666666666666</v>
      </c>
      <c r="K422" s="31">
        <v>1367</v>
      </c>
      <c r="L422" s="31">
        <v>1276.4000000000001</v>
      </c>
      <c r="M422" s="31">
        <v>7.8318599999999998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2367.4</v>
      </c>
      <c r="D423" s="36">
        <v>2361.1666666666665</v>
      </c>
      <c r="E423" s="36">
        <v>2347.333333333333</v>
      </c>
      <c r="F423" s="36">
        <v>2327.2666666666664</v>
      </c>
      <c r="G423" s="36">
        <v>2313.4333333333329</v>
      </c>
      <c r="H423" s="36">
        <v>2381.2333333333331</v>
      </c>
      <c r="I423" s="36">
        <v>2395.0666666666662</v>
      </c>
      <c r="J423" s="36">
        <v>2415.1333333333332</v>
      </c>
      <c r="K423" s="31">
        <v>2375</v>
      </c>
      <c r="L423" s="31">
        <v>2341.1</v>
      </c>
      <c r="M423" s="31">
        <v>5.5471599999999999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578</v>
      </c>
      <c r="D424" s="36">
        <v>575.91666666666663</v>
      </c>
      <c r="E424" s="36">
        <v>568.23333333333323</v>
      </c>
      <c r="F424" s="36">
        <v>558.46666666666658</v>
      </c>
      <c r="G424" s="36">
        <v>550.78333333333319</v>
      </c>
      <c r="H424" s="36">
        <v>585.68333333333328</v>
      </c>
      <c r="I424" s="36">
        <v>593.36666666666667</v>
      </c>
      <c r="J424" s="36">
        <v>603.13333333333333</v>
      </c>
      <c r="K424" s="31">
        <v>583.6</v>
      </c>
      <c r="L424" s="31">
        <v>566.15</v>
      </c>
      <c r="M424" s="31">
        <v>15.97339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564.75</v>
      </c>
      <c r="D425" s="36">
        <v>566.19999999999993</v>
      </c>
      <c r="E425" s="36">
        <v>562.19999999999982</v>
      </c>
      <c r="F425" s="36">
        <v>559.64999999999986</v>
      </c>
      <c r="G425" s="36">
        <v>555.64999999999975</v>
      </c>
      <c r="H425" s="36">
        <v>568.74999999999989</v>
      </c>
      <c r="I425" s="36">
        <v>572.75000000000011</v>
      </c>
      <c r="J425" s="36">
        <v>575.29999999999995</v>
      </c>
      <c r="K425" s="31">
        <v>570.20000000000005</v>
      </c>
      <c r="L425" s="31">
        <v>563.65</v>
      </c>
      <c r="M425" s="31">
        <v>197.58998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92.3</v>
      </c>
      <c r="D426" s="36">
        <v>91.816666666666677</v>
      </c>
      <c r="E426" s="36">
        <v>91.133333333333354</v>
      </c>
      <c r="F426" s="36">
        <v>89.966666666666683</v>
      </c>
      <c r="G426" s="36">
        <v>89.28333333333336</v>
      </c>
      <c r="H426" s="36">
        <v>92.983333333333348</v>
      </c>
      <c r="I426" s="36">
        <v>93.666666666666657</v>
      </c>
      <c r="J426" s="36">
        <v>94.833333333333343</v>
      </c>
      <c r="K426" s="31">
        <v>92.5</v>
      </c>
      <c r="L426" s="31">
        <v>90.65</v>
      </c>
      <c r="M426" s="31">
        <v>263.27767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333.95</v>
      </c>
      <c r="D427" s="36">
        <v>333.15000000000003</v>
      </c>
      <c r="E427" s="36">
        <v>326.30000000000007</v>
      </c>
      <c r="F427" s="36">
        <v>318.65000000000003</v>
      </c>
      <c r="G427" s="36">
        <v>311.80000000000007</v>
      </c>
      <c r="H427" s="36">
        <v>340.80000000000007</v>
      </c>
      <c r="I427" s="36">
        <v>347.65000000000009</v>
      </c>
      <c r="J427" s="36">
        <v>355.30000000000007</v>
      </c>
      <c r="K427" s="31">
        <v>340</v>
      </c>
      <c r="L427" s="31">
        <v>325.5</v>
      </c>
      <c r="M427" s="31">
        <v>9.3960699999999999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146.19999999999999</v>
      </c>
      <c r="D428" s="36">
        <v>147.98333333333332</v>
      </c>
      <c r="E428" s="36">
        <v>142.01666666666665</v>
      </c>
      <c r="F428" s="36">
        <v>137.83333333333334</v>
      </c>
      <c r="G428" s="36">
        <v>131.86666666666667</v>
      </c>
      <c r="H428" s="36">
        <v>152.16666666666663</v>
      </c>
      <c r="I428" s="36">
        <v>158.13333333333327</v>
      </c>
      <c r="J428" s="36">
        <v>162.31666666666661</v>
      </c>
      <c r="K428" s="31">
        <v>153.94999999999999</v>
      </c>
      <c r="L428" s="31">
        <v>143.80000000000001</v>
      </c>
      <c r="M428" s="31">
        <v>48.893270000000001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406.95</v>
      </c>
      <c r="D429" s="36">
        <v>401.11666666666662</v>
      </c>
      <c r="E429" s="36">
        <v>393.73333333333323</v>
      </c>
      <c r="F429" s="36">
        <v>380.51666666666659</v>
      </c>
      <c r="G429" s="36">
        <v>373.13333333333321</v>
      </c>
      <c r="H429" s="36">
        <v>414.33333333333326</v>
      </c>
      <c r="I429" s="36">
        <v>421.71666666666658</v>
      </c>
      <c r="J429" s="36">
        <v>434.93333333333328</v>
      </c>
      <c r="K429" s="31">
        <v>408.5</v>
      </c>
      <c r="L429" s="31">
        <v>387.9</v>
      </c>
      <c r="M429" s="31">
        <v>5.8799599999999996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274.85000000000002</v>
      </c>
      <c r="D430" s="36">
        <v>277.18333333333334</v>
      </c>
      <c r="E430" s="36">
        <v>267.66666666666669</v>
      </c>
      <c r="F430" s="36">
        <v>260.48333333333335</v>
      </c>
      <c r="G430" s="36">
        <v>250.9666666666667</v>
      </c>
      <c r="H430" s="36">
        <v>284.36666666666667</v>
      </c>
      <c r="I430" s="36">
        <v>293.88333333333333</v>
      </c>
      <c r="J430" s="36">
        <v>301.06666666666666</v>
      </c>
      <c r="K430" s="31">
        <v>286.7</v>
      </c>
      <c r="L430" s="31">
        <v>270</v>
      </c>
      <c r="M430" s="31">
        <v>27.460419999999999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1225.8499999999999</v>
      </c>
      <c r="D431" s="36">
        <v>1216.45</v>
      </c>
      <c r="E431" s="36">
        <v>1201.75</v>
      </c>
      <c r="F431" s="36">
        <v>1177.6499999999999</v>
      </c>
      <c r="G431" s="36">
        <v>1162.9499999999998</v>
      </c>
      <c r="H431" s="36">
        <v>1240.5500000000002</v>
      </c>
      <c r="I431" s="36">
        <v>1255.2500000000005</v>
      </c>
      <c r="J431" s="36">
        <v>1279.3500000000004</v>
      </c>
      <c r="K431" s="31">
        <v>1231.1500000000001</v>
      </c>
      <c r="L431" s="31">
        <v>1192.3499999999999</v>
      </c>
      <c r="M431" s="31">
        <v>46.728070000000002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674.4</v>
      </c>
      <c r="D432" s="36">
        <v>674.44999999999993</v>
      </c>
      <c r="E432" s="36">
        <v>669.99999999999989</v>
      </c>
      <c r="F432" s="36">
        <v>665.59999999999991</v>
      </c>
      <c r="G432" s="36">
        <v>661.14999999999986</v>
      </c>
      <c r="H432" s="36">
        <v>678.84999999999991</v>
      </c>
      <c r="I432" s="36">
        <v>683.3</v>
      </c>
      <c r="J432" s="36">
        <v>687.69999999999993</v>
      </c>
      <c r="K432" s="31">
        <v>678.9</v>
      </c>
      <c r="L432" s="31">
        <v>670.05</v>
      </c>
      <c r="M432" s="31">
        <v>7.7827799999999998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3408.1</v>
      </c>
      <c r="D433" s="36">
        <v>3386.5833333333335</v>
      </c>
      <c r="E433" s="36">
        <v>3339.7666666666669</v>
      </c>
      <c r="F433" s="36">
        <v>3271.4333333333334</v>
      </c>
      <c r="G433" s="36">
        <v>3224.6166666666668</v>
      </c>
      <c r="H433" s="36">
        <v>3454.916666666667</v>
      </c>
      <c r="I433" s="36">
        <v>3501.7333333333336</v>
      </c>
      <c r="J433" s="36">
        <v>3570.0666666666671</v>
      </c>
      <c r="K433" s="31">
        <v>3433.4</v>
      </c>
      <c r="L433" s="31">
        <v>3318.25</v>
      </c>
      <c r="M433" s="31">
        <v>1.65991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1237</v>
      </c>
      <c r="D434" s="36">
        <v>1232.9666666666665</v>
      </c>
      <c r="E434" s="36">
        <v>1219.083333333333</v>
      </c>
      <c r="F434" s="36">
        <v>1201.1666666666665</v>
      </c>
      <c r="G434" s="36">
        <v>1187.2833333333331</v>
      </c>
      <c r="H434" s="36">
        <v>1250.883333333333</v>
      </c>
      <c r="I434" s="36">
        <v>1264.7666666666667</v>
      </c>
      <c r="J434" s="36">
        <v>1282.6833333333329</v>
      </c>
      <c r="K434" s="31">
        <v>1246.8499999999999</v>
      </c>
      <c r="L434" s="31">
        <v>1215.05</v>
      </c>
      <c r="M434" s="31">
        <v>1.8248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498.25</v>
      </c>
      <c r="D435" s="36">
        <v>497.7833333333333</v>
      </c>
      <c r="E435" s="36">
        <v>493.01666666666659</v>
      </c>
      <c r="F435" s="36">
        <v>487.7833333333333</v>
      </c>
      <c r="G435" s="36">
        <v>483.01666666666659</v>
      </c>
      <c r="H435" s="36">
        <v>503.01666666666659</v>
      </c>
      <c r="I435" s="36">
        <v>507.78333333333325</v>
      </c>
      <c r="J435" s="36">
        <v>513.01666666666665</v>
      </c>
      <c r="K435" s="31">
        <v>502.55</v>
      </c>
      <c r="L435" s="31">
        <v>492.55</v>
      </c>
      <c r="M435" s="31">
        <v>3.8496700000000001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380.7</v>
      </c>
      <c r="D436" s="36">
        <v>378.7833333333333</v>
      </c>
      <c r="E436" s="36">
        <v>375.96666666666658</v>
      </c>
      <c r="F436" s="36">
        <v>371.23333333333329</v>
      </c>
      <c r="G436" s="36">
        <v>368.41666666666657</v>
      </c>
      <c r="H436" s="36">
        <v>383.51666666666659</v>
      </c>
      <c r="I436" s="36">
        <v>386.33333333333331</v>
      </c>
      <c r="J436" s="36">
        <v>391.06666666666661</v>
      </c>
      <c r="K436" s="31">
        <v>381.6</v>
      </c>
      <c r="L436" s="31">
        <v>374.05</v>
      </c>
      <c r="M436" s="31">
        <v>1.4114199999999999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4431.1499999999996</v>
      </c>
      <c r="D437" s="36">
        <v>4371.3499999999995</v>
      </c>
      <c r="E437" s="36">
        <v>4148.7999999999993</v>
      </c>
      <c r="F437" s="36">
        <v>3866.45</v>
      </c>
      <c r="G437" s="36">
        <v>3643.8999999999996</v>
      </c>
      <c r="H437" s="36">
        <v>4653.6999999999989</v>
      </c>
      <c r="I437" s="36">
        <v>4876.25</v>
      </c>
      <c r="J437" s="36">
        <v>5158.5999999999985</v>
      </c>
      <c r="K437" s="31">
        <v>4593.8999999999996</v>
      </c>
      <c r="L437" s="31">
        <v>4089</v>
      </c>
      <c r="M437" s="31">
        <v>12.82443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659.7</v>
      </c>
      <c r="D438" s="36">
        <v>657.56666666666672</v>
      </c>
      <c r="E438" s="36">
        <v>650.13333333333344</v>
      </c>
      <c r="F438" s="36">
        <v>640.56666666666672</v>
      </c>
      <c r="G438" s="36">
        <v>633.13333333333344</v>
      </c>
      <c r="H438" s="36">
        <v>667.13333333333344</v>
      </c>
      <c r="I438" s="36">
        <v>674.56666666666661</v>
      </c>
      <c r="J438" s="36">
        <v>684.13333333333344</v>
      </c>
      <c r="K438" s="31">
        <v>665</v>
      </c>
      <c r="L438" s="31">
        <v>648</v>
      </c>
      <c r="M438" s="31">
        <v>1.84501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40.75</v>
      </c>
      <c r="D439" s="36">
        <v>39.949999999999996</v>
      </c>
      <c r="E439" s="36">
        <v>38.899999999999991</v>
      </c>
      <c r="F439" s="36">
        <v>37.049999999999997</v>
      </c>
      <c r="G439" s="36">
        <v>35.999999999999993</v>
      </c>
      <c r="H439" s="36">
        <v>41.79999999999999</v>
      </c>
      <c r="I439" s="36">
        <v>42.849999999999987</v>
      </c>
      <c r="J439" s="36">
        <v>44.699999999999989</v>
      </c>
      <c r="K439" s="31">
        <v>41</v>
      </c>
      <c r="L439" s="31">
        <v>38.1</v>
      </c>
      <c r="M439" s="31">
        <v>8115.2588400000004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422.9</v>
      </c>
      <c r="D440" s="36">
        <v>424.63333333333338</v>
      </c>
      <c r="E440" s="36">
        <v>419.26666666666677</v>
      </c>
      <c r="F440" s="36">
        <v>415.63333333333338</v>
      </c>
      <c r="G440" s="36">
        <v>410.26666666666677</v>
      </c>
      <c r="H440" s="36">
        <v>428.26666666666677</v>
      </c>
      <c r="I440" s="36">
        <v>433.63333333333344</v>
      </c>
      <c r="J440" s="36">
        <v>437.26666666666677</v>
      </c>
      <c r="K440" s="31">
        <v>430</v>
      </c>
      <c r="L440" s="31">
        <v>421</v>
      </c>
      <c r="M440" s="31">
        <v>11.44511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752.2</v>
      </c>
      <c r="D441" s="36">
        <v>750.5</v>
      </c>
      <c r="E441" s="36">
        <v>742.75</v>
      </c>
      <c r="F441" s="36">
        <v>733.3</v>
      </c>
      <c r="G441" s="36">
        <v>725.55</v>
      </c>
      <c r="H441" s="36">
        <v>759.95</v>
      </c>
      <c r="I441" s="36">
        <v>767.7</v>
      </c>
      <c r="J441" s="36">
        <v>777.15000000000009</v>
      </c>
      <c r="K441" s="31">
        <v>758.25</v>
      </c>
      <c r="L441" s="31">
        <v>741.05</v>
      </c>
      <c r="M441" s="31">
        <v>12.46645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522.95000000000005</v>
      </c>
      <c r="D442" s="36">
        <v>525.1</v>
      </c>
      <c r="E442" s="36">
        <v>515.20000000000005</v>
      </c>
      <c r="F442" s="36">
        <v>507.45000000000005</v>
      </c>
      <c r="G442" s="36">
        <v>497.55000000000007</v>
      </c>
      <c r="H442" s="36">
        <v>532.85</v>
      </c>
      <c r="I442" s="36">
        <v>542.74999999999989</v>
      </c>
      <c r="J442" s="36">
        <v>550.5</v>
      </c>
      <c r="K442" s="31">
        <v>535</v>
      </c>
      <c r="L442" s="31">
        <v>517.35</v>
      </c>
      <c r="M442" s="31">
        <v>4.5226800000000003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916.5</v>
      </c>
      <c r="D443" s="36">
        <v>918.06666666666661</v>
      </c>
      <c r="E443" s="36">
        <v>912.43333333333317</v>
      </c>
      <c r="F443" s="36">
        <v>908.36666666666656</v>
      </c>
      <c r="G443" s="36">
        <v>902.73333333333312</v>
      </c>
      <c r="H443" s="36">
        <v>922.13333333333321</v>
      </c>
      <c r="I443" s="36">
        <v>927.76666666666665</v>
      </c>
      <c r="J443" s="36">
        <v>931.83333333333326</v>
      </c>
      <c r="K443" s="31">
        <v>923.7</v>
      </c>
      <c r="L443" s="31">
        <v>914</v>
      </c>
      <c r="M443" s="31">
        <v>2.50312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970.45</v>
      </c>
      <c r="D444" s="36">
        <v>968.4666666666667</v>
      </c>
      <c r="E444" s="36">
        <v>963.98333333333335</v>
      </c>
      <c r="F444" s="36">
        <v>957.51666666666665</v>
      </c>
      <c r="G444" s="36">
        <v>953.0333333333333</v>
      </c>
      <c r="H444" s="36">
        <v>974.93333333333339</v>
      </c>
      <c r="I444" s="36">
        <v>979.41666666666674</v>
      </c>
      <c r="J444" s="36">
        <v>985.88333333333344</v>
      </c>
      <c r="K444" s="31">
        <v>972.95</v>
      </c>
      <c r="L444" s="31">
        <v>962</v>
      </c>
      <c r="M444" s="31">
        <v>8.1002500000000008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1705.55</v>
      </c>
      <c r="D445" s="36">
        <v>1709.3999999999999</v>
      </c>
      <c r="E445" s="36">
        <v>1682.0999999999997</v>
      </c>
      <c r="F445" s="36">
        <v>1658.6499999999999</v>
      </c>
      <c r="G445" s="36">
        <v>1631.3499999999997</v>
      </c>
      <c r="H445" s="36">
        <v>1732.8499999999997</v>
      </c>
      <c r="I445" s="36">
        <v>1760.1499999999999</v>
      </c>
      <c r="J445" s="36">
        <v>1783.5999999999997</v>
      </c>
      <c r="K445" s="31">
        <v>1736.7</v>
      </c>
      <c r="L445" s="31">
        <v>1685.95</v>
      </c>
      <c r="M445" s="31">
        <v>176.50692000000001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3487.6</v>
      </c>
      <c r="D446" s="36">
        <v>3495.0833333333335</v>
      </c>
      <c r="E446" s="36">
        <v>3473.5166666666669</v>
      </c>
      <c r="F446" s="36">
        <v>3459.4333333333334</v>
      </c>
      <c r="G446" s="36">
        <v>3437.8666666666668</v>
      </c>
      <c r="H446" s="36">
        <v>3509.166666666667</v>
      </c>
      <c r="I446" s="36">
        <v>3530.7333333333336</v>
      </c>
      <c r="J446" s="36">
        <v>3544.8166666666671</v>
      </c>
      <c r="K446" s="31">
        <v>3516.65</v>
      </c>
      <c r="L446" s="31">
        <v>3481</v>
      </c>
      <c r="M446" s="31">
        <v>32.662350000000004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940.75</v>
      </c>
      <c r="D447" s="36">
        <v>940.31666666666661</v>
      </c>
      <c r="E447" s="36">
        <v>932.43333333333317</v>
      </c>
      <c r="F447" s="36">
        <v>924.11666666666656</v>
      </c>
      <c r="G447" s="36">
        <v>916.23333333333312</v>
      </c>
      <c r="H447" s="36">
        <v>948.63333333333321</v>
      </c>
      <c r="I447" s="36">
        <v>956.51666666666665</v>
      </c>
      <c r="J447" s="36">
        <v>964.83333333333326</v>
      </c>
      <c r="K447" s="31">
        <v>948.2</v>
      </c>
      <c r="L447" s="31">
        <v>932</v>
      </c>
      <c r="M447" s="31">
        <v>29.825050000000001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8252.7999999999993</v>
      </c>
      <c r="D448" s="36">
        <v>8302.2166666666672</v>
      </c>
      <c r="E448" s="36">
        <v>8157.5833333333339</v>
      </c>
      <c r="F448" s="36">
        <v>8062.3666666666668</v>
      </c>
      <c r="G448" s="36">
        <v>7917.7333333333336</v>
      </c>
      <c r="H448" s="36">
        <v>8397.4333333333343</v>
      </c>
      <c r="I448" s="36">
        <v>8542.0666666666657</v>
      </c>
      <c r="J448" s="36">
        <v>8637.2833333333347</v>
      </c>
      <c r="K448" s="31">
        <v>8446.85</v>
      </c>
      <c r="L448" s="31">
        <v>8207</v>
      </c>
      <c r="M448" s="31">
        <v>3.14893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4237.45</v>
      </c>
      <c r="D449" s="36">
        <v>4175.8166666666666</v>
      </c>
      <c r="E449" s="36">
        <v>4101.6333333333332</v>
      </c>
      <c r="F449" s="36">
        <v>3965.8166666666666</v>
      </c>
      <c r="G449" s="36">
        <v>3891.6333333333332</v>
      </c>
      <c r="H449" s="36">
        <v>4311.6333333333332</v>
      </c>
      <c r="I449" s="36">
        <v>4385.8166666666657</v>
      </c>
      <c r="J449" s="36">
        <v>4521.6333333333332</v>
      </c>
      <c r="K449" s="31">
        <v>4250</v>
      </c>
      <c r="L449" s="31">
        <v>4040</v>
      </c>
      <c r="M449" s="31">
        <v>3.89053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477.8</v>
      </c>
      <c r="D450" s="36">
        <v>477.88333333333338</v>
      </c>
      <c r="E450" s="36">
        <v>466.21666666666675</v>
      </c>
      <c r="F450" s="36">
        <v>454.63333333333338</v>
      </c>
      <c r="G450" s="36">
        <v>442.96666666666675</v>
      </c>
      <c r="H450" s="36">
        <v>489.46666666666675</v>
      </c>
      <c r="I450" s="36">
        <v>501.13333333333338</v>
      </c>
      <c r="J450" s="36">
        <v>512.7166666666667</v>
      </c>
      <c r="K450" s="31">
        <v>489.55</v>
      </c>
      <c r="L450" s="31">
        <v>466.3</v>
      </c>
      <c r="M450" s="31">
        <v>683.96722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706.4</v>
      </c>
      <c r="D451" s="36">
        <v>706.88333333333333</v>
      </c>
      <c r="E451" s="36">
        <v>696.51666666666665</v>
      </c>
      <c r="F451" s="36">
        <v>686.63333333333333</v>
      </c>
      <c r="G451" s="36">
        <v>676.26666666666665</v>
      </c>
      <c r="H451" s="36">
        <v>716.76666666666665</v>
      </c>
      <c r="I451" s="36">
        <v>727.13333333333321</v>
      </c>
      <c r="J451" s="36">
        <v>737.01666666666665</v>
      </c>
      <c r="K451" s="31">
        <v>717.25</v>
      </c>
      <c r="L451" s="31">
        <v>697</v>
      </c>
      <c r="M451" s="31">
        <v>242.75245000000001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267.89999999999998</v>
      </c>
      <c r="D452" s="36">
        <v>268.66666666666669</v>
      </c>
      <c r="E452" s="36">
        <v>264.33333333333337</v>
      </c>
      <c r="F452" s="36">
        <v>260.76666666666671</v>
      </c>
      <c r="G452" s="36">
        <v>256.43333333333339</v>
      </c>
      <c r="H452" s="36">
        <v>272.23333333333335</v>
      </c>
      <c r="I452" s="36">
        <v>276.56666666666672</v>
      </c>
      <c r="J452" s="36">
        <v>280.13333333333333</v>
      </c>
      <c r="K452" s="31">
        <v>273</v>
      </c>
      <c r="L452" s="31">
        <v>265.10000000000002</v>
      </c>
      <c r="M452" s="31">
        <v>204.0351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127.9</v>
      </c>
      <c r="D453" s="36">
        <v>127.75</v>
      </c>
      <c r="E453" s="36">
        <v>126.65</v>
      </c>
      <c r="F453" s="36">
        <v>125.4</v>
      </c>
      <c r="G453" s="36">
        <v>124.30000000000001</v>
      </c>
      <c r="H453" s="36">
        <v>129</v>
      </c>
      <c r="I453" s="36">
        <v>130.10000000000002</v>
      </c>
      <c r="J453" s="36">
        <v>131.35</v>
      </c>
      <c r="K453" s="31">
        <v>128.85</v>
      </c>
      <c r="L453" s="31">
        <v>126.5</v>
      </c>
      <c r="M453" s="31">
        <v>401.65104000000002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95.2</v>
      </c>
      <c r="D454" s="36">
        <v>94.916666666666671</v>
      </c>
      <c r="E454" s="36">
        <v>93.033333333333346</v>
      </c>
      <c r="F454" s="36">
        <v>90.866666666666674</v>
      </c>
      <c r="G454" s="36">
        <v>88.983333333333348</v>
      </c>
      <c r="H454" s="36">
        <v>97.083333333333343</v>
      </c>
      <c r="I454" s="36">
        <v>98.966666666666669</v>
      </c>
      <c r="J454" s="36">
        <v>101.13333333333334</v>
      </c>
      <c r="K454" s="31">
        <v>96.8</v>
      </c>
      <c r="L454" s="31">
        <v>92.75</v>
      </c>
      <c r="M454" s="31">
        <v>160.20246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1405.75</v>
      </c>
      <c r="D455" s="36">
        <v>1406.2666666666667</v>
      </c>
      <c r="E455" s="36">
        <v>1374.5333333333333</v>
      </c>
      <c r="F455" s="36">
        <v>1343.3166666666666</v>
      </c>
      <c r="G455" s="36">
        <v>1311.5833333333333</v>
      </c>
      <c r="H455" s="36">
        <v>1437.4833333333333</v>
      </c>
      <c r="I455" s="36">
        <v>1469.2166666666665</v>
      </c>
      <c r="J455" s="36">
        <v>1500.4333333333334</v>
      </c>
      <c r="K455" s="31">
        <v>1438</v>
      </c>
      <c r="L455" s="31">
        <v>1375.05</v>
      </c>
      <c r="M455" s="31">
        <v>0.47449000000000002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385.25</v>
      </c>
      <c r="D456" s="36">
        <v>381.7833333333333</v>
      </c>
      <c r="E456" s="36">
        <v>375.81666666666661</v>
      </c>
      <c r="F456" s="36">
        <v>366.38333333333333</v>
      </c>
      <c r="G456" s="36">
        <v>360.41666666666663</v>
      </c>
      <c r="H456" s="36">
        <v>391.21666666666658</v>
      </c>
      <c r="I456" s="36">
        <v>397.18333333333328</v>
      </c>
      <c r="J456" s="36">
        <v>406.61666666666656</v>
      </c>
      <c r="K456" s="31">
        <v>387.75</v>
      </c>
      <c r="L456" s="31">
        <v>372.35</v>
      </c>
      <c r="M456" s="31">
        <v>1.4562600000000001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2524</v>
      </c>
      <c r="D457" s="36">
        <v>2541.3666666666668</v>
      </c>
      <c r="E457" s="36">
        <v>2492.6333333333337</v>
      </c>
      <c r="F457" s="36">
        <v>2461.2666666666669</v>
      </c>
      <c r="G457" s="36">
        <v>2412.5333333333338</v>
      </c>
      <c r="H457" s="36">
        <v>2572.7333333333336</v>
      </c>
      <c r="I457" s="36">
        <v>2621.4666666666672</v>
      </c>
      <c r="J457" s="36">
        <v>2652.8333333333335</v>
      </c>
      <c r="K457" s="31">
        <v>2590.1</v>
      </c>
      <c r="L457" s="31">
        <v>2510</v>
      </c>
      <c r="M457" s="31">
        <v>0.14641000000000001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1220.95</v>
      </c>
      <c r="D458" s="36">
        <v>1219.3166666666666</v>
      </c>
      <c r="E458" s="36">
        <v>1210.3333333333333</v>
      </c>
      <c r="F458" s="36">
        <v>1199.7166666666667</v>
      </c>
      <c r="G458" s="36">
        <v>1190.7333333333333</v>
      </c>
      <c r="H458" s="36">
        <v>1229.9333333333332</v>
      </c>
      <c r="I458" s="36">
        <v>1238.9166666666667</v>
      </c>
      <c r="J458" s="36">
        <v>1249.5333333333331</v>
      </c>
      <c r="K458" s="31">
        <v>1228.3</v>
      </c>
      <c r="L458" s="31">
        <v>1208.7</v>
      </c>
      <c r="M458" s="31">
        <v>29.78406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797.25</v>
      </c>
      <c r="D459" s="36">
        <v>792.1</v>
      </c>
      <c r="E459" s="36">
        <v>783.2</v>
      </c>
      <c r="F459" s="36">
        <v>769.15</v>
      </c>
      <c r="G459" s="36">
        <v>760.25</v>
      </c>
      <c r="H459" s="36">
        <v>806.15000000000009</v>
      </c>
      <c r="I459" s="36">
        <v>815.05</v>
      </c>
      <c r="J459" s="36">
        <v>829.10000000000014</v>
      </c>
      <c r="K459" s="31">
        <v>801</v>
      </c>
      <c r="L459" s="31">
        <v>778.05</v>
      </c>
      <c r="M459" s="31">
        <v>4.4989600000000003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255.2</v>
      </c>
      <c r="D460" s="36">
        <v>245.79999999999998</v>
      </c>
      <c r="E460" s="36">
        <v>236.39999999999998</v>
      </c>
      <c r="F460" s="36">
        <v>217.6</v>
      </c>
      <c r="G460" s="36">
        <v>208.2</v>
      </c>
      <c r="H460" s="36">
        <v>264.59999999999997</v>
      </c>
      <c r="I460" s="36">
        <v>274</v>
      </c>
      <c r="J460" s="36">
        <v>292.79999999999995</v>
      </c>
      <c r="K460" s="31">
        <v>255.2</v>
      </c>
      <c r="L460" s="31">
        <v>227</v>
      </c>
      <c r="M460" s="31">
        <v>115.77826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993.9</v>
      </c>
      <c r="D461" s="36">
        <v>993.7833333333333</v>
      </c>
      <c r="E461" s="36">
        <v>986.01666666666665</v>
      </c>
      <c r="F461" s="36">
        <v>978.13333333333333</v>
      </c>
      <c r="G461" s="36">
        <v>970.36666666666667</v>
      </c>
      <c r="H461" s="36">
        <v>1001.6666666666666</v>
      </c>
      <c r="I461" s="36">
        <v>1009.4333333333333</v>
      </c>
      <c r="J461" s="36">
        <v>1017.3166666666666</v>
      </c>
      <c r="K461" s="31">
        <v>1001.55</v>
      </c>
      <c r="L461" s="31">
        <v>985.9</v>
      </c>
      <c r="M461" s="31">
        <v>4.7361199999999997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2535</v>
      </c>
      <c r="D462" s="36">
        <v>2560.0666666666666</v>
      </c>
      <c r="E462" s="36">
        <v>2475.1833333333334</v>
      </c>
      <c r="F462" s="36">
        <v>2415.3666666666668</v>
      </c>
      <c r="G462" s="36">
        <v>2330.4833333333336</v>
      </c>
      <c r="H462" s="36">
        <v>2619.8833333333332</v>
      </c>
      <c r="I462" s="36">
        <v>2704.7666666666664</v>
      </c>
      <c r="J462" s="36">
        <v>2764.583333333333</v>
      </c>
      <c r="K462" s="31">
        <v>2644.95</v>
      </c>
      <c r="L462" s="31">
        <v>2500.25</v>
      </c>
      <c r="M462" s="31">
        <v>12.397930000000001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2942.15</v>
      </c>
      <c r="D463" s="36">
        <v>2921.8333333333335</v>
      </c>
      <c r="E463" s="36">
        <v>2884.1166666666668</v>
      </c>
      <c r="F463" s="36">
        <v>2826.0833333333335</v>
      </c>
      <c r="G463" s="36">
        <v>2788.3666666666668</v>
      </c>
      <c r="H463" s="36">
        <v>2979.8666666666668</v>
      </c>
      <c r="I463" s="36">
        <v>3017.583333333333</v>
      </c>
      <c r="J463" s="36">
        <v>3075.6166666666668</v>
      </c>
      <c r="K463" s="31">
        <v>2959.55</v>
      </c>
      <c r="L463" s="31">
        <v>2863.8</v>
      </c>
      <c r="M463" s="31">
        <v>6.57057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3490.6</v>
      </c>
      <c r="D464" s="36">
        <v>3470.9500000000003</v>
      </c>
      <c r="E464" s="36">
        <v>3441.9000000000005</v>
      </c>
      <c r="F464" s="36">
        <v>3393.2000000000003</v>
      </c>
      <c r="G464" s="36">
        <v>3364.1500000000005</v>
      </c>
      <c r="H464" s="36">
        <v>3519.6500000000005</v>
      </c>
      <c r="I464" s="36">
        <v>3548.7000000000007</v>
      </c>
      <c r="J464" s="36">
        <v>3597.4000000000005</v>
      </c>
      <c r="K464" s="31">
        <v>3500</v>
      </c>
      <c r="L464" s="31">
        <v>3422.25</v>
      </c>
      <c r="M464" s="31">
        <v>14.800879999999999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2126.5500000000002</v>
      </c>
      <c r="D465" s="36">
        <v>2114.7999999999997</v>
      </c>
      <c r="E465" s="36">
        <v>2089.5999999999995</v>
      </c>
      <c r="F465" s="36">
        <v>2052.6499999999996</v>
      </c>
      <c r="G465" s="36">
        <v>2027.4499999999994</v>
      </c>
      <c r="H465" s="36">
        <v>2151.7499999999995</v>
      </c>
      <c r="I465" s="36">
        <v>2176.9499999999994</v>
      </c>
      <c r="J465" s="36">
        <v>2213.8999999999996</v>
      </c>
      <c r="K465" s="31">
        <v>2140</v>
      </c>
      <c r="L465" s="31">
        <v>2077.85</v>
      </c>
      <c r="M465" s="31">
        <v>5.2983599999999997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964</v>
      </c>
      <c r="D466" s="36">
        <v>952.04999999999984</v>
      </c>
      <c r="E466" s="36">
        <v>931.99999999999966</v>
      </c>
      <c r="F466" s="36">
        <v>899.99999999999977</v>
      </c>
      <c r="G466" s="36">
        <v>879.94999999999959</v>
      </c>
      <c r="H466" s="36">
        <v>984.04999999999973</v>
      </c>
      <c r="I466" s="36">
        <v>1004.0999999999999</v>
      </c>
      <c r="J466" s="36">
        <v>1036.0999999999999</v>
      </c>
      <c r="K466" s="31">
        <v>972.1</v>
      </c>
      <c r="L466" s="31">
        <v>920.05</v>
      </c>
      <c r="M466" s="31">
        <v>14.42015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859.3</v>
      </c>
      <c r="D467" s="36">
        <v>856.43333333333339</v>
      </c>
      <c r="E467" s="36">
        <v>842.86666666666679</v>
      </c>
      <c r="F467" s="36">
        <v>826.43333333333339</v>
      </c>
      <c r="G467" s="36">
        <v>812.86666666666679</v>
      </c>
      <c r="H467" s="36">
        <v>872.86666666666679</v>
      </c>
      <c r="I467" s="36">
        <v>886.43333333333339</v>
      </c>
      <c r="J467" s="36">
        <v>902.86666666666679</v>
      </c>
      <c r="K467" s="31">
        <v>870</v>
      </c>
      <c r="L467" s="31">
        <v>840</v>
      </c>
      <c r="M467" s="31">
        <v>0.24862999999999999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2787</v>
      </c>
      <c r="D468" s="36">
        <v>2757.25</v>
      </c>
      <c r="E468" s="36">
        <v>2704.75</v>
      </c>
      <c r="F468" s="36">
        <v>2622.5</v>
      </c>
      <c r="G468" s="36">
        <v>2570</v>
      </c>
      <c r="H468" s="36">
        <v>2839.5</v>
      </c>
      <c r="I468" s="36">
        <v>2892</v>
      </c>
      <c r="J468" s="36">
        <v>2974.25</v>
      </c>
      <c r="K468" s="31">
        <v>2809.75</v>
      </c>
      <c r="L468" s="31">
        <v>2675</v>
      </c>
      <c r="M468" s="31">
        <v>23.431539999999998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36.299999999999997</v>
      </c>
      <c r="D469" s="36">
        <v>36.466666666666661</v>
      </c>
      <c r="E469" s="36">
        <v>36.033333333333324</v>
      </c>
      <c r="F469" s="36">
        <v>35.766666666666666</v>
      </c>
      <c r="G469" s="36">
        <v>35.333333333333329</v>
      </c>
      <c r="H469" s="36">
        <v>36.73333333333332</v>
      </c>
      <c r="I469" s="36">
        <v>37.166666666666657</v>
      </c>
      <c r="J469" s="36">
        <v>37.433333333333316</v>
      </c>
      <c r="K469" s="31">
        <v>36.9</v>
      </c>
      <c r="L469" s="31">
        <v>36.200000000000003</v>
      </c>
      <c r="M469" s="31">
        <v>64.06129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387.3</v>
      </c>
      <c r="D470" s="36">
        <v>388.66666666666669</v>
      </c>
      <c r="E470" s="36">
        <v>376.43333333333339</v>
      </c>
      <c r="F470" s="36">
        <v>365.56666666666672</v>
      </c>
      <c r="G470" s="36">
        <v>353.33333333333343</v>
      </c>
      <c r="H470" s="36">
        <v>399.53333333333336</v>
      </c>
      <c r="I470" s="36">
        <v>411.76666666666659</v>
      </c>
      <c r="J470" s="36">
        <v>422.63333333333333</v>
      </c>
      <c r="K470" s="31">
        <v>400.9</v>
      </c>
      <c r="L470" s="31">
        <v>377.8</v>
      </c>
      <c r="M470" s="31">
        <v>17.173639999999999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430.85</v>
      </c>
      <c r="D471" s="36">
        <v>425.41666666666669</v>
      </c>
      <c r="E471" s="36">
        <v>410.03333333333336</v>
      </c>
      <c r="F471" s="36">
        <v>389.2166666666667</v>
      </c>
      <c r="G471" s="36">
        <v>373.83333333333337</v>
      </c>
      <c r="H471" s="36">
        <v>446.23333333333335</v>
      </c>
      <c r="I471" s="36">
        <v>461.61666666666667</v>
      </c>
      <c r="J471" s="36">
        <v>482.43333333333334</v>
      </c>
      <c r="K471" s="31">
        <v>440.8</v>
      </c>
      <c r="L471" s="31">
        <v>404.6</v>
      </c>
      <c r="M471" s="31">
        <v>9.7022399999999998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771.3</v>
      </c>
      <c r="D472" s="36">
        <v>767.44999999999993</v>
      </c>
      <c r="E472" s="36">
        <v>760.89999999999986</v>
      </c>
      <c r="F472" s="36">
        <v>750.49999999999989</v>
      </c>
      <c r="G472" s="36">
        <v>743.94999999999982</v>
      </c>
      <c r="H472" s="36">
        <v>777.84999999999991</v>
      </c>
      <c r="I472" s="36">
        <v>784.39999999999986</v>
      </c>
      <c r="J472" s="36">
        <v>794.8</v>
      </c>
      <c r="K472" s="31">
        <v>774</v>
      </c>
      <c r="L472" s="31">
        <v>757.05</v>
      </c>
      <c r="M472" s="31">
        <v>0.58157000000000003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3366.3</v>
      </c>
      <c r="D473" s="36">
        <v>3383.1166666666668</v>
      </c>
      <c r="E473" s="36">
        <v>3327.1833333333334</v>
      </c>
      <c r="F473" s="36">
        <v>3288.0666666666666</v>
      </c>
      <c r="G473" s="36">
        <v>3232.1333333333332</v>
      </c>
      <c r="H473" s="36">
        <v>3422.2333333333336</v>
      </c>
      <c r="I473" s="36">
        <v>3478.166666666667</v>
      </c>
      <c r="J473" s="36">
        <v>3517.2833333333338</v>
      </c>
      <c r="K473" s="31">
        <v>3439.05</v>
      </c>
      <c r="L473" s="31">
        <v>3344</v>
      </c>
      <c r="M473" s="31">
        <v>3.3039700000000001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43.1</v>
      </c>
      <c r="D474" s="36">
        <v>43.050000000000004</v>
      </c>
      <c r="E474" s="36">
        <v>42.45000000000001</v>
      </c>
      <c r="F474" s="36">
        <v>41.800000000000004</v>
      </c>
      <c r="G474" s="36">
        <v>41.20000000000001</v>
      </c>
      <c r="H474" s="36">
        <v>43.70000000000001</v>
      </c>
      <c r="I474" s="36">
        <v>44.300000000000004</v>
      </c>
      <c r="J474" s="36">
        <v>44.95000000000001</v>
      </c>
      <c r="K474" s="31">
        <v>43.65</v>
      </c>
      <c r="L474" s="31">
        <v>42.4</v>
      </c>
      <c r="M474" s="31">
        <v>129.01275000000001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1864.5</v>
      </c>
      <c r="D475" s="36">
        <v>1870.8500000000001</v>
      </c>
      <c r="E475" s="36">
        <v>1843.7000000000003</v>
      </c>
      <c r="F475" s="36">
        <v>1822.9</v>
      </c>
      <c r="G475" s="36">
        <v>1795.7500000000002</v>
      </c>
      <c r="H475" s="36">
        <v>1891.6500000000003</v>
      </c>
      <c r="I475" s="36">
        <v>1918.8000000000004</v>
      </c>
      <c r="J475" s="36">
        <v>1939.6000000000004</v>
      </c>
      <c r="K475" s="31">
        <v>1898</v>
      </c>
      <c r="L475" s="31">
        <v>1850.05</v>
      </c>
      <c r="M475" s="31">
        <v>21.717369999999999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37.85</v>
      </c>
      <c r="D476" s="36">
        <v>37.916666666666664</v>
      </c>
      <c r="E476" s="36">
        <v>37.533333333333331</v>
      </c>
      <c r="F476" s="36">
        <v>37.216666666666669</v>
      </c>
      <c r="G476" s="36">
        <v>36.833333333333336</v>
      </c>
      <c r="H476" s="36">
        <v>38.233333333333327</v>
      </c>
      <c r="I476" s="36">
        <v>38.616666666666667</v>
      </c>
      <c r="J476" s="36">
        <v>38.933333333333323</v>
      </c>
      <c r="K476" s="31">
        <v>38.299999999999997</v>
      </c>
      <c r="L476" s="31">
        <v>37.6</v>
      </c>
      <c r="M476" s="31">
        <v>50.50094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452.45</v>
      </c>
      <c r="D477" s="36">
        <v>453.45</v>
      </c>
      <c r="E477" s="36">
        <v>449.5</v>
      </c>
      <c r="F477" s="36">
        <v>446.55</v>
      </c>
      <c r="G477" s="36">
        <v>442.6</v>
      </c>
      <c r="H477" s="36">
        <v>456.4</v>
      </c>
      <c r="I477" s="36">
        <v>460.34999999999991</v>
      </c>
      <c r="J477" s="36">
        <v>463.29999999999995</v>
      </c>
      <c r="K477" s="31">
        <v>457.4</v>
      </c>
      <c r="L477" s="31">
        <v>450.5</v>
      </c>
      <c r="M477" s="31">
        <v>0.64434999999999998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9003.65</v>
      </c>
      <c r="D478" s="36">
        <v>8928.75</v>
      </c>
      <c r="E478" s="36">
        <v>8838.35</v>
      </c>
      <c r="F478" s="36">
        <v>8673.0500000000011</v>
      </c>
      <c r="G478" s="36">
        <v>8582.6500000000015</v>
      </c>
      <c r="H478" s="36">
        <v>9094.0499999999993</v>
      </c>
      <c r="I478" s="36">
        <v>9184.4500000000007</v>
      </c>
      <c r="J478" s="36">
        <v>9349.7499999999982</v>
      </c>
      <c r="K478" s="31">
        <v>9019.15</v>
      </c>
      <c r="L478" s="31">
        <v>8763.4500000000007</v>
      </c>
      <c r="M478" s="31">
        <v>10.254810000000001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107.85</v>
      </c>
      <c r="D479" s="36">
        <v>108.5</v>
      </c>
      <c r="E479" s="36">
        <v>106.8</v>
      </c>
      <c r="F479" s="36">
        <v>105.75</v>
      </c>
      <c r="G479" s="36">
        <v>104.05</v>
      </c>
      <c r="H479" s="36">
        <v>109.55</v>
      </c>
      <c r="I479" s="36">
        <v>111.24999999999999</v>
      </c>
      <c r="J479" s="36">
        <v>112.3</v>
      </c>
      <c r="K479" s="31">
        <v>110.2</v>
      </c>
      <c r="L479" s="31">
        <v>107.45</v>
      </c>
      <c r="M479" s="31">
        <v>167.07893999999999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1646.8</v>
      </c>
      <c r="D480" s="36">
        <v>1648.7</v>
      </c>
      <c r="E480" s="36">
        <v>1636.6000000000001</v>
      </c>
      <c r="F480" s="36">
        <v>1626.4</v>
      </c>
      <c r="G480" s="36">
        <v>1614.3000000000002</v>
      </c>
      <c r="H480" s="36">
        <v>1658.9</v>
      </c>
      <c r="I480" s="36">
        <v>1671</v>
      </c>
      <c r="J480" s="36">
        <v>1681.2</v>
      </c>
      <c r="K480" s="31">
        <v>1660.8</v>
      </c>
      <c r="L480" s="31">
        <v>1638.5</v>
      </c>
      <c r="M480" s="31">
        <v>1.7509399999999999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1048.8499999999999</v>
      </c>
      <c r="D481" s="36">
        <v>1050.55</v>
      </c>
      <c r="E481" s="36">
        <v>1040.5999999999999</v>
      </c>
      <c r="F481" s="36">
        <v>1032.3499999999999</v>
      </c>
      <c r="G481" s="36">
        <v>1022.3999999999999</v>
      </c>
      <c r="H481" s="36">
        <v>1058.8</v>
      </c>
      <c r="I481" s="36">
        <v>1068.7500000000002</v>
      </c>
      <c r="J481" s="31">
        <v>1077</v>
      </c>
      <c r="K481" s="31">
        <v>1060.5</v>
      </c>
      <c r="L481" s="31">
        <v>1042.3</v>
      </c>
      <c r="M481" s="53">
        <v>21.540749999999999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673.25</v>
      </c>
      <c r="D482" s="36">
        <v>670.9</v>
      </c>
      <c r="E482" s="36">
        <v>657.34999999999991</v>
      </c>
      <c r="F482" s="36">
        <v>641.44999999999993</v>
      </c>
      <c r="G482" s="36">
        <v>627.89999999999986</v>
      </c>
      <c r="H482" s="36">
        <v>686.8</v>
      </c>
      <c r="I482" s="36">
        <v>700.34999999999991</v>
      </c>
      <c r="J482" s="31">
        <v>716.25</v>
      </c>
      <c r="K482" s="31">
        <v>684.45</v>
      </c>
      <c r="L482" s="31">
        <v>655</v>
      </c>
      <c r="M482" s="53">
        <v>14.170349999999999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570.65</v>
      </c>
      <c r="D483" s="36">
        <v>569.91666666666663</v>
      </c>
      <c r="E483" s="36">
        <v>566.93333333333328</v>
      </c>
      <c r="F483" s="36">
        <v>563.2166666666667</v>
      </c>
      <c r="G483" s="36">
        <v>560.23333333333335</v>
      </c>
      <c r="H483" s="36">
        <v>573.63333333333321</v>
      </c>
      <c r="I483" s="36">
        <v>576.61666666666656</v>
      </c>
      <c r="J483" s="36">
        <v>580.33333333333314</v>
      </c>
      <c r="K483" s="31">
        <v>572.9</v>
      </c>
      <c r="L483" s="31">
        <v>566.20000000000005</v>
      </c>
      <c r="M483" s="31">
        <v>39.310519999999997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823.75</v>
      </c>
      <c r="D484" s="36">
        <v>821.51666666666677</v>
      </c>
      <c r="E484" s="36">
        <v>808.13333333333355</v>
      </c>
      <c r="F484" s="36">
        <v>792.51666666666677</v>
      </c>
      <c r="G484" s="36">
        <v>779.13333333333355</v>
      </c>
      <c r="H484" s="36">
        <v>837.13333333333355</v>
      </c>
      <c r="I484" s="36">
        <v>850.51666666666677</v>
      </c>
      <c r="J484" s="31">
        <v>866.13333333333355</v>
      </c>
      <c r="K484" s="31">
        <v>834.9</v>
      </c>
      <c r="L484" s="31">
        <v>805.9</v>
      </c>
      <c r="M484" s="53">
        <v>4.0968400000000003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606.29999999999995</v>
      </c>
      <c r="D485" s="36">
        <v>608</v>
      </c>
      <c r="E485" s="36">
        <v>601.29999999999995</v>
      </c>
      <c r="F485" s="36">
        <v>596.29999999999995</v>
      </c>
      <c r="G485" s="36">
        <v>589.59999999999991</v>
      </c>
      <c r="H485" s="36">
        <v>613</v>
      </c>
      <c r="I485" s="36">
        <v>619.70000000000005</v>
      </c>
      <c r="J485" s="36">
        <v>624.70000000000005</v>
      </c>
      <c r="K485" s="31">
        <v>614.70000000000005</v>
      </c>
      <c r="L485" s="31">
        <v>603</v>
      </c>
      <c r="M485" s="31">
        <v>3.4055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428</v>
      </c>
      <c r="D486" s="36">
        <v>427.15000000000003</v>
      </c>
      <c r="E486" s="36">
        <v>421.30000000000007</v>
      </c>
      <c r="F486" s="36">
        <v>414.6</v>
      </c>
      <c r="G486" s="36">
        <v>408.75000000000006</v>
      </c>
      <c r="H486" s="36">
        <v>433.85000000000008</v>
      </c>
      <c r="I486" s="36">
        <v>439.7000000000001</v>
      </c>
      <c r="J486" s="36">
        <v>446.40000000000009</v>
      </c>
      <c r="K486" s="31">
        <v>433</v>
      </c>
      <c r="L486" s="31">
        <v>420.45</v>
      </c>
      <c r="M486" s="31">
        <v>3.7326199999999998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405.45</v>
      </c>
      <c r="D487" s="36">
        <v>407.98333333333335</v>
      </c>
      <c r="E487" s="36">
        <v>399.9666666666667</v>
      </c>
      <c r="F487" s="36">
        <v>394.48333333333335</v>
      </c>
      <c r="G487" s="36">
        <v>386.4666666666667</v>
      </c>
      <c r="H487" s="36">
        <v>413.4666666666667</v>
      </c>
      <c r="I487" s="36">
        <v>421.48333333333335</v>
      </c>
      <c r="J487" s="36">
        <v>426.9666666666667</v>
      </c>
      <c r="K487" s="31">
        <v>416</v>
      </c>
      <c r="L487" s="31">
        <v>402.5</v>
      </c>
      <c r="M487" s="31">
        <v>3.3389899999999999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537.65</v>
      </c>
      <c r="D488" s="36">
        <v>541.18333333333328</v>
      </c>
      <c r="E488" s="36">
        <v>531.56666666666661</v>
      </c>
      <c r="F488" s="36">
        <v>525.48333333333335</v>
      </c>
      <c r="G488" s="36">
        <v>515.86666666666667</v>
      </c>
      <c r="H488" s="36">
        <v>547.26666666666654</v>
      </c>
      <c r="I488" s="36">
        <v>556.8833333333331</v>
      </c>
      <c r="J488" s="36">
        <v>562.96666666666647</v>
      </c>
      <c r="K488" s="31">
        <v>550.79999999999995</v>
      </c>
      <c r="L488" s="31">
        <v>535.1</v>
      </c>
      <c r="M488" s="31">
        <v>3.6490800000000001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1105</v>
      </c>
      <c r="D489" s="36">
        <v>1098.0333333333333</v>
      </c>
      <c r="E489" s="36">
        <v>1066.3666666666666</v>
      </c>
      <c r="F489" s="36">
        <v>1027.7333333333333</v>
      </c>
      <c r="G489" s="36">
        <v>996.06666666666661</v>
      </c>
      <c r="H489" s="36">
        <v>1136.6666666666665</v>
      </c>
      <c r="I489" s="36">
        <v>1168.3333333333335</v>
      </c>
      <c r="J489" s="36">
        <v>1206.9666666666665</v>
      </c>
      <c r="K489" s="31">
        <v>1129.7</v>
      </c>
      <c r="L489" s="31">
        <v>1059.4000000000001</v>
      </c>
      <c r="M489" s="31">
        <v>51.906979999999997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1370.45</v>
      </c>
      <c r="D490" s="36">
        <v>1376.4833333333333</v>
      </c>
      <c r="E490" s="36">
        <v>1353.9666666666667</v>
      </c>
      <c r="F490" s="36">
        <v>1337.4833333333333</v>
      </c>
      <c r="G490" s="36">
        <v>1314.9666666666667</v>
      </c>
      <c r="H490" s="36">
        <v>1392.9666666666667</v>
      </c>
      <c r="I490" s="36">
        <v>1415.4833333333336</v>
      </c>
      <c r="J490" s="36">
        <v>1431.9666666666667</v>
      </c>
      <c r="K490" s="31">
        <v>1399</v>
      </c>
      <c r="L490" s="31">
        <v>1360</v>
      </c>
      <c r="M490" s="31">
        <v>5.5889199999999999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233.35</v>
      </c>
      <c r="D491" s="36">
        <v>233</v>
      </c>
      <c r="E491" s="36">
        <v>231.1</v>
      </c>
      <c r="F491" s="36">
        <v>228.85</v>
      </c>
      <c r="G491" s="36">
        <v>226.95</v>
      </c>
      <c r="H491" s="36">
        <v>235.25</v>
      </c>
      <c r="I491" s="36">
        <v>237.14999999999998</v>
      </c>
      <c r="J491" s="36">
        <v>239.4</v>
      </c>
      <c r="K491" s="31">
        <v>234.9</v>
      </c>
      <c r="L491" s="31">
        <v>230.75</v>
      </c>
      <c r="M491" s="31">
        <v>190.36194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301.60000000000002</v>
      </c>
      <c r="D492" s="36">
        <v>301.11666666666667</v>
      </c>
      <c r="E492" s="36">
        <v>297.83333333333337</v>
      </c>
      <c r="F492" s="36">
        <v>294.06666666666672</v>
      </c>
      <c r="G492" s="36">
        <v>290.78333333333342</v>
      </c>
      <c r="H492" s="36">
        <v>304.88333333333333</v>
      </c>
      <c r="I492" s="36">
        <v>308.16666666666663</v>
      </c>
      <c r="J492" s="36">
        <v>311.93333333333328</v>
      </c>
      <c r="K492" s="31">
        <v>304.39999999999998</v>
      </c>
      <c r="L492" s="31">
        <v>297.35000000000002</v>
      </c>
      <c r="M492" s="31">
        <v>1.73969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638.79999999999995</v>
      </c>
      <c r="D493" s="36">
        <v>633.38333333333333</v>
      </c>
      <c r="E493" s="36">
        <v>624.26666666666665</v>
      </c>
      <c r="F493" s="36">
        <v>609.73333333333335</v>
      </c>
      <c r="G493" s="36">
        <v>600.61666666666667</v>
      </c>
      <c r="H493" s="36">
        <v>647.91666666666663</v>
      </c>
      <c r="I493" s="36">
        <v>657.03333333333319</v>
      </c>
      <c r="J493" s="36">
        <v>671.56666666666661</v>
      </c>
      <c r="K493" s="31">
        <v>642.5</v>
      </c>
      <c r="L493" s="31">
        <v>618.85</v>
      </c>
      <c r="M493" s="31">
        <v>1.2642500000000001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1709.7</v>
      </c>
      <c r="D494" s="36">
        <v>1718.2</v>
      </c>
      <c r="E494" s="36">
        <v>1699.1000000000001</v>
      </c>
      <c r="F494" s="36">
        <v>1688.5</v>
      </c>
      <c r="G494" s="36">
        <v>1669.4</v>
      </c>
      <c r="H494" s="36">
        <v>1728.8000000000002</v>
      </c>
      <c r="I494" s="36">
        <v>1747.9</v>
      </c>
      <c r="J494" s="36">
        <v>1758.5000000000002</v>
      </c>
      <c r="K494" s="31">
        <v>1737.3</v>
      </c>
      <c r="L494" s="31">
        <v>1707.6</v>
      </c>
      <c r="M494" s="31">
        <v>0.73795999999999995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1743.25</v>
      </c>
      <c r="D495" s="36">
        <v>1753.8333333333333</v>
      </c>
      <c r="E495" s="36">
        <v>1724.4166666666665</v>
      </c>
      <c r="F495" s="36">
        <v>1705.5833333333333</v>
      </c>
      <c r="G495" s="36">
        <v>1676.1666666666665</v>
      </c>
      <c r="H495" s="36">
        <v>1772.6666666666665</v>
      </c>
      <c r="I495" s="36">
        <v>1802.083333333333</v>
      </c>
      <c r="J495" s="36">
        <v>1820.9166666666665</v>
      </c>
      <c r="K495" s="31">
        <v>1783.25</v>
      </c>
      <c r="L495" s="31">
        <v>1735</v>
      </c>
      <c r="M495" s="31">
        <v>0.62390999999999996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13.05</v>
      </c>
      <c r="D496" s="36">
        <v>13.133333333333335</v>
      </c>
      <c r="E496" s="36">
        <v>12.866666666666669</v>
      </c>
      <c r="F496" s="36">
        <v>12.683333333333334</v>
      </c>
      <c r="G496" s="36">
        <v>12.416666666666668</v>
      </c>
      <c r="H496" s="36">
        <v>13.31666666666667</v>
      </c>
      <c r="I496" s="36">
        <v>13.583333333333336</v>
      </c>
      <c r="J496" s="36">
        <v>13.766666666666671</v>
      </c>
      <c r="K496" s="31">
        <v>13.4</v>
      </c>
      <c r="L496" s="31">
        <v>12.95</v>
      </c>
      <c r="M496" s="31">
        <v>6175.3342400000001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827.95</v>
      </c>
      <c r="D497" s="36">
        <v>822.83333333333337</v>
      </c>
      <c r="E497" s="36">
        <v>816.26666666666677</v>
      </c>
      <c r="F497" s="36">
        <v>804.58333333333337</v>
      </c>
      <c r="G497" s="36">
        <v>798.01666666666677</v>
      </c>
      <c r="H497" s="36">
        <v>834.51666666666677</v>
      </c>
      <c r="I497" s="36">
        <v>841.08333333333337</v>
      </c>
      <c r="J497" s="36">
        <v>852.76666666666677</v>
      </c>
      <c r="K497" s="31">
        <v>829.4</v>
      </c>
      <c r="L497" s="31">
        <v>811.15</v>
      </c>
      <c r="M497" s="31">
        <v>20.636279999999999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530.35</v>
      </c>
      <c r="D498" s="36">
        <v>530.30000000000007</v>
      </c>
      <c r="E498" s="36">
        <v>526.80000000000018</v>
      </c>
      <c r="F498" s="36">
        <v>523.25000000000011</v>
      </c>
      <c r="G498" s="36">
        <v>519.75000000000023</v>
      </c>
      <c r="H498" s="36">
        <v>533.85000000000014</v>
      </c>
      <c r="I498" s="36">
        <v>537.34999999999991</v>
      </c>
      <c r="J498" s="36">
        <v>540.90000000000009</v>
      </c>
      <c r="K498" s="31">
        <v>533.79999999999995</v>
      </c>
      <c r="L498" s="31">
        <v>526.75</v>
      </c>
      <c r="M498" s="31">
        <v>4.6137300000000003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156.94999999999999</v>
      </c>
      <c r="D499" s="36">
        <v>157.18333333333331</v>
      </c>
      <c r="E499" s="36">
        <v>155.01666666666662</v>
      </c>
      <c r="F499" s="36">
        <v>153.08333333333331</v>
      </c>
      <c r="G499" s="36">
        <v>150.91666666666663</v>
      </c>
      <c r="H499" s="36">
        <v>159.11666666666662</v>
      </c>
      <c r="I499" s="36">
        <v>161.2833333333333</v>
      </c>
      <c r="J499" s="36">
        <v>163.21666666666661</v>
      </c>
      <c r="K499" s="31">
        <v>159.35</v>
      </c>
      <c r="L499" s="31">
        <v>155.25</v>
      </c>
      <c r="M499" s="31">
        <v>27.12997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899.8</v>
      </c>
      <c r="D500" s="36">
        <v>895.0333333333333</v>
      </c>
      <c r="E500" s="36">
        <v>883.06666666666661</v>
      </c>
      <c r="F500" s="36">
        <v>866.33333333333326</v>
      </c>
      <c r="G500" s="36">
        <v>854.36666666666656</v>
      </c>
      <c r="H500" s="36">
        <v>911.76666666666665</v>
      </c>
      <c r="I500" s="36">
        <v>923.73333333333335</v>
      </c>
      <c r="J500" s="36">
        <v>940.4666666666667</v>
      </c>
      <c r="K500" s="31">
        <v>907</v>
      </c>
      <c r="L500" s="31">
        <v>878.3</v>
      </c>
      <c r="M500" s="31">
        <v>0.84375999999999995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1571.25</v>
      </c>
      <c r="D501" s="36">
        <v>1567.8333333333333</v>
      </c>
      <c r="E501" s="36">
        <v>1545.6666666666665</v>
      </c>
      <c r="F501" s="36">
        <v>1520.0833333333333</v>
      </c>
      <c r="G501" s="36">
        <v>1497.9166666666665</v>
      </c>
      <c r="H501" s="36">
        <v>1593.4166666666665</v>
      </c>
      <c r="I501" s="36">
        <v>1615.583333333333</v>
      </c>
      <c r="J501" s="36">
        <v>1641.1666666666665</v>
      </c>
      <c r="K501" s="31">
        <v>1590</v>
      </c>
      <c r="L501" s="31">
        <v>1542.25</v>
      </c>
      <c r="M501" s="31">
        <v>0.27433999999999997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413.05</v>
      </c>
      <c r="D502" s="36">
        <v>410.5333333333333</v>
      </c>
      <c r="E502" s="36">
        <v>406.56666666666661</v>
      </c>
      <c r="F502" s="36">
        <v>400.08333333333331</v>
      </c>
      <c r="G502" s="36">
        <v>396.11666666666662</v>
      </c>
      <c r="H502" s="36">
        <v>417.01666666666659</v>
      </c>
      <c r="I502" s="36">
        <v>420.98333333333329</v>
      </c>
      <c r="J502" s="36">
        <v>427.46666666666658</v>
      </c>
      <c r="K502" s="31">
        <v>414.5</v>
      </c>
      <c r="L502" s="31">
        <v>404.05</v>
      </c>
      <c r="M502" s="31">
        <v>99.12979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19.350000000000001</v>
      </c>
      <c r="D503" s="36">
        <v>19.483333333333334</v>
      </c>
      <c r="E503" s="36">
        <v>19.06666666666667</v>
      </c>
      <c r="F503" s="36">
        <v>18.783333333333335</v>
      </c>
      <c r="G503" s="36">
        <v>18.366666666666671</v>
      </c>
      <c r="H503" s="36">
        <v>19.766666666666669</v>
      </c>
      <c r="I503" s="36">
        <v>20.183333333333334</v>
      </c>
      <c r="J503" s="31">
        <v>20.466666666666669</v>
      </c>
      <c r="K503" s="31">
        <v>19.899999999999999</v>
      </c>
      <c r="L503" s="31">
        <v>19.2</v>
      </c>
      <c r="M503" s="53">
        <v>2590.0778399999999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253.1</v>
      </c>
      <c r="D504" s="36">
        <v>252.93333333333331</v>
      </c>
      <c r="E504" s="36">
        <v>248.86666666666662</v>
      </c>
      <c r="F504" s="36">
        <v>244.6333333333333</v>
      </c>
      <c r="G504" s="36">
        <v>240.56666666666661</v>
      </c>
      <c r="H504" s="36">
        <v>257.16666666666663</v>
      </c>
      <c r="I504" s="36">
        <v>261.23333333333329</v>
      </c>
      <c r="J504" s="31">
        <v>265.46666666666664</v>
      </c>
      <c r="K504" s="31">
        <v>257</v>
      </c>
      <c r="L504" s="31">
        <v>248.7</v>
      </c>
      <c r="M504" s="53">
        <v>254.39157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538.45000000000005</v>
      </c>
      <c r="D505" s="36">
        <v>535.1</v>
      </c>
      <c r="E505" s="36">
        <v>530.40000000000009</v>
      </c>
      <c r="F505" s="36">
        <v>522.35</v>
      </c>
      <c r="G505" s="36">
        <v>517.65000000000009</v>
      </c>
      <c r="H505" s="36">
        <v>543.15000000000009</v>
      </c>
      <c r="I505" s="36">
        <v>547.85000000000014</v>
      </c>
      <c r="J505" s="36">
        <v>555.90000000000009</v>
      </c>
      <c r="K505" s="31">
        <v>539.79999999999995</v>
      </c>
      <c r="L505" s="31">
        <v>527.04999999999995</v>
      </c>
      <c r="M505" s="31">
        <v>7.3685200000000002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15901.1</v>
      </c>
      <c r="D506" s="36">
        <v>15728.683333333334</v>
      </c>
      <c r="E506" s="36">
        <v>15434.466666666669</v>
      </c>
      <c r="F506" s="36">
        <v>14967.833333333334</v>
      </c>
      <c r="G506" s="36">
        <v>14673.616666666669</v>
      </c>
      <c r="H506" s="36">
        <v>16195.316666666669</v>
      </c>
      <c r="I506" s="36">
        <v>16489.533333333336</v>
      </c>
      <c r="J506" s="36">
        <v>16956.166666666672</v>
      </c>
      <c r="K506" s="31">
        <v>16022.9</v>
      </c>
      <c r="L506" s="31">
        <v>15262.05</v>
      </c>
      <c r="M506" s="31">
        <v>0.32279999999999998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118.55</v>
      </c>
      <c r="D507" s="36">
        <v>118.46666666666665</v>
      </c>
      <c r="E507" s="36">
        <v>116.23333333333331</v>
      </c>
      <c r="F507" s="36">
        <v>113.91666666666666</v>
      </c>
      <c r="G507" s="36">
        <v>111.68333333333331</v>
      </c>
      <c r="H507" s="36">
        <v>120.7833333333333</v>
      </c>
      <c r="I507" s="36">
        <v>123.01666666666665</v>
      </c>
      <c r="J507" s="31">
        <v>125.3333333333333</v>
      </c>
      <c r="K507" s="31">
        <v>120.7</v>
      </c>
      <c r="L507" s="31">
        <v>116.15</v>
      </c>
      <c r="M507" s="53">
        <v>2252.0816799999998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637.54999999999995</v>
      </c>
      <c r="D508" s="36">
        <v>637.25</v>
      </c>
      <c r="E508" s="36">
        <v>633.75</v>
      </c>
      <c r="F508" s="36">
        <v>629.95000000000005</v>
      </c>
      <c r="G508" s="36">
        <v>626.45000000000005</v>
      </c>
      <c r="H508" s="36">
        <v>641.04999999999995</v>
      </c>
      <c r="I508" s="36">
        <v>644.54999999999995</v>
      </c>
      <c r="J508" s="36">
        <v>648.34999999999991</v>
      </c>
      <c r="K508" s="31">
        <v>640.75</v>
      </c>
      <c r="L508" s="31">
        <v>633.45000000000005</v>
      </c>
      <c r="M508" s="31">
        <v>13.57375</v>
      </c>
      <c r="N508" s="1"/>
      <c r="O508" s="1"/>
    </row>
    <row r="509" spans="1:15" ht="12.75" customHeight="1">
      <c r="A509" s="246">
        <v>499</v>
      </c>
      <c r="B509" s="247" t="s">
        <v>561</v>
      </c>
      <c r="C509" s="247">
        <v>1551.5</v>
      </c>
      <c r="D509" s="248">
        <v>1550.8500000000001</v>
      </c>
      <c r="E509" s="248">
        <v>1541.1500000000003</v>
      </c>
      <c r="F509" s="248">
        <v>1530.8000000000002</v>
      </c>
      <c r="G509" s="248">
        <v>1521.1000000000004</v>
      </c>
      <c r="H509" s="248">
        <v>1561.2000000000003</v>
      </c>
      <c r="I509" s="248">
        <v>1570.9</v>
      </c>
      <c r="J509" s="248">
        <v>1581.2500000000002</v>
      </c>
      <c r="K509" s="249">
        <v>1560.55</v>
      </c>
      <c r="L509" s="249">
        <v>1540.5</v>
      </c>
      <c r="M509" s="249">
        <v>0.38048999999999999</v>
      </c>
      <c r="N509" s="1"/>
      <c r="O509" s="1"/>
    </row>
    <row r="510" spans="1:15" ht="12.75" customHeight="1">
      <c r="A510" s="262">
        <v>500</v>
      </c>
      <c r="B510" s="264" t="s">
        <v>561</v>
      </c>
      <c r="C510" s="264">
        <v>1551.4</v>
      </c>
      <c r="D510" s="265">
        <v>1542.3666666666668</v>
      </c>
      <c r="E510" s="265">
        <v>1519.0833333333335</v>
      </c>
      <c r="F510" s="265">
        <v>1486.7666666666667</v>
      </c>
      <c r="G510" s="265">
        <v>1463.4833333333333</v>
      </c>
      <c r="H510" s="265">
        <v>1574.6833333333336</v>
      </c>
      <c r="I510" s="265">
        <v>1597.9666666666669</v>
      </c>
      <c r="J510" s="265">
        <v>1630.2833333333338</v>
      </c>
      <c r="K510" s="262">
        <v>1565.65</v>
      </c>
      <c r="L510" s="262">
        <v>1510.05</v>
      </c>
      <c r="M510" s="26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8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3"/>
      <c r="B5" s="404"/>
      <c r="C5" s="403"/>
      <c r="D5" s="40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05" t="s">
        <v>565</v>
      </c>
      <c r="C7" s="404"/>
      <c r="D7" s="7">
        <f>Main!B10</f>
        <v>45261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45260</v>
      </c>
      <c r="B10" s="32">
        <v>543499</v>
      </c>
      <c r="C10" s="31" t="s">
        <v>1127</v>
      </c>
      <c r="D10" s="31" t="s">
        <v>1173</v>
      </c>
      <c r="E10" s="31" t="s">
        <v>574</v>
      </c>
      <c r="F10" s="86">
        <v>193500</v>
      </c>
      <c r="G10" s="32">
        <v>55.5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45260</v>
      </c>
      <c r="B11" s="32">
        <v>543499</v>
      </c>
      <c r="C11" s="31" t="s">
        <v>1127</v>
      </c>
      <c r="D11" s="31" t="s">
        <v>1128</v>
      </c>
      <c r="E11" s="31" t="s">
        <v>575</v>
      </c>
      <c r="F11" s="86">
        <v>218250</v>
      </c>
      <c r="G11" s="32">
        <v>55.53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45260</v>
      </c>
      <c r="B12" s="32">
        <v>541144</v>
      </c>
      <c r="C12" s="31" t="s">
        <v>1174</v>
      </c>
      <c r="D12" s="31" t="s">
        <v>1175</v>
      </c>
      <c r="E12" s="31" t="s">
        <v>575</v>
      </c>
      <c r="F12" s="86">
        <v>100000</v>
      </c>
      <c r="G12" s="32">
        <v>80.63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45260</v>
      </c>
      <c r="B13" s="32">
        <v>541144</v>
      </c>
      <c r="C13" s="31" t="s">
        <v>1174</v>
      </c>
      <c r="D13" s="31" t="s">
        <v>1176</v>
      </c>
      <c r="E13" s="31" t="s">
        <v>575</v>
      </c>
      <c r="F13" s="86">
        <v>100000</v>
      </c>
      <c r="G13" s="32">
        <v>80.599999999999994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45260</v>
      </c>
      <c r="B14" s="32">
        <v>541144</v>
      </c>
      <c r="C14" s="31" t="s">
        <v>1174</v>
      </c>
      <c r="D14" s="31" t="s">
        <v>1175</v>
      </c>
      <c r="E14" s="31" t="s">
        <v>574</v>
      </c>
      <c r="F14" s="86">
        <v>100000</v>
      </c>
      <c r="G14" s="32">
        <v>80.599999999999994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45260</v>
      </c>
      <c r="B15" s="32">
        <v>541144</v>
      </c>
      <c r="C15" s="31" t="s">
        <v>1174</v>
      </c>
      <c r="D15" s="31" t="s">
        <v>1176</v>
      </c>
      <c r="E15" s="31" t="s">
        <v>574</v>
      </c>
      <c r="F15" s="86">
        <v>100000</v>
      </c>
      <c r="G15" s="32">
        <v>80.599999999999994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45260</v>
      </c>
      <c r="B16" s="32">
        <v>534064</v>
      </c>
      <c r="C16" s="31" t="s">
        <v>1177</v>
      </c>
      <c r="D16" s="31" t="s">
        <v>1178</v>
      </c>
      <c r="E16" s="31" t="s">
        <v>574</v>
      </c>
      <c r="F16" s="86">
        <v>861142</v>
      </c>
      <c r="G16" s="32">
        <v>36.619999999999997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45260</v>
      </c>
      <c r="B17" s="32">
        <v>542020</v>
      </c>
      <c r="C17" s="31" t="s">
        <v>1179</v>
      </c>
      <c r="D17" s="31" t="s">
        <v>927</v>
      </c>
      <c r="E17" s="31" t="s">
        <v>575</v>
      </c>
      <c r="F17" s="86">
        <v>337104</v>
      </c>
      <c r="G17" s="32">
        <v>28.78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45260</v>
      </c>
      <c r="B18" s="32">
        <v>542020</v>
      </c>
      <c r="C18" s="31" t="s">
        <v>1179</v>
      </c>
      <c r="D18" s="31" t="s">
        <v>927</v>
      </c>
      <c r="E18" s="31" t="s">
        <v>574</v>
      </c>
      <c r="F18" s="86">
        <v>275289</v>
      </c>
      <c r="G18" s="32">
        <v>28.88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45260</v>
      </c>
      <c r="B19" s="32">
        <v>544025</v>
      </c>
      <c r="C19" s="31" t="s">
        <v>1099</v>
      </c>
      <c r="D19" s="31" t="s">
        <v>1100</v>
      </c>
      <c r="E19" s="31" t="s">
        <v>575</v>
      </c>
      <c r="F19" s="86">
        <v>15600</v>
      </c>
      <c r="G19" s="32">
        <v>219.72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45260</v>
      </c>
      <c r="B20" s="32">
        <v>506074</v>
      </c>
      <c r="C20" s="31" t="s">
        <v>1141</v>
      </c>
      <c r="D20" s="31" t="s">
        <v>1132</v>
      </c>
      <c r="E20" s="31" t="s">
        <v>574</v>
      </c>
      <c r="F20" s="86">
        <v>14407</v>
      </c>
      <c r="G20" s="32">
        <v>3.79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45260</v>
      </c>
      <c r="B21" s="32">
        <v>506074</v>
      </c>
      <c r="C21" s="31" t="s">
        <v>1141</v>
      </c>
      <c r="D21" s="31" t="s">
        <v>1132</v>
      </c>
      <c r="E21" s="31" t="s">
        <v>575</v>
      </c>
      <c r="F21" s="86">
        <v>1500000</v>
      </c>
      <c r="G21" s="32">
        <v>3.79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45260</v>
      </c>
      <c r="B22" s="32">
        <v>541702</v>
      </c>
      <c r="C22" s="31" t="s">
        <v>1129</v>
      </c>
      <c r="D22" s="31" t="s">
        <v>1180</v>
      </c>
      <c r="E22" s="31" t="s">
        <v>574</v>
      </c>
      <c r="F22" s="86">
        <v>300750</v>
      </c>
      <c r="G22" s="32">
        <v>15.16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45260</v>
      </c>
      <c r="B23" s="32">
        <v>541702</v>
      </c>
      <c r="C23" s="31" t="s">
        <v>1129</v>
      </c>
      <c r="D23" s="31" t="s">
        <v>1180</v>
      </c>
      <c r="E23" s="31" t="s">
        <v>575</v>
      </c>
      <c r="F23" s="86">
        <v>821000</v>
      </c>
      <c r="G23" s="32">
        <v>14.85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45260</v>
      </c>
      <c r="B24" s="32">
        <v>543516</v>
      </c>
      <c r="C24" s="31" t="s">
        <v>1101</v>
      </c>
      <c r="D24" s="31" t="s">
        <v>1181</v>
      </c>
      <c r="E24" s="31" t="s">
        <v>575</v>
      </c>
      <c r="F24" s="86">
        <v>13000</v>
      </c>
      <c r="G24" s="32">
        <v>89.12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45260</v>
      </c>
      <c r="B25" s="32">
        <v>535958</v>
      </c>
      <c r="C25" s="31" t="s">
        <v>1182</v>
      </c>
      <c r="D25" s="31" t="s">
        <v>1183</v>
      </c>
      <c r="E25" s="31" t="s">
        <v>575</v>
      </c>
      <c r="F25" s="86">
        <v>2500000</v>
      </c>
      <c r="G25" s="32">
        <v>7.05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45260</v>
      </c>
      <c r="B26" s="32">
        <v>508980</v>
      </c>
      <c r="C26" s="31" t="s">
        <v>1184</v>
      </c>
      <c r="D26" s="31" t="s">
        <v>1185</v>
      </c>
      <c r="E26" s="31" t="s">
        <v>575</v>
      </c>
      <c r="F26" s="86">
        <v>105404</v>
      </c>
      <c r="G26" s="32">
        <v>10.36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45260</v>
      </c>
      <c r="B27" s="32">
        <v>508980</v>
      </c>
      <c r="C27" s="31" t="s">
        <v>1184</v>
      </c>
      <c r="D27" s="31" t="s">
        <v>1186</v>
      </c>
      <c r="E27" s="31" t="s">
        <v>574</v>
      </c>
      <c r="F27" s="86">
        <v>100000</v>
      </c>
      <c r="G27" s="32">
        <v>10.36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45260</v>
      </c>
      <c r="B28" s="32">
        <v>508980</v>
      </c>
      <c r="C28" s="31" t="s">
        <v>1184</v>
      </c>
      <c r="D28" s="31" t="s">
        <v>927</v>
      </c>
      <c r="E28" s="31" t="s">
        <v>574</v>
      </c>
      <c r="F28" s="86">
        <v>100000</v>
      </c>
      <c r="G28" s="32">
        <v>10.36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45260</v>
      </c>
      <c r="B29" s="32">
        <v>542802</v>
      </c>
      <c r="C29" s="31" t="s">
        <v>1187</v>
      </c>
      <c r="D29" s="31" t="s">
        <v>1188</v>
      </c>
      <c r="E29" s="31" t="s">
        <v>575</v>
      </c>
      <c r="F29" s="86">
        <v>832000</v>
      </c>
      <c r="G29" s="32">
        <v>3.93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45260</v>
      </c>
      <c r="B30" s="32">
        <v>530615</v>
      </c>
      <c r="C30" s="31" t="s">
        <v>1189</v>
      </c>
      <c r="D30" s="31" t="s">
        <v>1190</v>
      </c>
      <c r="E30" s="31" t="s">
        <v>575</v>
      </c>
      <c r="F30" s="86">
        <v>154869</v>
      </c>
      <c r="G30" s="32">
        <v>143.66999999999999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45260</v>
      </c>
      <c r="B31" s="32">
        <v>530615</v>
      </c>
      <c r="C31" s="31" t="s">
        <v>1189</v>
      </c>
      <c r="D31" s="31" t="s">
        <v>1191</v>
      </c>
      <c r="E31" s="31" t="s">
        <v>574</v>
      </c>
      <c r="F31" s="86">
        <v>35500</v>
      </c>
      <c r="G31" s="32">
        <v>143.55000000000001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45260</v>
      </c>
      <c r="B32" s="32">
        <v>530615</v>
      </c>
      <c r="C32" s="31" t="s">
        <v>1189</v>
      </c>
      <c r="D32" s="31" t="s">
        <v>1192</v>
      </c>
      <c r="E32" s="31" t="s">
        <v>574</v>
      </c>
      <c r="F32" s="86">
        <v>40000</v>
      </c>
      <c r="G32" s="32">
        <v>143.55000000000001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45260</v>
      </c>
      <c r="B33" s="32">
        <v>531739</v>
      </c>
      <c r="C33" s="31" t="s">
        <v>1131</v>
      </c>
      <c r="D33" s="31" t="s">
        <v>1193</v>
      </c>
      <c r="E33" s="31" t="s">
        <v>574</v>
      </c>
      <c r="F33" s="86">
        <v>900000</v>
      </c>
      <c r="G33" s="32">
        <v>16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45260</v>
      </c>
      <c r="B34" s="32">
        <v>540614</v>
      </c>
      <c r="C34" s="31" t="s">
        <v>1194</v>
      </c>
      <c r="D34" s="31" t="s">
        <v>1132</v>
      </c>
      <c r="E34" s="31" t="s">
        <v>575</v>
      </c>
      <c r="F34" s="86">
        <v>11024842</v>
      </c>
      <c r="G34" s="32">
        <v>2.2200000000000002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45260</v>
      </c>
      <c r="B35" s="32">
        <v>540614</v>
      </c>
      <c r="C35" s="31" t="s">
        <v>1194</v>
      </c>
      <c r="D35" s="31" t="s">
        <v>927</v>
      </c>
      <c r="E35" s="31" t="s">
        <v>575</v>
      </c>
      <c r="F35" s="86">
        <v>11598986</v>
      </c>
      <c r="G35" s="32">
        <v>2.35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45260</v>
      </c>
      <c r="B36" s="32">
        <v>540614</v>
      </c>
      <c r="C36" s="31" t="s">
        <v>1194</v>
      </c>
      <c r="D36" s="31" t="s">
        <v>1138</v>
      </c>
      <c r="E36" s="31" t="s">
        <v>575</v>
      </c>
      <c r="F36" s="86">
        <v>7213659</v>
      </c>
      <c r="G36" s="32">
        <v>2.39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45260</v>
      </c>
      <c r="B37" s="32">
        <v>540614</v>
      </c>
      <c r="C37" s="31" t="s">
        <v>1194</v>
      </c>
      <c r="D37" s="31" t="s">
        <v>1138</v>
      </c>
      <c r="E37" s="31" t="s">
        <v>574</v>
      </c>
      <c r="F37" s="86">
        <v>6713659</v>
      </c>
      <c r="G37" s="32">
        <v>2.29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45260</v>
      </c>
      <c r="B38" s="32">
        <v>540614</v>
      </c>
      <c r="C38" s="31" t="s">
        <v>1194</v>
      </c>
      <c r="D38" s="31" t="s">
        <v>927</v>
      </c>
      <c r="E38" s="31" t="s">
        <v>574</v>
      </c>
      <c r="F38" s="86">
        <v>9098986</v>
      </c>
      <c r="G38" s="32">
        <v>2.25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45260</v>
      </c>
      <c r="B39" s="32">
        <v>540614</v>
      </c>
      <c r="C39" s="31" t="s">
        <v>1194</v>
      </c>
      <c r="D39" s="31" t="s">
        <v>1132</v>
      </c>
      <c r="E39" s="31" t="s">
        <v>574</v>
      </c>
      <c r="F39" s="86">
        <v>9824844</v>
      </c>
      <c r="G39" s="32">
        <v>2.2200000000000002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45260</v>
      </c>
      <c r="B40" s="32">
        <v>531737</v>
      </c>
      <c r="C40" s="31" t="s">
        <v>1195</v>
      </c>
      <c r="D40" s="31" t="s">
        <v>927</v>
      </c>
      <c r="E40" s="31" t="s">
        <v>575</v>
      </c>
      <c r="F40" s="86">
        <v>2000000</v>
      </c>
      <c r="G40" s="32">
        <v>0.78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45260</v>
      </c>
      <c r="B41" s="32">
        <v>532467</v>
      </c>
      <c r="C41" s="31" t="s">
        <v>1083</v>
      </c>
      <c r="D41" s="31" t="s">
        <v>1130</v>
      </c>
      <c r="E41" s="31" t="s">
        <v>574</v>
      </c>
      <c r="F41" s="86">
        <v>75409</v>
      </c>
      <c r="G41" s="32">
        <v>192.39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45260</v>
      </c>
      <c r="B42" s="32">
        <v>532467</v>
      </c>
      <c r="C42" s="31" t="s">
        <v>1083</v>
      </c>
      <c r="D42" s="31" t="s">
        <v>1130</v>
      </c>
      <c r="E42" s="31" t="s">
        <v>575</v>
      </c>
      <c r="F42" s="86">
        <v>77790</v>
      </c>
      <c r="G42" s="32">
        <v>190.08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45260</v>
      </c>
      <c r="B43" s="32">
        <v>514010</v>
      </c>
      <c r="C43" s="31" t="s">
        <v>1196</v>
      </c>
      <c r="D43" s="31" t="s">
        <v>1197</v>
      </c>
      <c r="E43" s="31" t="s">
        <v>575</v>
      </c>
      <c r="F43" s="86">
        <v>522281</v>
      </c>
      <c r="G43" s="32">
        <v>25.4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45260</v>
      </c>
      <c r="B44" s="32">
        <v>514010</v>
      </c>
      <c r="C44" s="31" t="s">
        <v>1196</v>
      </c>
      <c r="D44" s="31" t="s">
        <v>927</v>
      </c>
      <c r="E44" s="31" t="s">
        <v>575</v>
      </c>
      <c r="F44" s="86">
        <v>515152</v>
      </c>
      <c r="G44" s="32">
        <v>25.4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45260</v>
      </c>
      <c r="B45" s="32">
        <v>505712</v>
      </c>
      <c r="C45" s="31" t="s">
        <v>1102</v>
      </c>
      <c r="D45" s="31" t="s">
        <v>1198</v>
      </c>
      <c r="E45" s="31" t="s">
        <v>574</v>
      </c>
      <c r="F45" s="86">
        <v>50000</v>
      </c>
      <c r="G45" s="32">
        <v>169.28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45260</v>
      </c>
      <c r="B46" s="32">
        <v>505712</v>
      </c>
      <c r="C46" s="31" t="s">
        <v>1102</v>
      </c>
      <c r="D46" s="31" t="s">
        <v>1199</v>
      </c>
      <c r="E46" s="31" t="s">
        <v>575</v>
      </c>
      <c r="F46" s="86">
        <v>68818</v>
      </c>
      <c r="G46" s="32">
        <v>169.28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45260</v>
      </c>
      <c r="B47" s="32">
        <v>536709</v>
      </c>
      <c r="C47" s="31" t="s">
        <v>1103</v>
      </c>
      <c r="D47" s="31" t="s">
        <v>1133</v>
      </c>
      <c r="E47" s="31" t="s">
        <v>575</v>
      </c>
      <c r="F47" s="86">
        <v>19457</v>
      </c>
      <c r="G47" s="32">
        <v>31.34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45260</v>
      </c>
      <c r="B48" s="32">
        <v>541983</v>
      </c>
      <c r="C48" s="31" t="s">
        <v>1200</v>
      </c>
      <c r="D48" s="31" t="s">
        <v>1201</v>
      </c>
      <c r="E48" s="31" t="s">
        <v>575</v>
      </c>
      <c r="F48" s="86">
        <v>70000</v>
      </c>
      <c r="G48" s="32">
        <v>28.52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45260</v>
      </c>
      <c r="B49" s="32">
        <v>514312</v>
      </c>
      <c r="C49" s="31" t="s">
        <v>1202</v>
      </c>
      <c r="D49" s="31" t="s">
        <v>1203</v>
      </c>
      <c r="E49" s="31" t="s">
        <v>575</v>
      </c>
      <c r="F49" s="86">
        <v>42288</v>
      </c>
      <c r="G49" s="32">
        <v>25.42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45260</v>
      </c>
      <c r="B50" s="32">
        <v>538539</v>
      </c>
      <c r="C50" s="31" t="s">
        <v>1204</v>
      </c>
      <c r="D50" s="31" t="s">
        <v>1132</v>
      </c>
      <c r="E50" s="31" t="s">
        <v>575</v>
      </c>
      <c r="F50" s="86">
        <v>49729</v>
      </c>
      <c r="G50" s="32">
        <v>50.55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45260</v>
      </c>
      <c r="B51" s="32">
        <v>538539</v>
      </c>
      <c r="C51" s="31" t="s">
        <v>1204</v>
      </c>
      <c r="D51" s="31" t="s">
        <v>1132</v>
      </c>
      <c r="E51" s="31" t="s">
        <v>574</v>
      </c>
      <c r="F51" s="86">
        <v>93000</v>
      </c>
      <c r="G51" s="32">
        <v>50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45260</v>
      </c>
      <c r="B52" s="32">
        <v>538539</v>
      </c>
      <c r="C52" s="31" t="s">
        <v>1204</v>
      </c>
      <c r="D52" s="31" t="s">
        <v>1205</v>
      </c>
      <c r="E52" s="31" t="s">
        <v>575</v>
      </c>
      <c r="F52" s="86">
        <v>100000</v>
      </c>
      <c r="G52" s="32">
        <v>50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45260</v>
      </c>
      <c r="B53" s="32">
        <v>544023</v>
      </c>
      <c r="C53" s="31" t="s">
        <v>1104</v>
      </c>
      <c r="D53" s="31" t="s">
        <v>1134</v>
      </c>
      <c r="E53" s="31" t="s">
        <v>574</v>
      </c>
      <c r="F53" s="86">
        <v>9000</v>
      </c>
      <c r="G53" s="32">
        <v>409.4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45260</v>
      </c>
      <c r="B54" s="32">
        <v>544023</v>
      </c>
      <c r="C54" s="31" t="s">
        <v>1104</v>
      </c>
      <c r="D54" s="31" t="s">
        <v>1134</v>
      </c>
      <c r="E54" s="31" t="s">
        <v>575</v>
      </c>
      <c r="F54" s="86">
        <v>43000</v>
      </c>
      <c r="G54" s="32">
        <v>407.15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45260</v>
      </c>
      <c r="B55" s="32">
        <v>507948</v>
      </c>
      <c r="C55" s="31" t="s">
        <v>1206</v>
      </c>
      <c r="D55" s="31" t="s">
        <v>1207</v>
      </c>
      <c r="E55" s="31" t="s">
        <v>574</v>
      </c>
      <c r="F55" s="86">
        <v>36152</v>
      </c>
      <c r="G55" s="32">
        <v>59.82</v>
      </c>
      <c r="H55" s="32" t="s">
        <v>333</v>
      </c>
    </row>
    <row r="56" spans="1:28" ht="15" customHeight="1">
      <c r="A56" s="85">
        <v>45260</v>
      </c>
      <c r="B56" s="32">
        <v>542677</v>
      </c>
      <c r="C56" s="31" t="s">
        <v>1208</v>
      </c>
      <c r="D56" s="31" t="s">
        <v>1209</v>
      </c>
      <c r="E56" s="31" t="s">
        <v>575</v>
      </c>
      <c r="F56" s="86">
        <v>20800</v>
      </c>
      <c r="G56" s="32">
        <v>8.35</v>
      </c>
      <c r="H56" s="32" t="s">
        <v>333</v>
      </c>
    </row>
    <row r="57" spans="1:28" ht="15" customHeight="1">
      <c r="A57" s="85">
        <v>45260</v>
      </c>
      <c r="B57" s="32">
        <v>543207</v>
      </c>
      <c r="C57" s="31" t="s">
        <v>1210</v>
      </c>
      <c r="D57" s="31" t="s">
        <v>1211</v>
      </c>
      <c r="E57" s="31" t="s">
        <v>574</v>
      </c>
      <c r="F57" s="86">
        <v>24798</v>
      </c>
      <c r="G57" s="32">
        <v>10.62</v>
      </c>
      <c r="H57" s="32" t="s">
        <v>333</v>
      </c>
    </row>
    <row r="58" spans="1:28" ht="15" customHeight="1">
      <c r="A58" s="85">
        <v>45260</v>
      </c>
      <c r="B58" s="32">
        <v>543207</v>
      </c>
      <c r="C58" s="31" t="s">
        <v>1210</v>
      </c>
      <c r="D58" s="31" t="s">
        <v>1211</v>
      </c>
      <c r="E58" s="31" t="s">
        <v>575</v>
      </c>
      <c r="F58" s="86">
        <v>60000</v>
      </c>
      <c r="G58" s="32">
        <v>10.83</v>
      </c>
      <c r="H58" s="32" t="s">
        <v>333</v>
      </c>
    </row>
    <row r="59" spans="1:28" ht="15" customHeight="1">
      <c r="A59" s="85">
        <v>45260</v>
      </c>
      <c r="B59" s="32">
        <v>543207</v>
      </c>
      <c r="C59" s="31" t="s">
        <v>1210</v>
      </c>
      <c r="D59" s="31" t="s">
        <v>1212</v>
      </c>
      <c r="E59" s="31" t="s">
        <v>574</v>
      </c>
      <c r="F59" s="86">
        <v>62900</v>
      </c>
      <c r="G59" s="32">
        <v>10.85</v>
      </c>
      <c r="H59" s="32" t="s">
        <v>333</v>
      </c>
    </row>
    <row r="60" spans="1:28" ht="15" customHeight="1">
      <c r="A60" s="85">
        <v>45260</v>
      </c>
      <c r="B60" s="32">
        <v>511557</v>
      </c>
      <c r="C60" s="31" t="s">
        <v>1135</v>
      </c>
      <c r="D60" s="31" t="s">
        <v>1213</v>
      </c>
      <c r="E60" s="31" t="s">
        <v>574</v>
      </c>
      <c r="F60" s="86">
        <v>1600000</v>
      </c>
      <c r="G60" s="32">
        <v>1.63</v>
      </c>
      <c r="H60" s="32" t="s">
        <v>333</v>
      </c>
    </row>
    <row r="61" spans="1:28" ht="15" customHeight="1">
      <c r="A61" s="85">
        <v>45260</v>
      </c>
      <c r="B61" s="32">
        <v>511557</v>
      </c>
      <c r="C61" s="31" t="s">
        <v>1135</v>
      </c>
      <c r="D61" s="31" t="s">
        <v>1214</v>
      </c>
      <c r="E61" s="31" t="s">
        <v>574</v>
      </c>
      <c r="F61" s="86">
        <v>1996402</v>
      </c>
      <c r="G61" s="32">
        <v>1.64</v>
      </c>
      <c r="H61" s="32" t="s">
        <v>333</v>
      </c>
    </row>
    <row r="62" spans="1:28" ht="15" customHeight="1">
      <c r="A62" s="85">
        <v>45260</v>
      </c>
      <c r="B62" s="32">
        <v>538452</v>
      </c>
      <c r="C62" s="31" t="s">
        <v>1215</v>
      </c>
      <c r="D62" s="31" t="s">
        <v>927</v>
      </c>
      <c r="E62" s="31" t="s">
        <v>574</v>
      </c>
      <c r="F62" s="86">
        <v>100000</v>
      </c>
      <c r="G62" s="32">
        <v>26.73</v>
      </c>
      <c r="H62" s="32" t="s">
        <v>333</v>
      </c>
    </row>
    <row r="63" spans="1:28" ht="15" customHeight="1">
      <c r="A63" s="85">
        <v>45260</v>
      </c>
      <c r="B63" s="32">
        <v>541601</v>
      </c>
      <c r="C63" s="31" t="s">
        <v>1136</v>
      </c>
      <c r="D63" s="31" t="s">
        <v>1137</v>
      </c>
      <c r="E63" s="31" t="s">
        <v>574</v>
      </c>
      <c r="F63" s="86">
        <v>2714619</v>
      </c>
      <c r="G63" s="32">
        <v>10.84</v>
      </c>
      <c r="H63" s="32" t="s">
        <v>333</v>
      </c>
    </row>
    <row r="64" spans="1:28" ht="15" customHeight="1">
      <c r="A64" s="85">
        <v>45260</v>
      </c>
      <c r="B64" s="32">
        <v>541601</v>
      </c>
      <c r="C64" s="31" t="s">
        <v>1136</v>
      </c>
      <c r="D64" s="31" t="s">
        <v>1137</v>
      </c>
      <c r="E64" s="31" t="s">
        <v>575</v>
      </c>
      <c r="F64" s="86">
        <v>4108624</v>
      </c>
      <c r="G64" s="32">
        <v>10.91</v>
      </c>
      <c r="H64" s="32" t="s">
        <v>333</v>
      </c>
    </row>
    <row r="65" spans="1:8" ht="15" customHeight="1">
      <c r="A65" s="85">
        <v>45260</v>
      </c>
      <c r="B65" s="32">
        <v>530617</v>
      </c>
      <c r="C65" s="31" t="s">
        <v>1216</v>
      </c>
      <c r="D65" s="31" t="s">
        <v>927</v>
      </c>
      <c r="E65" s="31" t="s">
        <v>574</v>
      </c>
      <c r="F65" s="86">
        <v>57069</v>
      </c>
      <c r="G65" s="32">
        <v>83.57</v>
      </c>
      <c r="H65" s="32" t="s">
        <v>333</v>
      </c>
    </row>
    <row r="66" spans="1:8" ht="15" customHeight="1">
      <c r="A66" s="85">
        <v>45260</v>
      </c>
      <c r="B66" s="32">
        <v>543366</v>
      </c>
      <c r="C66" s="31" t="s">
        <v>1085</v>
      </c>
      <c r="D66" s="31" t="s">
        <v>1217</v>
      </c>
      <c r="E66" s="31" t="s">
        <v>574</v>
      </c>
      <c r="F66" s="86">
        <v>4800</v>
      </c>
      <c r="G66" s="32">
        <v>31.3</v>
      </c>
      <c r="H66" s="32" t="s">
        <v>333</v>
      </c>
    </row>
    <row r="67" spans="1:8" ht="15" customHeight="1">
      <c r="A67" s="85">
        <v>45260</v>
      </c>
      <c r="B67" s="32">
        <v>543366</v>
      </c>
      <c r="C67" s="31" t="s">
        <v>1085</v>
      </c>
      <c r="D67" s="31" t="s">
        <v>1218</v>
      </c>
      <c r="E67" s="31" t="s">
        <v>575</v>
      </c>
      <c r="F67" s="86">
        <v>13200</v>
      </c>
      <c r="G67" s="32">
        <v>31.3</v>
      </c>
      <c r="H67" s="32" t="s">
        <v>333</v>
      </c>
    </row>
    <row r="68" spans="1:8" ht="15" customHeight="1">
      <c r="A68" s="85">
        <v>45260</v>
      </c>
      <c r="B68" s="32">
        <v>542753</v>
      </c>
      <c r="C68" s="31" t="s">
        <v>1054</v>
      </c>
      <c r="D68" s="31" t="s">
        <v>1132</v>
      </c>
      <c r="E68" s="31" t="s">
        <v>575</v>
      </c>
      <c r="F68" s="86">
        <v>10699845</v>
      </c>
      <c r="G68" s="32">
        <v>2.61</v>
      </c>
      <c r="H68" s="32" t="s">
        <v>333</v>
      </c>
    </row>
    <row r="69" spans="1:8" ht="15" customHeight="1">
      <c r="A69" s="85">
        <v>45260</v>
      </c>
      <c r="B69" s="32">
        <v>542753</v>
      </c>
      <c r="C69" s="31" t="s">
        <v>1054</v>
      </c>
      <c r="D69" s="31" t="s">
        <v>927</v>
      </c>
      <c r="E69" s="31" t="s">
        <v>575</v>
      </c>
      <c r="F69" s="86">
        <v>4411014</v>
      </c>
      <c r="G69" s="32">
        <v>2.6</v>
      </c>
      <c r="H69" s="32" t="s">
        <v>333</v>
      </c>
    </row>
    <row r="70" spans="1:8" ht="15" customHeight="1">
      <c r="A70" s="85">
        <v>45260</v>
      </c>
      <c r="B70" s="32">
        <v>542753</v>
      </c>
      <c r="C70" s="31" t="s">
        <v>1054</v>
      </c>
      <c r="D70" s="31" t="s">
        <v>1132</v>
      </c>
      <c r="E70" s="31" t="s">
        <v>574</v>
      </c>
      <c r="F70" s="86">
        <v>3710994</v>
      </c>
      <c r="G70" s="32">
        <v>2.59</v>
      </c>
      <c r="H70" s="32" t="s">
        <v>333</v>
      </c>
    </row>
    <row r="71" spans="1:8" ht="15" customHeight="1">
      <c r="A71" s="85">
        <v>45260</v>
      </c>
      <c r="B71" s="32">
        <v>542753</v>
      </c>
      <c r="C71" s="31" t="s">
        <v>1054</v>
      </c>
      <c r="D71" s="31" t="s">
        <v>927</v>
      </c>
      <c r="E71" s="31" t="s">
        <v>574</v>
      </c>
      <c r="F71" s="86">
        <v>1714917</v>
      </c>
      <c r="G71" s="32">
        <v>2.57</v>
      </c>
      <c r="H71" s="32" t="s">
        <v>333</v>
      </c>
    </row>
    <row r="72" spans="1:8" ht="15" customHeight="1">
      <c r="A72" s="85">
        <v>45260</v>
      </c>
      <c r="B72" s="32">
        <v>542753</v>
      </c>
      <c r="C72" s="31" t="s">
        <v>1054</v>
      </c>
      <c r="D72" s="31" t="s">
        <v>1138</v>
      </c>
      <c r="E72" s="31" t="s">
        <v>574</v>
      </c>
      <c r="F72" s="86">
        <v>5500574</v>
      </c>
      <c r="G72" s="32">
        <v>2.6</v>
      </c>
      <c r="H72" s="32" t="s">
        <v>333</v>
      </c>
    </row>
    <row r="73" spans="1:8" ht="15" customHeight="1">
      <c r="A73" s="85">
        <v>45260</v>
      </c>
      <c r="B73" s="32">
        <v>542753</v>
      </c>
      <c r="C73" s="31" t="s">
        <v>1054</v>
      </c>
      <c r="D73" s="31" t="s">
        <v>1138</v>
      </c>
      <c r="E73" s="31" t="s">
        <v>575</v>
      </c>
      <c r="F73" s="86">
        <v>6500572</v>
      </c>
      <c r="G73" s="32">
        <v>2.57</v>
      </c>
      <c r="H73" s="32" t="s">
        <v>333</v>
      </c>
    </row>
    <row r="74" spans="1:8" ht="15" customHeight="1">
      <c r="A74" s="85">
        <v>45260</v>
      </c>
      <c r="B74" s="32">
        <v>542753</v>
      </c>
      <c r="C74" s="31" t="s">
        <v>1054</v>
      </c>
      <c r="D74" s="31" t="s">
        <v>1084</v>
      </c>
      <c r="E74" s="31" t="s">
        <v>574</v>
      </c>
      <c r="F74" s="86">
        <v>3</v>
      </c>
      <c r="G74" s="32">
        <v>2.6</v>
      </c>
      <c r="H74" s="32" t="s">
        <v>333</v>
      </c>
    </row>
    <row r="75" spans="1:8" ht="15" customHeight="1">
      <c r="A75" s="85">
        <v>45260</v>
      </c>
      <c r="B75" s="32">
        <v>542753</v>
      </c>
      <c r="C75" s="31" t="s">
        <v>1054</v>
      </c>
      <c r="D75" s="31" t="s">
        <v>1100</v>
      </c>
      <c r="E75" s="31" t="s">
        <v>574</v>
      </c>
      <c r="F75" s="86">
        <v>4945196</v>
      </c>
      <c r="G75" s="32">
        <v>2.59</v>
      </c>
      <c r="H75" s="32" t="s">
        <v>333</v>
      </c>
    </row>
    <row r="76" spans="1:8" ht="15" customHeight="1">
      <c r="A76" s="85">
        <v>45260</v>
      </c>
      <c r="B76" s="32">
        <v>542753</v>
      </c>
      <c r="C76" s="31" t="s">
        <v>1054</v>
      </c>
      <c r="D76" s="31" t="s">
        <v>1084</v>
      </c>
      <c r="E76" s="31" t="s">
        <v>575</v>
      </c>
      <c r="F76" s="86">
        <v>2774584</v>
      </c>
      <c r="G76" s="32">
        <v>2.57</v>
      </c>
      <c r="H76" s="32" t="s">
        <v>333</v>
      </c>
    </row>
    <row r="77" spans="1:8" ht="15" customHeight="1">
      <c r="A77" s="85">
        <v>45260</v>
      </c>
      <c r="B77" s="32">
        <v>542753</v>
      </c>
      <c r="C77" s="31" t="s">
        <v>1054</v>
      </c>
      <c r="D77" s="31" t="s">
        <v>1100</v>
      </c>
      <c r="E77" s="31" t="s">
        <v>575</v>
      </c>
      <c r="F77" s="86">
        <v>5354393</v>
      </c>
      <c r="G77" s="32">
        <v>2.6</v>
      </c>
      <c r="H77" s="32" t="s">
        <v>333</v>
      </c>
    </row>
    <row r="78" spans="1:8" ht="15" customHeight="1">
      <c r="A78" s="85">
        <v>45260</v>
      </c>
      <c r="B78" s="32">
        <v>542753</v>
      </c>
      <c r="C78" s="31" t="s">
        <v>1054</v>
      </c>
      <c r="D78" s="31" t="s">
        <v>1219</v>
      </c>
      <c r="E78" s="31" t="s">
        <v>575</v>
      </c>
      <c r="F78" s="86">
        <v>3700000</v>
      </c>
      <c r="G78" s="32">
        <v>2.59</v>
      </c>
      <c r="H78" s="32" t="s">
        <v>333</v>
      </c>
    </row>
    <row r="79" spans="1:8" ht="15" customHeight="1">
      <c r="A79" s="85">
        <v>45260</v>
      </c>
      <c r="B79" s="32">
        <v>542753</v>
      </c>
      <c r="C79" s="31" t="s">
        <v>1054</v>
      </c>
      <c r="D79" s="31" t="s">
        <v>1220</v>
      </c>
      <c r="E79" s="31" t="s">
        <v>575</v>
      </c>
      <c r="F79" s="86">
        <v>4700598</v>
      </c>
      <c r="G79" s="32">
        <v>2.59</v>
      </c>
      <c r="H79" s="32" t="s">
        <v>333</v>
      </c>
    </row>
    <row r="80" spans="1:8" ht="15" customHeight="1">
      <c r="A80" s="85">
        <v>45260</v>
      </c>
      <c r="B80" s="32">
        <v>538212</v>
      </c>
      <c r="C80" s="31" t="s">
        <v>1044</v>
      </c>
      <c r="D80" s="31" t="s">
        <v>1017</v>
      </c>
      <c r="E80" s="31" t="s">
        <v>575</v>
      </c>
      <c r="F80" s="86">
        <v>5946220</v>
      </c>
      <c r="G80" s="32">
        <v>0.52</v>
      </c>
      <c r="H80" s="32" t="s">
        <v>333</v>
      </c>
    </row>
    <row r="81" spans="1:8" ht="15" customHeight="1">
      <c r="A81" s="85">
        <v>45260</v>
      </c>
      <c r="B81" s="32">
        <v>543924</v>
      </c>
      <c r="C81" s="31" t="s">
        <v>1139</v>
      </c>
      <c r="D81" s="31" t="s">
        <v>1221</v>
      </c>
      <c r="E81" s="31" t="s">
        <v>574</v>
      </c>
      <c r="F81" s="86">
        <v>16000</v>
      </c>
      <c r="G81" s="32">
        <v>33.9</v>
      </c>
      <c r="H81" s="32" t="s">
        <v>333</v>
      </c>
    </row>
    <row r="82" spans="1:8" ht="15" customHeight="1">
      <c r="A82" s="85">
        <v>45260</v>
      </c>
      <c r="B82" s="32">
        <v>543924</v>
      </c>
      <c r="C82" s="31" t="s">
        <v>1139</v>
      </c>
      <c r="D82" s="31" t="s">
        <v>1140</v>
      </c>
      <c r="E82" s="31" t="s">
        <v>575</v>
      </c>
      <c r="F82" s="86">
        <v>22000</v>
      </c>
      <c r="G82" s="32">
        <v>32.799999999999997</v>
      </c>
      <c r="H82" s="32" t="s">
        <v>333</v>
      </c>
    </row>
    <row r="83" spans="1:8" ht="15" customHeight="1">
      <c r="A83" s="85">
        <v>45260</v>
      </c>
      <c r="B83" s="32">
        <v>521178</v>
      </c>
      <c r="C83" s="31" t="s">
        <v>1222</v>
      </c>
      <c r="D83" s="31" t="s">
        <v>927</v>
      </c>
      <c r="E83" s="31" t="s">
        <v>574</v>
      </c>
      <c r="F83" s="86">
        <v>10000</v>
      </c>
      <c r="G83" s="32">
        <v>36.799999999999997</v>
      </c>
      <c r="H83" s="32" t="s">
        <v>333</v>
      </c>
    </row>
    <row r="84" spans="1:8" ht="15" customHeight="1">
      <c r="A84" s="85">
        <v>45260</v>
      </c>
      <c r="B84" s="32">
        <v>521178</v>
      </c>
      <c r="C84" s="31" t="s">
        <v>1222</v>
      </c>
      <c r="D84" s="31" t="s">
        <v>927</v>
      </c>
      <c r="E84" s="31" t="s">
        <v>575</v>
      </c>
      <c r="F84" s="86">
        <v>39158</v>
      </c>
      <c r="G84" s="32">
        <v>35.369999999999997</v>
      </c>
      <c r="H84" s="32" t="s">
        <v>333</v>
      </c>
    </row>
    <row r="85" spans="1:8" ht="15" customHeight="1">
      <c r="A85" s="85">
        <v>45260</v>
      </c>
      <c r="B85" s="32">
        <v>521178</v>
      </c>
      <c r="C85" s="31" t="s">
        <v>1222</v>
      </c>
      <c r="D85" s="31" t="s">
        <v>1223</v>
      </c>
      <c r="E85" s="31" t="s">
        <v>574</v>
      </c>
      <c r="F85" s="86">
        <v>41083</v>
      </c>
      <c r="G85" s="32">
        <v>35.369999999999997</v>
      </c>
      <c r="H85" s="32" t="s">
        <v>333</v>
      </c>
    </row>
    <row r="86" spans="1:8" ht="15" customHeight="1">
      <c r="A86" s="85">
        <v>45260</v>
      </c>
      <c r="B86" s="32">
        <v>540492</v>
      </c>
      <c r="C86" s="31" t="s">
        <v>1086</v>
      </c>
      <c r="D86" s="31" t="s">
        <v>1087</v>
      </c>
      <c r="E86" s="31" t="s">
        <v>575</v>
      </c>
      <c r="F86" s="86">
        <v>500000</v>
      </c>
      <c r="G86" s="32">
        <v>111</v>
      </c>
      <c r="H86" s="32" t="s">
        <v>333</v>
      </c>
    </row>
    <row r="87" spans="1:8" ht="15" customHeight="1">
      <c r="A87" s="85">
        <v>45260</v>
      </c>
      <c r="B87" s="32">
        <v>522113</v>
      </c>
      <c r="C87" s="31" t="s">
        <v>539</v>
      </c>
      <c r="D87" s="31" t="s">
        <v>1224</v>
      </c>
      <c r="E87" s="31" t="s">
        <v>575</v>
      </c>
      <c r="F87" s="86">
        <v>1940623</v>
      </c>
      <c r="G87" s="32">
        <v>2890.41</v>
      </c>
      <c r="H87" s="32" t="s">
        <v>333</v>
      </c>
    </row>
    <row r="88" spans="1:8" ht="15" customHeight="1">
      <c r="A88" s="85">
        <v>45260</v>
      </c>
      <c r="B88" s="32">
        <v>538706</v>
      </c>
      <c r="C88" s="31" t="s">
        <v>1225</v>
      </c>
      <c r="D88" s="31" t="s">
        <v>1226</v>
      </c>
      <c r="E88" s="31" t="s">
        <v>574</v>
      </c>
      <c r="F88" s="86">
        <v>585349</v>
      </c>
      <c r="G88" s="32">
        <v>20.03</v>
      </c>
      <c r="H88" s="32" t="s">
        <v>333</v>
      </c>
    </row>
    <row r="89" spans="1:8" ht="15" customHeight="1">
      <c r="A89" s="85">
        <v>45260</v>
      </c>
      <c r="B89" s="32">
        <v>538706</v>
      </c>
      <c r="C89" s="31" t="s">
        <v>1225</v>
      </c>
      <c r="D89" s="31" t="s">
        <v>1226</v>
      </c>
      <c r="E89" s="31" t="s">
        <v>575</v>
      </c>
      <c r="F89" s="86">
        <v>585349</v>
      </c>
      <c r="G89" s="32">
        <v>20.66</v>
      </c>
      <c r="H89" s="32" t="s">
        <v>333</v>
      </c>
    </row>
    <row r="90" spans="1:8" ht="15" customHeight="1">
      <c r="A90" s="85">
        <v>45260</v>
      </c>
      <c r="B90" s="32">
        <v>544002</v>
      </c>
      <c r="C90" s="31" t="s">
        <v>1227</v>
      </c>
      <c r="D90" s="31" t="s">
        <v>1228</v>
      </c>
      <c r="E90" s="31" t="s">
        <v>575</v>
      </c>
      <c r="F90" s="86">
        <v>44000</v>
      </c>
      <c r="G90" s="32">
        <v>32</v>
      </c>
      <c r="H90" s="32" t="s">
        <v>333</v>
      </c>
    </row>
    <row r="91" spans="1:8" ht="15" customHeight="1">
      <c r="A91" s="85">
        <v>45260</v>
      </c>
      <c r="B91" s="32">
        <v>541735</v>
      </c>
      <c r="C91" s="31" t="s">
        <v>1229</v>
      </c>
      <c r="D91" s="31" t="s">
        <v>1230</v>
      </c>
      <c r="E91" s="31" t="s">
        <v>575</v>
      </c>
      <c r="F91" s="86">
        <v>650000</v>
      </c>
      <c r="G91" s="32">
        <v>3.65</v>
      </c>
      <c r="H91" s="32" t="s">
        <v>333</v>
      </c>
    </row>
    <row r="92" spans="1:8" ht="15" customHeight="1">
      <c r="A92" s="85">
        <v>45260</v>
      </c>
      <c r="B92" s="32">
        <v>541735</v>
      </c>
      <c r="C92" s="31" t="s">
        <v>1229</v>
      </c>
      <c r="D92" s="31" t="s">
        <v>1231</v>
      </c>
      <c r="E92" s="31" t="s">
        <v>575</v>
      </c>
      <c r="F92" s="86">
        <v>700000</v>
      </c>
      <c r="G92" s="32">
        <v>3.44</v>
      </c>
      <c r="H92" s="32" t="s">
        <v>333</v>
      </c>
    </row>
    <row r="93" spans="1:8" ht="15" customHeight="1">
      <c r="A93" s="85">
        <v>45260</v>
      </c>
      <c r="B93" s="32" t="s">
        <v>1232</v>
      </c>
      <c r="C93" s="31" t="s">
        <v>1233</v>
      </c>
      <c r="D93" s="31" t="s">
        <v>1234</v>
      </c>
      <c r="E93" s="31" t="s">
        <v>574</v>
      </c>
      <c r="F93" s="86">
        <v>730635</v>
      </c>
      <c r="G93" s="32">
        <v>1.2</v>
      </c>
      <c r="H93" s="32" t="s">
        <v>863</v>
      </c>
    </row>
    <row r="94" spans="1:8" ht="15" customHeight="1">
      <c r="A94" s="85">
        <v>45260</v>
      </c>
      <c r="B94" s="32" t="s">
        <v>315</v>
      </c>
      <c r="C94" s="31" t="s">
        <v>1235</v>
      </c>
      <c r="D94" s="31" t="s">
        <v>1236</v>
      </c>
      <c r="E94" s="31" t="s">
        <v>574</v>
      </c>
      <c r="F94" s="86">
        <v>250000</v>
      </c>
      <c r="G94" s="32">
        <v>1686.27</v>
      </c>
      <c r="H94" s="32" t="s">
        <v>863</v>
      </c>
    </row>
    <row r="95" spans="1:8" ht="15" customHeight="1">
      <c r="A95" s="85">
        <v>45260</v>
      </c>
      <c r="B95" s="32" t="s">
        <v>315</v>
      </c>
      <c r="C95" s="31" t="s">
        <v>1235</v>
      </c>
      <c r="D95" s="31" t="s">
        <v>1237</v>
      </c>
      <c r="E95" s="31" t="s">
        <v>574</v>
      </c>
      <c r="F95" s="86">
        <v>1583</v>
      </c>
      <c r="G95" s="32">
        <v>1688.12</v>
      </c>
      <c r="H95" s="32" t="s">
        <v>863</v>
      </c>
    </row>
    <row r="96" spans="1:8" ht="15" customHeight="1">
      <c r="A96" s="85">
        <v>45260</v>
      </c>
      <c r="B96" s="32" t="s">
        <v>1141</v>
      </c>
      <c r="C96" s="31" t="s">
        <v>1142</v>
      </c>
      <c r="D96" s="31" t="s">
        <v>1238</v>
      </c>
      <c r="E96" s="31" t="s">
        <v>574</v>
      </c>
      <c r="F96" s="86">
        <v>2500000</v>
      </c>
      <c r="G96" s="32">
        <v>3.75</v>
      </c>
      <c r="H96" s="32" t="s">
        <v>863</v>
      </c>
    </row>
    <row r="97" spans="1:8" ht="15" customHeight="1">
      <c r="A97" s="85">
        <v>45260</v>
      </c>
      <c r="B97" s="32" t="s">
        <v>1239</v>
      </c>
      <c r="C97" s="31" t="s">
        <v>1240</v>
      </c>
      <c r="D97" s="31" t="s">
        <v>1237</v>
      </c>
      <c r="E97" s="31" t="s">
        <v>574</v>
      </c>
      <c r="F97" s="86">
        <v>138</v>
      </c>
      <c r="G97" s="32">
        <v>216.54</v>
      </c>
      <c r="H97" s="32" t="s">
        <v>863</v>
      </c>
    </row>
    <row r="98" spans="1:8" ht="15" customHeight="1">
      <c r="A98" s="85">
        <v>45260</v>
      </c>
      <c r="B98" s="32" t="s">
        <v>1241</v>
      </c>
      <c r="C98" s="31" t="s">
        <v>1242</v>
      </c>
      <c r="D98" s="31" t="s">
        <v>576</v>
      </c>
      <c r="E98" s="31" t="s">
        <v>574</v>
      </c>
      <c r="F98" s="86">
        <v>202994</v>
      </c>
      <c r="G98" s="32">
        <v>501.57</v>
      </c>
      <c r="H98" s="32" t="s">
        <v>863</v>
      </c>
    </row>
    <row r="99" spans="1:8" ht="15" customHeight="1">
      <c r="A99" s="85">
        <v>45260</v>
      </c>
      <c r="B99" s="32" t="s">
        <v>1243</v>
      </c>
      <c r="C99" s="31" t="s">
        <v>1244</v>
      </c>
      <c r="D99" s="31" t="s">
        <v>1088</v>
      </c>
      <c r="E99" s="31" t="s">
        <v>574</v>
      </c>
      <c r="F99" s="86">
        <v>1162651</v>
      </c>
      <c r="G99" s="32">
        <v>32.04</v>
      </c>
      <c r="H99" s="32" t="s">
        <v>863</v>
      </c>
    </row>
    <row r="100" spans="1:8" ht="15" customHeight="1">
      <c r="A100" s="85">
        <v>45260</v>
      </c>
      <c r="B100" s="32" t="s">
        <v>1243</v>
      </c>
      <c r="C100" s="31" t="s">
        <v>1244</v>
      </c>
      <c r="D100" s="31" t="s">
        <v>1245</v>
      </c>
      <c r="E100" s="31" t="s">
        <v>574</v>
      </c>
      <c r="F100" s="86">
        <v>302409</v>
      </c>
      <c r="G100" s="32">
        <v>32.090000000000003</v>
      </c>
      <c r="H100" s="32" t="s">
        <v>863</v>
      </c>
    </row>
    <row r="101" spans="1:8" ht="15" customHeight="1">
      <c r="A101" s="85">
        <v>45260</v>
      </c>
      <c r="B101" s="32" t="s">
        <v>1112</v>
      </c>
      <c r="C101" s="31" t="s">
        <v>1113</v>
      </c>
      <c r="D101" s="31" t="s">
        <v>1143</v>
      </c>
      <c r="E101" s="31" t="s">
        <v>574</v>
      </c>
      <c r="F101" s="86">
        <v>3000000</v>
      </c>
      <c r="G101" s="32">
        <v>8.2799999999999994</v>
      </c>
      <c r="H101" s="32" t="s">
        <v>863</v>
      </c>
    </row>
    <row r="102" spans="1:8" ht="15" customHeight="1">
      <c r="A102" s="85">
        <v>45260</v>
      </c>
      <c r="B102" s="32" t="s">
        <v>1246</v>
      </c>
      <c r="C102" s="31" t="s">
        <v>1247</v>
      </c>
      <c r="D102" s="31" t="s">
        <v>1237</v>
      </c>
      <c r="E102" s="31" t="s">
        <v>574</v>
      </c>
      <c r="F102" s="86">
        <v>28</v>
      </c>
      <c r="G102" s="32">
        <v>115.56</v>
      </c>
      <c r="H102" s="32" t="s">
        <v>863</v>
      </c>
    </row>
    <row r="103" spans="1:8" ht="15" customHeight="1">
      <c r="A103" s="85">
        <v>45260</v>
      </c>
      <c r="B103" s="32" t="s">
        <v>1144</v>
      </c>
      <c r="C103" s="31" t="s">
        <v>1145</v>
      </c>
      <c r="D103" s="31" t="s">
        <v>1150</v>
      </c>
      <c r="E103" s="31" t="s">
        <v>574</v>
      </c>
      <c r="F103" s="86">
        <v>12950227</v>
      </c>
      <c r="G103" s="32">
        <v>3.05</v>
      </c>
      <c r="H103" s="32" t="s">
        <v>863</v>
      </c>
    </row>
    <row r="104" spans="1:8" ht="15" customHeight="1">
      <c r="A104" s="85">
        <v>45260</v>
      </c>
      <c r="B104" s="32" t="s">
        <v>1144</v>
      </c>
      <c r="C104" s="31" t="s">
        <v>1145</v>
      </c>
      <c r="D104" s="31" t="s">
        <v>1146</v>
      </c>
      <c r="E104" s="31" t="s">
        <v>574</v>
      </c>
      <c r="F104" s="86">
        <v>20406266</v>
      </c>
      <c r="G104" s="32">
        <v>3.02</v>
      </c>
      <c r="H104" s="32" t="s">
        <v>863</v>
      </c>
    </row>
    <row r="105" spans="1:8" ht="15" customHeight="1">
      <c r="A105" s="85">
        <v>45260</v>
      </c>
      <c r="B105" s="32" t="s">
        <v>1248</v>
      </c>
      <c r="C105" s="31" t="s">
        <v>1249</v>
      </c>
      <c r="D105" s="31" t="s">
        <v>1250</v>
      </c>
      <c r="E105" s="31" t="s">
        <v>574</v>
      </c>
      <c r="F105" s="86">
        <v>3006541</v>
      </c>
      <c r="G105" s="32">
        <v>143.86000000000001</v>
      </c>
      <c r="H105" s="32" t="s">
        <v>863</v>
      </c>
    </row>
    <row r="106" spans="1:8" ht="15" customHeight="1">
      <c r="A106" s="85">
        <v>45260</v>
      </c>
      <c r="B106" s="32" t="s">
        <v>1251</v>
      </c>
      <c r="C106" s="31" t="s">
        <v>1252</v>
      </c>
      <c r="D106" s="31" t="s">
        <v>1253</v>
      </c>
      <c r="E106" s="31" t="s">
        <v>574</v>
      </c>
      <c r="F106" s="86">
        <v>683460</v>
      </c>
      <c r="G106" s="32">
        <v>318.39</v>
      </c>
      <c r="H106" s="32" t="s">
        <v>863</v>
      </c>
    </row>
    <row r="107" spans="1:8" ht="15" customHeight="1">
      <c r="A107" s="85">
        <v>45260</v>
      </c>
      <c r="B107" s="32" t="s">
        <v>1251</v>
      </c>
      <c r="C107" s="31" t="s">
        <v>1252</v>
      </c>
      <c r="D107" s="31" t="s">
        <v>1254</v>
      </c>
      <c r="E107" s="31" t="s">
        <v>574</v>
      </c>
      <c r="F107" s="86">
        <v>800000</v>
      </c>
      <c r="G107" s="32">
        <v>298</v>
      </c>
      <c r="H107" s="32" t="s">
        <v>863</v>
      </c>
    </row>
    <row r="108" spans="1:8" ht="15" customHeight="1">
      <c r="A108" s="85">
        <v>45260</v>
      </c>
      <c r="B108" s="32" t="s">
        <v>1251</v>
      </c>
      <c r="C108" s="31" t="s">
        <v>1252</v>
      </c>
      <c r="D108" s="31" t="s">
        <v>1255</v>
      </c>
      <c r="E108" s="31" t="s">
        <v>574</v>
      </c>
      <c r="F108" s="86">
        <v>580399</v>
      </c>
      <c r="G108" s="32">
        <v>303.55</v>
      </c>
      <c r="H108" s="32" t="s">
        <v>863</v>
      </c>
    </row>
    <row r="109" spans="1:8" ht="15" customHeight="1">
      <c r="A109" s="85">
        <v>45260</v>
      </c>
      <c r="B109" s="32" t="s">
        <v>1251</v>
      </c>
      <c r="C109" s="31" t="s">
        <v>1252</v>
      </c>
      <c r="D109" s="31" t="s">
        <v>1256</v>
      </c>
      <c r="E109" s="31" t="s">
        <v>574</v>
      </c>
      <c r="F109" s="86">
        <v>1567248</v>
      </c>
      <c r="G109" s="32">
        <v>315.05</v>
      </c>
      <c r="H109" s="32" t="s">
        <v>863</v>
      </c>
    </row>
    <row r="110" spans="1:8" ht="15" customHeight="1">
      <c r="A110" s="85">
        <v>45260</v>
      </c>
      <c r="B110" s="32" t="s">
        <v>1251</v>
      </c>
      <c r="C110" s="31" t="s">
        <v>1252</v>
      </c>
      <c r="D110" s="31" t="s">
        <v>576</v>
      </c>
      <c r="E110" s="31" t="s">
        <v>574</v>
      </c>
      <c r="F110" s="86">
        <v>958340</v>
      </c>
      <c r="G110" s="32">
        <v>307.51</v>
      </c>
      <c r="H110" s="32" t="s">
        <v>863</v>
      </c>
    </row>
    <row r="111" spans="1:8" ht="15" customHeight="1">
      <c r="A111" s="85">
        <v>45260</v>
      </c>
      <c r="B111" s="32" t="s">
        <v>1251</v>
      </c>
      <c r="C111" s="31" t="s">
        <v>1252</v>
      </c>
      <c r="D111" s="31" t="s">
        <v>1257</v>
      </c>
      <c r="E111" s="31" t="s">
        <v>574</v>
      </c>
      <c r="F111" s="86">
        <v>501063</v>
      </c>
      <c r="G111" s="32">
        <v>307.32</v>
      </c>
      <c r="H111" s="32" t="s">
        <v>863</v>
      </c>
    </row>
    <row r="112" spans="1:8" ht="15" customHeight="1">
      <c r="A112" s="85">
        <v>45260</v>
      </c>
      <c r="B112" s="32" t="s">
        <v>1251</v>
      </c>
      <c r="C112" s="31" t="s">
        <v>1252</v>
      </c>
      <c r="D112" s="31" t="s">
        <v>1258</v>
      </c>
      <c r="E112" s="31" t="s">
        <v>574</v>
      </c>
      <c r="F112" s="86">
        <v>1542315</v>
      </c>
      <c r="G112" s="32">
        <v>314.05</v>
      </c>
      <c r="H112" s="32" t="s">
        <v>863</v>
      </c>
    </row>
    <row r="113" spans="1:8" ht="15" customHeight="1">
      <c r="A113" s="85">
        <v>45260</v>
      </c>
      <c r="B113" s="32" t="s">
        <v>1251</v>
      </c>
      <c r="C113" s="31" t="s">
        <v>1252</v>
      </c>
      <c r="D113" s="31" t="s">
        <v>1259</v>
      </c>
      <c r="E113" s="31" t="s">
        <v>574</v>
      </c>
      <c r="F113" s="86">
        <v>624768</v>
      </c>
      <c r="G113" s="32">
        <v>310.74</v>
      </c>
      <c r="H113" s="32" t="s">
        <v>863</v>
      </c>
    </row>
    <row r="114" spans="1:8" ht="15" customHeight="1">
      <c r="A114" s="85">
        <v>45260</v>
      </c>
      <c r="B114" s="32" t="s">
        <v>1251</v>
      </c>
      <c r="C114" s="31" t="s">
        <v>1252</v>
      </c>
      <c r="D114" s="31" t="s">
        <v>1260</v>
      </c>
      <c r="E114" s="31" t="s">
        <v>574</v>
      </c>
      <c r="F114" s="86">
        <v>1925056</v>
      </c>
      <c r="G114" s="32">
        <v>313.17</v>
      </c>
      <c r="H114" s="32" t="s">
        <v>863</v>
      </c>
    </row>
    <row r="115" spans="1:8" ht="15" customHeight="1">
      <c r="A115" s="85">
        <v>45260</v>
      </c>
      <c r="B115" s="32" t="s">
        <v>1261</v>
      </c>
      <c r="C115" s="31" t="s">
        <v>1262</v>
      </c>
      <c r="D115" s="31" t="s">
        <v>576</v>
      </c>
      <c r="E115" s="31" t="s">
        <v>574</v>
      </c>
      <c r="F115" s="86">
        <v>387261</v>
      </c>
      <c r="G115" s="32">
        <v>406.41</v>
      </c>
      <c r="H115" s="32" t="s">
        <v>863</v>
      </c>
    </row>
    <row r="116" spans="1:8" ht="15" customHeight="1">
      <c r="A116" s="85">
        <v>45260</v>
      </c>
      <c r="B116" s="32" t="s">
        <v>1261</v>
      </c>
      <c r="C116" s="31" t="s">
        <v>1262</v>
      </c>
      <c r="D116" s="31" t="s">
        <v>1263</v>
      </c>
      <c r="E116" s="31" t="s">
        <v>574</v>
      </c>
      <c r="F116" s="86">
        <v>193000</v>
      </c>
      <c r="G116" s="32">
        <v>399.09</v>
      </c>
      <c r="H116" s="32" t="s">
        <v>863</v>
      </c>
    </row>
    <row r="117" spans="1:8" ht="15" customHeight="1">
      <c r="A117" s="85">
        <v>45260</v>
      </c>
      <c r="B117" s="32" t="s">
        <v>1264</v>
      </c>
      <c r="C117" s="31" t="s">
        <v>1265</v>
      </c>
      <c r="D117" s="31" t="s">
        <v>576</v>
      </c>
      <c r="E117" s="31" t="s">
        <v>574</v>
      </c>
      <c r="F117" s="86">
        <v>175591</v>
      </c>
      <c r="G117" s="32">
        <v>311.3</v>
      </c>
      <c r="H117" s="32" t="s">
        <v>863</v>
      </c>
    </row>
    <row r="118" spans="1:8" ht="15" customHeight="1">
      <c r="A118" s="85">
        <v>45260</v>
      </c>
      <c r="B118" s="32" t="s">
        <v>1266</v>
      </c>
      <c r="C118" s="31" t="s">
        <v>1267</v>
      </c>
      <c r="D118" s="31" t="s">
        <v>576</v>
      </c>
      <c r="E118" s="31" t="s">
        <v>574</v>
      </c>
      <c r="F118" s="86">
        <v>587787</v>
      </c>
      <c r="G118" s="32">
        <v>329.69</v>
      </c>
      <c r="H118" s="32" t="s">
        <v>863</v>
      </c>
    </row>
    <row r="119" spans="1:8" ht="15" customHeight="1">
      <c r="A119" s="85">
        <v>45260</v>
      </c>
      <c r="B119" s="32" t="s">
        <v>137</v>
      </c>
      <c r="C119" s="31" t="s">
        <v>1268</v>
      </c>
      <c r="D119" s="31" t="s">
        <v>1269</v>
      </c>
      <c r="E119" s="31" t="s">
        <v>574</v>
      </c>
      <c r="F119" s="86">
        <v>2618561</v>
      </c>
      <c r="G119" s="32">
        <v>199.69</v>
      </c>
      <c r="H119" s="32" t="s">
        <v>863</v>
      </c>
    </row>
    <row r="120" spans="1:8" ht="15" customHeight="1">
      <c r="A120" s="85">
        <v>45260</v>
      </c>
      <c r="B120" s="32" t="s">
        <v>137</v>
      </c>
      <c r="C120" s="31" t="s">
        <v>1268</v>
      </c>
      <c r="D120" s="31" t="s">
        <v>989</v>
      </c>
      <c r="E120" s="31" t="s">
        <v>574</v>
      </c>
      <c r="F120" s="86">
        <v>4252820</v>
      </c>
      <c r="G120" s="32">
        <v>197.7</v>
      </c>
      <c r="H120" s="32" t="s">
        <v>863</v>
      </c>
    </row>
    <row r="121" spans="1:8" ht="15" customHeight="1">
      <c r="A121" s="85">
        <v>45260</v>
      </c>
      <c r="B121" s="32" t="s">
        <v>137</v>
      </c>
      <c r="C121" s="31" t="s">
        <v>1268</v>
      </c>
      <c r="D121" s="31" t="s">
        <v>576</v>
      </c>
      <c r="E121" s="31" t="s">
        <v>574</v>
      </c>
      <c r="F121" s="86">
        <v>3903838</v>
      </c>
      <c r="G121" s="32">
        <v>198.55</v>
      </c>
      <c r="H121" s="32" t="s">
        <v>863</v>
      </c>
    </row>
    <row r="122" spans="1:8" ht="15" customHeight="1">
      <c r="A122" s="85">
        <v>45260</v>
      </c>
      <c r="B122" s="32" t="s">
        <v>1270</v>
      </c>
      <c r="C122" s="31" t="s">
        <v>1271</v>
      </c>
      <c r="D122" s="31" t="s">
        <v>1272</v>
      </c>
      <c r="E122" s="31" t="s">
        <v>574</v>
      </c>
      <c r="F122" s="86">
        <v>235027</v>
      </c>
      <c r="G122" s="32">
        <v>173.61</v>
      </c>
      <c r="H122" s="32" t="s">
        <v>863</v>
      </c>
    </row>
    <row r="123" spans="1:8" ht="15" customHeight="1">
      <c r="A123" s="85">
        <v>45260</v>
      </c>
      <c r="B123" s="32" t="s">
        <v>147</v>
      </c>
      <c r="C123" s="31" t="s">
        <v>1273</v>
      </c>
      <c r="D123" s="31" t="s">
        <v>576</v>
      </c>
      <c r="E123" s="31" t="s">
        <v>574</v>
      </c>
      <c r="F123" s="86">
        <v>1637913</v>
      </c>
      <c r="G123" s="32">
        <v>248.24</v>
      </c>
      <c r="H123" s="32" t="s">
        <v>863</v>
      </c>
    </row>
    <row r="124" spans="1:8" ht="15" customHeight="1">
      <c r="A124" s="85">
        <v>45260</v>
      </c>
      <c r="B124" s="32" t="s">
        <v>150</v>
      </c>
      <c r="C124" s="31" t="s">
        <v>1274</v>
      </c>
      <c r="D124" s="31" t="s">
        <v>1237</v>
      </c>
      <c r="E124" s="31" t="s">
        <v>574</v>
      </c>
      <c r="F124" s="86">
        <v>62341</v>
      </c>
      <c r="G124" s="32">
        <v>1466.67</v>
      </c>
      <c r="H124" s="32" t="s">
        <v>863</v>
      </c>
    </row>
    <row r="125" spans="1:8" ht="15" customHeight="1">
      <c r="A125" s="85">
        <v>45260</v>
      </c>
      <c r="B125" s="32" t="s">
        <v>1106</v>
      </c>
      <c r="C125" s="31" t="s">
        <v>1107</v>
      </c>
      <c r="D125" s="31" t="s">
        <v>1108</v>
      </c>
      <c r="E125" s="31" t="s">
        <v>574</v>
      </c>
      <c r="F125" s="86">
        <v>1065907</v>
      </c>
      <c r="G125" s="32">
        <v>316.92</v>
      </c>
      <c r="H125" s="32" t="s">
        <v>863</v>
      </c>
    </row>
    <row r="126" spans="1:8" ht="15" customHeight="1">
      <c r="A126" s="85">
        <v>45260</v>
      </c>
      <c r="B126" s="32" t="s">
        <v>1148</v>
      </c>
      <c r="C126" s="31" t="s">
        <v>1149</v>
      </c>
      <c r="D126" s="31" t="s">
        <v>576</v>
      </c>
      <c r="E126" s="31" t="s">
        <v>574</v>
      </c>
      <c r="F126" s="86">
        <v>17481658</v>
      </c>
      <c r="G126" s="32">
        <v>65.739999999999995</v>
      </c>
      <c r="H126" s="32" t="s">
        <v>863</v>
      </c>
    </row>
    <row r="127" spans="1:8" ht="15" customHeight="1">
      <c r="A127" s="85">
        <v>45260</v>
      </c>
      <c r="B127" s="32" t="s">
        <v>1148</v>
      </c>
      <c r="C127" s="31" t="s">
        <v>1149</v>
      </c>
      <c r="D127" s="31" t="s">
        <v>1257</v>
      </c>
      <c r="E127" s="31" t="s">
        <v>574</v>
      </c>
      <c r="F127" s="86">
        <v>14307863</v>
      </c>
      <c r="G127" s="32">
        <v>66.05</v>
      </c>
      <c r="H127" s="32" t="s">
        <v>863</v>
      </c>
    </row>
    <row r="128" spans="1:8" ht="15" customHeight="1">
      <c r="A128" s="85">
        <v>45260</v>
      </c>
      <c r="B128" s="32" t="s">
        <v>1275</v>
      </c>
      <c r="C128" s="31" t="s">
        <v>1276</v>
      </c>
      <c r="D128" s="31" t="s">
        <v>1277</v>
      </c>
      <c r="E128" s="31" t="s">
        <v>574</v>
      </c>
      <c r="F128" s="86">
        <v>65100</v>
      </c>
      <c r="G128" s="32">
        <v>75.989999999999995</v>
      </c>
      <c r="H128" s="32" t="s">
        <v>863</v>
      </c>
    </row>
    <row r="129" spans="1:8" ht="15" customHeight="1">
      <c r="A129" s="85">
        <v>45260</v>
      </c>
      <c r="B129" s="32" t="s">
        <v>985</v>
      </c>
      <c r="C129" s="31" t="s">
        <v>986</v>
      </c>
      <c r="D129" s="31" t="s">
        <v>987</v>
      </c>
      <c r="E129" s="31" t="s">
        <v>574</v>
      </c>
      <c r="F129" s="86">
        <v>159427</v>
      </c>
      <c r="G129" s="32">
        <v>16.2</v>
      </c>
      <c r="H129" s="32" t="s">
        <v>863</v>
      </c>
    </row>
    <row r="130" spans="1:8" ht="15" customHeight="1">
      <c r="A130" s="85">
        <v>45260</v>
      </c>
      <c r="B130" s="32" t="s">
        <v>985</v>
      </c>
      <c r="C130" s="31" t="s">
        <v>986</v>
      </c>
      <c r="D130" s="31" t="s">
        <v>989</v>
      </c>
      <c r="E130" s="31" t="s">
        <v>574</v>
      </c>
      <c r="F130" s="86">
        <v>186610</v>
      </c>
      <c r="G130" s="32">
        <v>16.260000000000002</v>
      </c>
      <c r="H130" s="32" t="s">
        <v>863</v>
      </c>
    </row>
    <row r="131" spans="1:8" ht="15" customHeight="1">
      <c r="A131" s="85">
        <v>45260</v>
      </c>
      <c r="B131" s="32" t="s">
        <v>453</v>
      </c>
      <c r="C131" s="31" t="s">
        <v>1278</v>
      </c>
      <c r="D131" s="31" t="s">
        <v>1237</v>
      </c>
      <c r="E131" s="31" t="s">
        <v>574</v>
      </c>
      <c r="F131" s="86">
        <v>5502</v>
      </c>
      <c r="G131" s="32">
        <v>869.39</v>
      </c>
      <c r="H131" s="32" t="s">
        <v>863</v>
      </c>
    </row>
    <row r="132" spans="1:8" ht="15" customHeight="1">
      <c r="A132" s="85">
        <v>45260</v>
      </c>
      <c r="B132" s="32" t="s">
        <v>1152</v>
      </c>
      <c r="C132" s="31" t="s">
        <v>1153</v>
      </c>
      <c r="D132" s="31" t="s">
        <v>1279</v>
      </c>
      <c r="E132" s="31" t="s">
        <v>574</v>
      </c>
      <c r="F132" s="86">
        <v>35200</v>
      </c>
      <c r="G132" s="32">
        <v>144.71</v>
      </c>
      <c r="H132" s="32" t="s">
        <v>863</v>
      </c>
    </row>
    <row r="133" spans="1:8" ht="15" customHeight="1">
      <c r="A133" s="85">
        <v>45260</v>
      </c>
      <c r="B133" s="32" t="s">
        <v>177</v>
      </c>
      <c r="C133" s="31" t="s">
        <v>1280</v>
      </c>
      <c r="D133" s="31" t="s">
        <v>576</v>
      </c>
      <c r="E133" s="31" t="s">
        <v>574</v>
      </c>
      <c r="F133" s="86">
        <v>264991</v>
      </c>
      <c r="G133" s="32">
        <v>3132.37</v>
      </c>
      <c r="H133" s="32" t="s">
        <v>863</v>
      </c>
    </row>
    <row r="134" spans="1:8" ht="15" customHeight="1">
      <c r="A134" s="85">
        <v>45260</v>
      </c>
      <c r="B134" s="32" t="s">
        <v>1154</v>
      </c>
      <c r="C134" s="31" t="s">
        <v>1155</v>
      </c>
      <c r="D134" s="31" t="s">
        <v>576</v>
      </c>
      <c r="E134" s="31" t="s">
        <v>574</v>
      </c>
      <c r="F134" s="86">
        <v>177958</v>
      </c>
      <c r="G134" s="32">
        <v>269.14</v>
      </c>
      <c r="H134" s="32" t="s">
        <v>863</v>
      </c>
    </row>
    <row r="135" spans="1:8" ht="15" customHeight="1">
      <c r="A135" s="85">
        <v>45260</v>
      </c>
      <c r="B135" s="32" t="s">
        <v>1281</v>
      </c>
      <c r="C135" s="31" t="s">
        <v>1282</v>
      </c>
      <c r="D135" s="31" t="s">
        <v>1146</v>
      </c>
      <c r="E135" s="31" t="s">
        <v>574</v>
      </c>
      <c r="F135" s="86">
        <v>1077479</v>
      </c>
      <c r="G135" s="32">
        <v>90.79</v>
      </c>
      <c r="H135" s="32" t="s">
        <v>863</v>
      </c>
    </row>
    <row r="136" spans="1:8" ht="15" customHeight="1">
      <c r="A136" s="85">
        <v>45260</v>
      </c>
      <c r="B136" s="32" t="s">
        <v>1281</v>
      </c>
      <c r="C136" s="31" t="s">
        <v>1282</v>
      </c>
      <c r="D136" s="31" t="s">
        <v>576</v>
      </c>
      <c r="E136" s="31" t="s">
        <v>574</v>
      </c>
      <c r="F136" s="86">
        <v>2080567</v>
      </c>
      <c r="G136" s="32">
        <v>90.79</v>
      </c>
      <c r="H136" s="32" t="s">
        <v>863</v>
      </c>
    </row>
    <row r="137" spans="1:8" ht="15" customHeight="1">
      <c r="A137" s="85">
        <v>45260</v>
      </c>
      <c r="B137" s="32" t="s">
        <v>1281</v>
      </c>
      <c r="C137" s="31" t="s">
        <v>1282</v>
      </c>
      <c r="D137" s="31" t="s">
        <v>988</v>
      </c>
      <c r="E137" s="31" t="s">
        <v>574</v>
      </c>
      <c r="F137" s="86">
        <v>1244644</v>
      </c>
      <c r="G137" s="32">
        <v>91.45</v>
      </c>
      <c r="H137" s="32" t="s">
        <v>863</v>
      </c>
    </row>
    <row r="138" spans="1:8" ht="15" customHeight="1">
      <c r="A138" s="85">
        <v>45260</v>
      </c>
      <c r="B138" s="32" t="s">
        <v>1281</v>
      </c>
      <c r="C138" s="31" t="s">
        <v>1282</v>
      </c>
      <c r="D138" s="31" t="s">
        <v>989</v>
      </c>
      <c r="E138" s="31" t="s">
        <v>574</v>
      </c>
      <c r="F138" s="86">
        <v>1145210</v>
      </c>
      <c r="G138" s="32">
        <v>90.53</v>
      </c>
      <c r="H138" s="32" t="s">
        <v>863</v>
      </c>
    </row>
    <row r="139" spans="1:8" ht="15" customHeight="1">
      <c r="A139" s="85">
        <v>45260</v>
      </c>
      <c r="B139" s="32" t="s">
        <v>464</v>
      </c>
      <c r="C139" s="31" t="s">
        <v>1283</v>
      </c>
      <c r="D139" s="31" t="s">
        <v>989</v>
      </c>
      <c r="E139" s="31" t="s">
        <v>574</v>
      </c>
      <c r="F139" s="86">
        <v>9223646</v>
      </c>
      <c r="G139" s="32">
        <v>73.540000000000006</v>
      </c>
      <c r="H139" s="32" t="s">
        <v>863</v>
      </c>
    </row>
    <row r="140" spans="1:8" ht="15" customHeight="1">
      <c r="A140" s="85">
        <v>45260</v>
      </c>
      <c r="B140" s="32" t="s">
        <v>1156</v>
      </c>
      <c r="C140" s="31" t="s">
        <v>1157</v>
      </c>
      <c r="D140" s="31" t="s">
        <v>1158</v>
      </c>
      <c r="E140" s="31" t="s">
        <v>574</v>
      </c>
      <c r="F140" s="86">
        <v>211608</v>
      </c>
      <c r="G140" s="32">
        <v>7.96</v>
      </c>
      <c r="H140" s="32" t="s">
        <v>863</v>
      </c>
    </row>
    <row r="141" spans="1:8" ht="15" customHeight="1">
      <c r="A141" s="85">
        <v>45260</v>
      </c>
      <c r="B141" s="32" t="s">
        <v>1156</v>
      </c>
      <c r="C141" s="31" t="s">
        <v>1157</v>
      </c>
      <c r="D141" s="31" t="s">
        <v>1105</v>
      </c>
      <c r="E141" s="31" t="s">
        <v>574</v>
      </c>
      <c r="F141" s="86">
        <v>200000</v>
      </c>
      <c r="G141" s="32">
        <v>8.26</v>
      </c>
      <c r="H141" s="32" t="s">
        <v>863</v>
      </c>
    </row>
    <row r="142" spans="1:8" ht="15" customHeight="1">
      <c r="A142" s="85">
        <v>45260</v>
      </c>
      <c r="B142" s="32" t="s">
        <v>661</v>
      </c>
      <c r="C142" s="31" t="s">
        <v>1284</v>
      </c>
      <c r="D142" s="31" t="s">
        <v>1237</v>
      </c>
      <c r="E142" s="31" t="s">
        <v>574</v>
      </c>
      <c r="F142" s="86">
        <v>223</v>
      </c>
      <c r="G142" s="32">
        <v>256.62</v>
      </c>
      <c r="H142" s="32" t="s">
        <v>863</v>
      </c>
    </row>
    <row r="143" spans="1:8" ht="15" customHeight="1">
      <c r="A143" s="85">
        <v>45260</v>
      </c>
      <c r="B143" s="32" t="s">
        <v>1109</v>
      </c>
      <c r="C143" s="31" t="s">
        <v>1110</v>
      </c>
      <c r="D143" s="31" t="s">
        <v>988</v>
      </c>
      <c r="E143" s="31" t="s">
        <v>574</v>
      </c>
      <c r="F143" s="86">
        <v>130823</v>
      </c>
      <c r="G143" s="32">
        <v>20.3</v>
      </c>
      <c r="H143" s="32" t="s">
        <v>863</v>
      </c>
    </row>
    <row r="144" spans="1:8" ht="15" customHeight="1">
      <c r="A144" s="85">
        <v>45260</v>
      </c>
      <c r="B144" s="32" t="s">
        <v>1109</v>
      </c>
      <c r="C144" s="31" t="s">
        <v>1110</v>
      </c>
      <c r="D144" s="31" t="s">
        <v>1089</v>
      </c>
      <c r="E144" s="31" t="s">
        <v>574</v>
      </c>
      <c r="F144" s="86">
        <v>102010</v>
      </c>
      <c r="G144" s="32">
        <v>20.22</v>
      </c>
      <c r="H144" s="32" t="s">
        <v>863</v>
      </c>
    </row>
    <row r="145" spans="1:8" ht="15" customHeight="1">
      <c r="A145" s="85">
        <v>45260</v>
      </c>
      <c r="B145" s="32" t="s">
        <v>290</v>
      </c>
      <c r="C145" s="31" t="s">
        <v>1285</v>
      </c>
      <c r="D145" s="31" t="s">
        <v>1237</v>
      </c>
      <c r="E145" s="31" t="s">
        <v>574</v>
      </c>
      <c r="F145" s="86">
        <v>25387</v>
      </c>
      <c r="G145" s="32">
        <v>878.83</v>
      </c>
      <c r="H145" s="32" t="s">
        <v>863</v>
      </c>
    </row>
    <row r="146" spans="1:8" ht="15" customHeight="1">
      <c r="A146" s="85">
        <v>45260</v>
      </c>
      <c r="B146" s="32" t="s">
        <v>197</v>
      </c>
      <c r="C146" s="31" t="s">
        <v>1286</v>
      </c>
      <c r="D146" s="31" t="s">
        <v>1287</v>
      </c>
      <c r="E146" s="31" t="s">
        <v>574</v>
      </c>
      <c r="F146" s="86">
        <v>388464</v>
      </c>
      <c r="G146" s="32">
        <v>6408.05</v>
      </c>
      <c r="H146" s="32" t="s">
        <v>863</v>
      </c>
    </row>
    <row r="147" spans="1:8" ht="15" customHeight="1">
      <c r="A147" s="85">
        <v>45260</v>
      </c>
      <c r="B147" s="32" t="s">
        <v>197</v>
      </c>
      <c r="C147" s="31" t="s">
        <v>1286</v>
      </c>
      <c r="D147" s="31" t="s">
        <v>1288</v>
      </c>
      <c r="E147" s="31" t="s">
        <v>574</v>
      </c>
      <c r="F147" s="86">
        <v>583339</v>
      </c>
      <c r="G147" s="32">
        <v>6414.02</v>
      </c>
      <c r="H147" s="32" t="s">
        <v>863</v>
      </c>
    </row>
    <row r="148" spans="1:8" ht="15" customHeight="1">
      <c r="A148" s="85">
        <v>45260</v>
      </c>
      <c r="B148" s="32" t="s">
        <v>197</v>
      </c>
      <c r="C148" s="31" t="s">
        <v>1286</v>
      </c>
      <c r="D148" s="31" t="s">
        <v>1237</v>
      </c>
      <c r="E148" s="31" t="s">
        <v>574</v>
      </c>
      <c r="F148" s="86">
        <v>2062</v>
      </c>
      <c r="G148" s="32">
        <v>6451</v>
      </c>
      <c r="H148" s="32" t="s">
        <v>863</v>
      </c>
    </row>
    <row r="149" spans="1:8" ht="15" customHeight="1">
      <c r="A149" s="85">
        <v>45260</v>
      </c>
      <c r="B149" s="32" t="s">
        <v>203</v>
      </c>
      <c r="C149" s="31" t="s">
        <v>1289</v>
      </c>
      <c r="D149" s="31" t="s">
        <v>1290</v>
      </c>
      <c r="E149" s="31" t="s">
        <v>574</v>
      </c>
      <c r="F149" s="86">
        <v>1749372</v>
      </c>
      <c r="G149" s="32">
        <v>5266.22</v>
      </c>
      <c r="H149" s="32" t="s">
        <v>863</v>
      </c>
    </row>
    <row r="150" spans="1:8" ht="15" customHeight="1">
      <c r="A150" s="85">
        <v>45260</v>
      </c>
      <c r="B150" s="32" t="s">
        <v>203</v>
      </c>
      <c r="C150" s="31" t="s">
        <v>1289</v>
      </c>
      <c r="D150" s="31" t="s">
        <v>1237</v>
      </c>
      <c r="E150" s="31" t="s">
        <v>574</v>
      </c>
      <c r="F150" s="86">
        <v>4522</v>
      </c>
      <c r="G150" s="32">
        <v>5212.09</v>
      </c>
      <c r="H150" s="32" t="s">
        <v>863</v>
      </c>
    </row>
    <row r="151" spans="1:8" ht="15" customHeight="1">
      <c r="A151" s="85">
        <v>45260</v>
      </c>
      <c r="B151" s="32" t="s">
        <v>1291</v>
      </c>
      <c r="C151" s="31" t="s">
        <v>1292</v>
      </c>
      <c r="D151" s="31" t="s">
        <v>1293</v>
      </c>
      <c r="E151" s="31" t="s">
        <v>574</v>
      </c>
      <c r="F151" s="86">
        <v>12000</v>
      </c>
      <c r="G151" s="32">
        <v>310.42</v>
      </c>
      <c r="H151" s="32" t="s">
        <v>863</v>
      </c>
    </row>
    <row r="152" spans="1:8" ht="15" customHeight="1">
      <c r="A152" s="85">
        <v>45260</v>
      </c>
      <c r="B152" s="32" t="s">
        <v>1291</v>
      </c>
      <c r="C152" s="31" t="s">
        <v>1292</v>
      </c>
      <c r="D152" s="31" t="s">
        <v>1151</v>
      </c>
      <c r="E152" s="31" t="s">
        <v>574</v>
      </c>
      <c r="F152" s="86">
        <v>30000</v>
      </c>
      <c r="G152" s="32">
        <v>315</v>
      </c>
      <c r="H152" s="32" t="s">
        <v>863</v>
      </c>
    </row>
    <row r="153" spans="1:8" ht="15" customHeight="1">
      <c r="A153" s="85">
        <v>45260</v>
      </c>
      <c r="B153" s="32" t="s">
        <v>1291</v>
      </c>
      <c r="C153" s="31" t="s">
        <v>1292</v>
      </c>
      <c r="D153" s="31" t="s">
        <v>1111</v>
      </c>
      <c r="E153" s="31" t="s">
        <v>574</v>
      </c>
      <c r="F153" s="86">
        <v>30000</v>
      </c>
      <c r="G153" s="32">
        <v>315</v>
      </c>
      <c r="H153" s="32" t="s">
        <v>863</v>
      </c>
    </row>
    <row r="154" spans="1:8" ht="15" customHeight="1">
      <c r="A154" s="85">
        <v>45260</v>
      </c>
      <c r="B154" s="32" t="s">
        <v>1294</v>
      </c>
      <c r="C154" s="31" t="s">
        <v>1295</v>
      </c>
      <c r="D154" s="31" t="s">
        <v>989</v>
      </c>
      <c r="E154" s="31" t="s">
        <v>574</v>
      </c>
      <c r="F154" s="86">
        <v>18904226</v>
      </c>
      <c r="G154" s="32">
        <v>21.1</v>
      </c>
      <c r="H154" s="32" t="s">
        <v>863</v>
      </c>
    </row>
    <row r="155" spans="1:8" ht="15" customHeight="1">
      <c r="A155" s="85">
        <v>45260</v>
      </c>
      <c r="B155" s="32" t="s">
        <v>1296</v>
      </c>
      <c r="C155" s="31" t="s">
        <v>1297</v>
      </c>
      <c r="D155" s="31" t="s">
        <v>1298</v>
      </c>
      <c r="E155" s="31" t="s">
        <v>574</v>
      </c>
      <c r="F155" s="86">
        <v>92000</v>
      </c>
      <c r="G155" s="32">
        <v>157.43</v>
      </c>
      <c r="H155" s="32" t="s">
        <v>863</v>
      </c>
    </row>
    <row r="156" spans="1:8" ht="15" customHeight="1">
      <c r="A156" s="85">
        <v>45260</v>
      </c>
      <c r="B156" s="32" t="s">
        <v>1296</v>
      </c>
      <c r="C156" s="31" t="s">
        <v>1297</v>
      </c>
      <c r="D156" s="31" t="s">
        <v>1288</v>
      </c>
      <c r="E156" s="31" t="s">
        <v>574</v>
      </c>
      <c r="F156" s="86">
        <v>80000</v>
      </c>
      <c r="G156" s="32">
        <v>166.83</v>
      </c>
      <c r="H156" s="32" t="s">
        <v>863</v>
      </c>
    </row>
    <row r="157" spans="1:8" ht="15" customHeight="1">
      <c r="A157" s="85">
        <v>45260</v>
      </c>
      <c r="B157" s="32" t="s">
        <v>1296</v>
      </c>
      <c r="C157" s="31" t="s">
        <v>1297</v>
      </c>
      <c r="D157" s="31" t="s">
        <v>1299</v>
      </c>
      <c r="E157" s="31" t="s">
        <v>574</v>
      </c>
      <c r="F157" s="86">
        <v>50000</v>
      </c>
      <c r="G157" s="32">
        <v>165.55</v>
      </c>
      <c r="H157" s="32" t="s">
        <v>863</v>
      </c>
    </row>
    <row r="158" spans="1:8" ht="15" customHeight="1">
      <c r="A158" s="85">
        <v>45260</v>
      </c>
      <c r="B158" s="32" t="s">
        <v>1296</v>
      </c>
      <c r="C158" s="31" t="s">
        <v>1297</v>
      </c>
      <c r="D158" s="31" t="s">
        <v>1300</v>
      </c>
      <c r="E158" s="31" t="s">
        <v>574</v>
      </c>
      <c r="F158" s="86">
        <v>98000</v>
      </c>
      <c r="G158" s="32">
        <v>159.08000000000001</v>
      </c>
      <c r="H158" s="32" t="s">
        <v>863</v>
      </c>
    </row>
    <row r="159" spans="1:8" ht="15" customHeight="1">
      <c r="A159" s="85">
        <v>45260</v>
      </c>
      <c r="B159" s="32" t="s">
        <v>1159</v>
      </c>
      <c r="C159" s="31" t="s">
        <v>1160</v>
      </c>
      <c r="D159" s="31" t="s">
        <v>1256</v>
      </c>
      <c r="E159" s="31" t="s">
        <v>574</v>
      </c>
      <c r="F159" s="86">
        <v>154624</v>
      </c>
      <c r="G159" s="32">
        <v>68.75</v>
      </c>
      <c r="H159" s="32" t="s">
        <v>863</v>
      </c>
    </row>
    <row r="160" spans="1:8" ht="15" customHeight="1">
      <c r="A160" s="85">
        <v>45260</v>
      </c>
      <c r="B160" s="32" t="s">
        <v>1159</v>
      </c>
      <c r="C160" s="31" t="s">
        <v>1160</v>
      </c>
      <c r="D160" s="31" t="s">
        <v>576</v>
      </c>
      <c r="E160" s="31" t="s">
        <v>574</v>
      </c>
      <c r="F160" s="86">
        <v>188818</v>
      </c>
      <c r="G160" s="32">
        <v>68.66</v>
      </c>
      <c r="H160" s="32" t="s">
        <v>863</v>
      </c>
    </row>
    <row r="161" spans="1:8" ht="15" customHeight="1">
      <c r="A161" s="85">
        <v>45260</v>
      </c>
      <c r="B161" s="32" t="s">
        <v>1159</v>
      </c>
      <c r="C161" s="31" t="s">
        <v>1160</v>
      </c>
      <c r="D161" s="31" t="s">
        <v>988</v>
      </c>
      <c r="E161" s="31" t="s">
        <v>574</v>
      </c>
      <c r="F161" s="86">
        <v>142648</v>
      </c>
      <c r="G161" s="32">
        <v>68.599999999999994</v>
      </c>
      <c r="H161" s="32" t="s">
        <v>863</v>
      </c>
    </row>
    <row r="162" spans="1:8" ht="15" customHeight="1">
      <c r="A162" s="85">
        <v>45260</v>
      </c>
      <c r="B162" s="32" t="s">
        <v>1301</v>
      </c>
      <c r="C162" s="31" t="s">
        <v>1302</v>
      </c>
      <c r="D162" s="31" t="s">
        <v>1303</v>
      </c>
      <c r="E162" s="31" t="s">
        <v>574</v>
      </c>
      <c r="F162" s="86">
        <v>494893</v>
      </c>
      <c r="G162" s="32">
        <v>80.75</v>
      </c>
      <c r="H162" s="32" t="s">
        <v>863</v>
      </c>
    </row>
    <row r="163" spans="1:8" ht="15" customHeight="1">
      <c r="A163" s="85">
        <v>45260</v>
      </c>
      <c r="B163" s="32" t="s">
        <v>526</v>
      </c>
      <c r="C163" s="31" t="s">
        <v>1304</v>
      </c>
      <c r="D163" s="31" t="s">
        <v>1237</v>
      </c>
      <c r="E163" s="31" t="s">
        <v>574</v>
      </c>
      <c r="F163" s="86">
        <v>1282273</v>
      </c>
      <c r="G163" s="32">
        <v>40.020000000000003</v>
      </c>
      <c r="H163" s="32" t="s">
        <v>863</v>
      </c>
    </row>
    <row r="164" spans="1:8" ht="15" customHeight="1">
      <c r="A164" s="85">
        <v>45260</v>
      </c>
      <c r="B164" s="32" t="s">
        <v>526</v>
      </c>
      <c r="C164" s="31" t="s">
        <v>1304</v>
      </c>
      <c r="D164" s="31" t="s">
        <v>1236</v>
      </c>
      <c r="E164" s="31" t="s">
        <v>574</v>
      </c>
      <c r="F164" s="86">
        <v>1588700</v>
      </c>
      <c r="G164" s="32">
        <v>40.119999999999997</v>
      </c>
      <c r="H164" s="32" t="s">
        <v>863</v>
      </c>
    </row>
    <row r="165" spans="1:8" ht="15" customHeight="1">
      <c r="A165" s="85">
        <v>45260</v>
      </c>
      <c r="B165" s="32" t="s">
        <v>224</v>
      </c>
      <c r="C165" s="31" t="s">
        <v>1305</v>
      </c>
      <c r="D165" s="31" t="s">
        <v>1237</v>
      </c>
      <c r="E165" s="31" t="s">
        <v>574</v>
      </c>
      <c r="F165" s="86">
        <v>1040</v>
      </c>
      <c r="G165" s="32">
        <v>1711.49</v>
      </c>
      <c r="H165" s="32" t="s">
        <v>863</v>
      </c>
    </row>
    <row r="166" spans="1:8" ht="15" customHeight="1">
      <c r="A166" s="85">
        <v>45260</v>
      </c>
      <c r="B166" s="32" t="s">
        <v>224</v>
      </c>
      <c r="C166" s="31" t="s">
        <v>1305</v>
      </c>
      <c r="D166" s="31" t="s">
        <v>1290</v>
      </c>
      <c r="E166" s="31" t="s">
        <v>574</v>
      </c>
      <c r="F166" s="86">
        <v>4462433</v>
      </c>
      <c r="G166" s="32">
        <v>1707.69</v>
      </c>
      <c r="H166" s="32" t="s">
        <v>863</v>
      </c>
    </row>
    <row r="167" spans="1:8" ht="15" customHeight="1">
      <c r="A167" s="85">
        <v>45260</v>
      </c>
      <c r="B167" s="32" t="s">
        <v>534</v>
      </c>
      <c r="C167" s="31" t="s">
        <v>1306</v>
      </c>
      <c r="D167" s="31" t="s">
        <v>1307</v>
      </c>
      <c r="E167" s="31" t="s">
        <v>574</v>
      </c>
      <c r="F167" s="86">
        <v>2636451</v>
      </c>
      <c r="G167" s="32">
        <v>479.34</v>
      </c>
      <c r="H167" s="32" t="s">
        <v>863</v>
      </c>
    </row>
    <row r="168" spans="1:8" ht="15" customHeight="1">
      <c r="A168" s="85">
        <v>45260</v>
      </c>
      <c r="B168" s="32" t="s">
        <v>534</v>
      </c>
      <c r="C168" s="31" t="s">
        <v>1306</v>
      </c>
      <c r="D168" s="31" t="s">
        <v>1308</v>
      </c>
      <c r="E168" s="31" t="s">
        <v>574</v>
      </c>
      <c r="F168" s="86">
        <v>4141898</v>
      </c>
      <c r="G168" s="32">
        <v>479.34</v>
      </c>
      <c r="H168" s="32" t="s">
        <v>863</v>
      </c>
    </row>
    <row r="169" spans="1:8" ht="15" customHeight="1">
      <c r="A169" s="85">
        <v>45260</v>
      </c>
      <c r="B169" s="32" t="s">
        <v>534</v>
      </c>
      <c r="C169" s="31" t="s">
        <v>1306</v>
      </c>
      <c r="D169" s="31" t="s">
        <v>576</v>
      </c>
      <c r="E169" s="31" t="s">
        <v>574</v>
      </c>
      <c r="F169" s="86">
        <v>3528433</v>
      </c>
      <c r="G169" s="32">
        <v>479.9</v>
      </c>
      <c r="H169" s="32" t="s">
        <v>863</v>
      </c>
    </row>
    <row r="170" spans="1:8" ht="15" customHeight="1">
      <c r="A170" s="85">
        <v>45260</v>
      </c>
      <c r="B170" s="32" t="s">
        <v>534</v>
      </c>
      <c r="C170" s="31" t="s">
        <v>1306</v>
      </c>
      <c r="D170" s="31" t="s">
        <v>1309</v>
      </c>
      <c r="E170" s="31" t="s">
        <v>574</v>
      </c>
      <c r="F170" s="86">
        <v>3996514</v>
      </c>
      <c r="G170" s="32">
        <v>477.95</v>
      </c>
      <c r="H170" s="32" t="s">
        <v>863</v>
      </c>
    </row>
    <row r="171" spans="1:8" ht="15" customHeight="1">
      <c r="A171" s="85">
        <v>45260</v>
      </c>
      <c r="B171" s="32" t="s">
        <v>534</v>
      </c>
      <c r="C171" s="31" t="s">
        <v>1306</v>
      </c>
      <c r="D171" s="31" t="s">
        <v>1310</v>
      </c>
      <c r="E171" s="31" t="s">
        <v>574</v>
      </c>
      <c r="F171" s="86">
        <v>3163822</v>
      </c>
      <c r="G171" s="32">
        <v>477.97</v>
      </c>
      <c r="H171" s="32" t="s">
        <v>863</v>
      </c>
    </row>
    <row r="172" spans="1:8" ht="15" customHeight="1">
      <c r="A172" s="85">
        <v>45260</v>
      </c>
      <c r="B172" s="32" t="s">
        <v>1311</v>
      </c>
      <c r="C172" s="31" t="s">
        <v>1312</v>
      </c>
      <c r="D172" s="31" t="s">
        <v>1256</v>
      </c>
      <c r="E172" s="31" t="s">
        <v>574</v>
      </c>
      <c r="F172" s="86">
        <v>4399322</v>
      </c>
      <c r="G172" s="32">
        <v>1338.17</v>
      </c>
      <c r="H172" s="32" t="s">
        <v>863</v>
      </c>
    </row>
    <row r="173" spans="1:8" ht="15" customHeight="1">
      <c r="A173" s="85">
        <v>45260</v>
      </c>
      <c r="B173" s="32" t="s">
        <v>1313</v>
      </c>
      <c r="C173" s="31" t="s">
        <v>1314</v>
      </c>
      <c r="D173" s="31" t="s">
        <v>1315</v>
      </c>
      <c r="E173" s="31" t="s">
        <v>574</v>
      </c>
      <c r="F173" s="86">
        <v>329626</v>
      </c>
      <c r="G173" s="32">
        <v>11.68</v>
      </c>
      <c r="H173" s="32" t="s">
        <v>863</v>
      </c>
    </row>
    <row r="174" spans="1:8" ht="15" customHeight="1">
      <c r="A174" s="85">
        <v>45260</v>
      </c>
      <c r="B174" s="32" t="s">
        <v>1232</v>
      </c>
      <c r="C174" s="31" t="s">
        <v>1233</v>
      </c>
      <c r="D174" s="31" t="s">
        <v>1234</v>
      </c>
      <c r="E174" s="31" t="s">
        <v>575</v>
      </c>
      <c r="F174" s="86">
        <v>788782</v>
      </c>
      <c r="G174" s="32">
        <v>1.2</v>
      </c>
      <c r="H174" s="32" t="s">
        <v>863</v>
      </c>
    </row>
    <row r="175" spans="1:8" ht="15" customHeight="1">
      <c r="A175" s="85">
        <v>45260</v>
      </c>
      <c r="B175" s="32" t="s">
        <v>315</v>
      </c>
      <c r="C175" s="31" t="s">
        <v>1235</v>
      </c>
      <c r="D175" s="31" t="s">
        <v>1236</v>
      </c>
      <c r="E175" s="31" t="s">
        <v>575</v>
      </c>
      <c r="F175" s="86">
        <v>1576494</v>
      </c>
      <c r="G175" s="32">
        <v>1686.32</v>
      </c>
      <c r="H175" s="32" t="s">
        <v>863</v>
      </c>
    </row>
    <row r="176" spans="1:8" ht="15" customHeight="1">
      <c r="A176" s="85">
        <v>45260</v>
      </c>
      <c r="B176" s="32" t="s">
        <v>315</v>
      </c>
      <c r="C176" s="31" t="s">
        <v>1235</v>
      </c>
      <c r="D176" s="31" t="s">
        <v>1237</v>
      </c>
      <c r="E176" s="31" t="s">
        <v>575</v>
      </c>
      <c r="F176" s="86">
        <v>6633888</v>
      </c>
      <c r="G176" s="32">
        <v>1682.89</v>
      </c>
      <c r="H176" s="32" t="s">
        <v>863</v>
      </c>
    </row>
    <row r="177" spans="1:8" ht="15" customHeight="1">
      <c r="A177" s="85">
        <v>45260</v>
      </c>
      <c r="B177" s="32" t="s">
        <v>1141</v>
      </c>
      <c r="C177" s="31" t="s">
        <v>1142</v>
      </c>
      <c r="D177" s="31" t="s">
        <v>1316</v>
      </c>
      <c r="E177" s="31" t="s">
        <v>575</v>
      </c>
      <c r="F177" s="86">
        <v>1478700</v>
      </c>
      <c r="G177" s="32">
        <v>3.75</v>
      </c>
      <c r="H177" s="32" t="s">
        <v>863</v>
      </c>
    </row>
    <row r="178" spans="1:8" ht="15" customHeight="1">
      <c r="A178" s="85">
        <v>45260</v>
      </c>
      <c r="B178" s="32" t="s">
        <v>1141</v>
      </c>
      <c r="C178" s="31" t="s">
        <v>1142</v>
      </c>
      <c r="D178" s="31" t="s">
        <v>1161</v>
      </c>
      <c r="E178" s="31" t="s">
        <v>575</v>
      </c>
      <c r="F178" s="86">
        <v>2378260</v>
      </c>
      <c r="G178" s="32">
        <v>3.75</v>
      </c>
      <c r="H178" s="32" t="s">
        <v>863</v>
      </c>
    </row>
    <row r="179" spans="1:8" ht="15" customHeight="1">
      <c r="A179" s="85">
        <v>45260</v>
      </c>
      <c r="B179" s="32" t="s">
        <v>1141</v>
      </c>
      <c r="C179" s="31" t="s">
        <v>1142</v>
      </c>
      <c r="D179" s="31" t="s">
        <v>1317</v>
      </c>
      <c r="E179" s="31" t="s">
        <v>575</v>
      </c>
      <c r="F179" s="86">
        <v>1663950</v>
      </c>
      <c r="G179" s="32">
        <v>3.75</v>
      </c>
      <c r="H179" s="32" t="s">
        <v>863</v>
      </c>
    </row>
    <row r="180" spans="1:8" ht="15" customHeight="1">
      <c r="A180" s="85">
        <v>45260</v>
      </c>
      <c r="B180" s="32" t="s">
        <v>1239</v>
      </c>
      <c r="C180" s="31" t="s">
        <v>1240</v>
      </c>
      <c r="D180" s="31" t="s">
        <v>1237</v>
      </c>
      <c r="E180" s="31" t="s">
        <v>575</v>
      </c>
      <c r="F180" s="86">
        <v>1612497</v>
      </c>
      <c r="G180" s="32">
        <v>225.96</v>
      </c>
      <c r="H180" s="32" t="s">
        <v>863</v>
      </c>
    </row>
    <row r="181" spans="1:8" ht="15" customHeight="1">
      <c r="A181" s="85">
        <v>45260</v>
      </c>
      <c r="B181" s="32" t="s">
        <v>1318</v>
      </c>
      <c r="C181" s="31" t="s">
        <v>1319</v>
      </c>
      <c r="D181" s="31" t="s">
        <v>1237</v>
      </c>
      <c r="E181" s="31" t="s">
        <v>575</v>
      </c>
      <c r="F181" s="86">
        <v>500143</v>
      </c>
      <c r="G181" s="32">
        <v>576.98</v>
      </c>
      <c r="H181" s="32" t="s">
        <v>863</v>
      </c>
    </row>
    <row r="182" spans="1:8" ht="15" customHeight="1">
      <c r="A182" s="85">
        <v>45260</v>
      </c>
      <c r="B182" s="32" t="s">
        <v>1241</v>
      </c>
      <c r="C182" s="31" t="s">
        <v>1242</v>
      </c>
      <c r="D182" s="31" t="s">
        <v>576</v>
      </c>
      <c r="E182" s="31" t="s">
        <v>575</v>
      </c>
      <c r="F182" s="86">
        <v>202994</v>
      </c>
      <c r="G182" s="32">
        <v>501.24</v>
      </c>
      <c r="H182" s="32" t="s">
        <v>863</v>
      </c>
    </row>
    <row r="183" spans="1:8" ht="15" customHeight="1">
      <c r="A183" s="85">
        <v>45260</v>
      </c>
      <c r="B183" s="32" t="s">
        <v>1243</v>
      </c>
      <c r="C183" s="31" t="s">
        <v>1244</v>
      </c>
      <c r="D183" s="31" t="s">
        <v>1088</v>
      </c>
      <c r="E183" s="31" t="s">
        <v>575</v>
      </c>
      <c r="F183" s="86">
        <v>701868</v>
      </c>
      <c r="G183" s="32">
        <v>32.18</v>
      </c>
      <c r="H183" s="32" t="s">
        <v>863</v>
      </c>
    </row>
    <row r="184" spans="1:8" ht="15" customHeight="1">
      <c r="A184" s="85">
        <v>45260</v>
      </c>
      <c r="B184" s="32" t="s">
        <v>1243</v>
      </c>
      <c r="C184" s="31" t="s">
        <v>1244</v>
      </c>
      <c r="D184" s="31" t="s">
        <v>1245</v>
      </c>
      <c r="E184" s="31" t="s">
        <v>575</v>
      </c>
      <c r="F184" s="86">
        <v>1169566</v>
      </c>
      <c r="G184" s="32">
        <v>32.11</v>
      </c>
      <c r="H184" s="32" t="s">
        <v>863</v>
      </c>
    </row>
    <row r="185" spans="1:8" ht="15" customHeight="1">
      <c r="A185" s="85">
        <v>45260</v>
      </c>
      <c r="B185" s="32" t="s">
        <v>1112</v>
      </c>
      <c r="C185" s="31" t="s">
        <v>1113</v>
      </c>
      <c r="D185" s="31" t="s">
        <v>1147</v>
      </c>
      <c r="E185" s="31" t="s">
        <v>575</v>
      </c>
      <c r="F185" s="86">
        <v>1755322</v>
      </c>
      <c r="G185" s="32">
        <v>8.3000000000000007</v>
      </c>
      <c r="H185" s="32" t="s">
        <v>863</v>
      </c>
    </row>
    <row r="186" spans="1:8" ht="15" customHeight="1">
      <c r="A186" s="85">
        <v>45260</v>
      </c>
      <c r="B186" s="32" t="s">
        <v>1112</v>
      </c>
      <c r="C186" s="31" t="s">
        <v>1113</v>
      </c>
      <c r="D186" s="31" t="s">
        <v>1320</v>
      </c>
      <c r="E186" s="31" t="s">
        <v>575</v>
      </c>
      <c r="F186" s="86">
        <v>700749</v>
      </c>
      <c r="G186" s="32">
        <v>8.25</v>
      </c>
      <c r="H186" s="32" t="s">
        <v>863</v>
      </c>
    </row>
    <row r="187" spans="1:8" ht="15" customHeight="1">
      <c r="A187" s="85">
        <v>45260</v>
      </c>
      <c r="B187" s="32" t="s">
        <v>1246</v>
      </c>
      <c r="C187" s="31" t="s">
        <v>1247</v>
      </c>
      <c r="D187" s="31" t="s">
        <v>1237</v>
      </c>
      <c r="E187" s="31" t="s">
        <v>575</v>
      </c>
      <c r="F187" s="86">
        <v>4097590</v>
      </c>
      <c r="G187" s="32">
        <v>117.69</v>
      </c>
      <c r="H187" s="32" t="s">
        <v>863</v>
      </c>
    </row>
    <row r="188" spans="1:8" ht="15" customHeight="1">
      <c r="A188" s="85">
        <v>45260</v>
      </c>
      <c r="B188" s="32" t="s">
        <v>1321</v>
      </c>
      <c r="C188" s="31" t="s">
        <v>1322</v>
      </c>
      <c r="D188" s="31" t="s">
        <v>1323</v>
      </c>
      <c r="E188" s="31" t="s">
        <v>575</v>
      </c>
      <c r="F188" s="86">
        <v>12302625</v>
      </c>
      <c r="G188" s="32">
        <v>0.3</v>
      </c>
      <c r="H188" s="32" t="s">
        <v>863</v>
      </c>
    </row>
    <row r="189" spans="1:8" ht="15" customHeight="1">
      <c r="A189" s="85">
        <v>45260</v>
      </c>
      <c r="B189" s="32" t="s">
        <v>1144</v>
      </c>
      <c r="C189" s="31" t="s">
        <v>1145</v>
      </c>
      <c r="D189" s="31" t="s">
        <v>1150</v>
      </c>
      <c r="E189" s="31" t="s">
        <v>575</v>
      </c>
      <c r="F189" s="86">
        <v>12950227</v>
      </c>
      <c r="G189" s="32">
        <v>3.04</v>
      </c>
      <c r="H189" s="32" t="s">
        <v>863</v>
      </c>
    </row>
    <row r="190" spans="1:8" ht="15" customHeight="1">
      <c r="A190" s="85">
        <v>45260</v>
      </c>
      <c r="B190" s="32" t="s">
        <v>1144</v>
      </c>
      <c r="C190" s="31" t="s">
        <v>1145</v>
      </c>
      <c r="D190" s="31" t="s">
        <v>1146</v>
      </c>
      <c r="E190" s="31" t="s">
        <v>575</v>
      </c>
      <c r="F190" s="86">
        <v>19950000</v>
      </c>
      <c r="G190" s="32">
        <v>3.03</v>
      </c>
      <c r="H190" s="32" t="s">
        <v>863</v>
      </c>
    </row>
    <row r="191" spans="1:8" ht="15" customHeight="1">
      <c r="A191" s="85">
        <v>45260</v>
      </c>
      <c r="B191" s="32" t="s">
        <v>773</v>
      </c>
      <c r="C191" s="31" t="s">
        <v>1324</v>
      </c>
      <c r="D191" s="31" t="s">
        <v>1237</v>
      </c>
      <c r="E191" s="31" t="s">
        <v>575</v>
      </c>
      <c r="F191" s="86">
        <v>737578</v>
      </c>
      <c r="G191" s="32">
        <v>421.61</v>
      </c>
      <c r="H191" s="32" t="s">
        <v>863</v>
      </c>
    </row>
    <row r="192" spans="1:8" ht="15" customHeight="1">
      <c r="A192" s="85">
        <v>45260</v>
      </c>
      <c r="B192" s="32" t="s">
        <v>1251</v>
      </c>
      <c r="C192" s="31" t="s">
        <v>1252</v>
      </c>
      <c r="D192" s="31" t="s">
        <v>1260</v>
      </c>
      <c r="E192" s="31" t="s">
        <v>575</v>
      </c>
      <c r="F192" s="86">
        <v>1925056</v>
      </c>
      <c r="G192" s="32">
        <v>313.36</v>
      </c>
      <c r="H192" s="32" t="s">
        <v>863</v>
      </c>
    </row>
    <row r="193" spans="1:8" ht="15" customHeight="1">
      <c r="A193" s="85">
        <v>45260</v>
      </c>
      <c r="B193" s="32" t="s">
        <v>1251</v>
      </c>
      <c r="C193" s="31" t="s">
        <v>1252</v>
      </c>
      <c r="D193" s="31" t="s">
        <v>1259</v>
      </c>
      <c r="E193" s="31" t="s">
        <v>575</v>
      </c>
      <c r="F193" s="86">
        <v>624768</v>
      </c>
      <c r="G193" s="32">
        <v>311.11</v>
      </c>
      <c r="H193" s="32" t="s">
        <v>863</v>
      </c>
    </row>
    <row r="194" spans="1:8" ht="15" customHeight="1">
      <c r="A194" s="85">
        <v>45260</v>
      </c>
      <c r="B194" s="32" t="s">
        <v>1251</v>
      </c>
      <c r="C194" s="31" t="s">
        <v>1252</v>
      </c>
      <c r="D194" s="31" t="s">
        <v>1257</v>
      </c>
      <c r="E194" s="31" t="s">
        <v>575</v>
      </c>
      <c r="F194" s="86">
        <v>501063</v>
      </c>
      <c r="G194" s="32">
        <v>308.05</v>
      </c>
      <c r="H194" s="32" t="s">
        <v>863</v>
      </c>
    </row>
    <row r="195" spans="1:8" ht="15" customHeight="1">
      <c r="A195" s="85">
        <v>45260</v>
      </c>
      <c r="B195" s="32" t="s">
        <v>1251</v>
      </c>
      <c r="C195" s="31" t="s">
        <v>1252</v>
      </c>
      <c r="D195" s="31" t="s">
        <v>1255</v>
      </c>
      <c r="E195" s="31" t="s">
        <v>575</v>
      </c>
      <c r="F195" s="86">
        <v>580399</v>
      </c>
      <c r="G195" s="32">
        <v>312.3</v>
      </c>
      <c r="H195" s="32" t="s">
        <v>863</v>
      </c>
    </row>
    <row r="196" spans="1:8" ht="15" customHeight="1">
      <c r="A196" s="85">
        <v>45260</v>
      </c>
      <c r="B196" s="32" t="s">
        <v>1251</v>
      </c>
      <c r="C196" s="31" t="s">
        <v>1252</v>
      </c>
      <c r="D196" s="31" t="s">
        <v>1254</v>
      </c>
      <c r="E196" s="31" t="s">
        <v>575</v>
      </c>
      <c r="F196" s="86">
        <v>800000</v>
      </c>
      <c r="G196" s="32">
        <v>315.70999999999998</v>
      </c>
      <c r="H196" s="32" t="s">
        <v>863</v>
      </c>
    </row>
    <row r="197" spans="1:8" ht="15" customHeight="1">
      <c r="A197" s="85">
        <v>45260</v>
      </c>
      <c r="B197" s="32" t="s">
        <v>1251</v>
      </c>
      <c r="C197" s="31" t="s">
        <v>1252</v>
      </c>
      <c r="D197" s="31" t="s">
        <v>1253</v>
      </c>
      <c r="E197" s="31" t="s">
        <v>575</v>
      </c>
      <c r="F197" s="86">
        <v>680972</v>
      </c>
      <c r="G197" s="32">
        <v>318.63</v>
      </c>
      <c r="H197" s="32" t="s">
        <v>863</v>
      </c>
    </row>
    <row r="198" spans="1:8" ht="15" customHeight="1">
      <c r="A198" s="85">
        <v>45260</v>
      </c>
      <c r="B198" s="32" t="s">
        <v>1251</v>
      </c>
      <c r="C198" s="31" t="s">
        <v>1252</v>
      </c>
      <c r="D198" s="31" t="s">
        <v>1258</v>
      </c>
      <c r="E198" s="31" t="s">
        <v>575</v>
      </c>
      <c r="F198" s="86">
        <v>1542315</v>
      </c>
      <c r="G198" s="32">
        <v>314.31</v>
      </c>
      <c r="H198" s="32" t="s">
        <v>863</v>
      </c>
    </row>
    <row r="199" spans="1:8" ht="15" customHeight="1">
      <c r="A199" s="85">
        <v>45260</v>
      </c>
      <c r="B199" s="32" t="s">
        <v>1251</v>
      </c>
      <c r="C199" s="31" t="s">
        <v>1252</v>
      </c>
      <c r="D199" s="31" t="s">
        <v>576</v>
      </c>
      <c r="E199" s="31" t="s">
        <v>575</v>
      </c>
      <c r="F199" s="86">
        <v>958340</v>
      </c>
      <c r="G199" s="32">
        <v>307.88</v>
      </c>
      <c r="H199" s="32" t="s">
        <v>863</v>
      </c>
    </row>
    <row r="200" spans="1:8" ht="15" customHeight="1">
      <c r="A200" s="85">
        <v>45260</v>
      </c>
      <c r="B200" s="32" t="s">
        <v>1251</v>
      </c>
      <c r="C200" s="31" t="s">
        <v>1252</v>
      </c>
      <c r="D200" s="31" t="s">
        <v>1256</v>
      </c>
      <c r="E200" s="31" t="s">
        <v>575</v>
      </c>
      <c r="F200" s="86">
        <v>1567248</v>
      </c>
      <c r="G200" s="32">
        <v>315.35000000000002</v>
      </c>
      <c r="H200" s="32" t="s">
        <v>863</v>
      </c>
    </row>
    <row r="201" spans="1:8" ht="15" customHeight="1">
      <c r="A201" s="85">
        <v>45260</v>
      </c>
      <c r="B201" s="32" t="s">
        <v>1325</v>
      </c>
      <c r="C201" s="31" t="s">
        <v>1326</v>
      </c>
      <c r="D201" s="31" t="s">
        <v>1237</v>
      </c>
      <c r="E201" s="31" t="s">
        <v>575</v>
      </c>
      <c r="F201" s="86">
        <v>4249524</v>
      </c>
      <c r="G201" s="32">
        <v>102.91</v>
      </c>
      <c r="H201" s="32" t="s">
        <v>863</v>
      </c>
    </row>
    <row r="202" spans="1:8" ht="15" customHeight="1">
      <c r="A202" s="85">
        <v>45260</v>
      </c>
      <c r="B202" s="32" t="s">
        <v>1261</v>
      </c>
      <c r="C202" s="31" t="s">
        <v>1262</v>
      </c>
      <c r="D202" s="31" t="s">
        <v>576</v>
      </c>
      <c r="E202" s="31" t="s">
        <v>575</v>
      </c>
      <c r="F202" s="86">
        <v>387261</v>
      </c>
      <c r="G202" s="32">
        <v>406.51</v>
      </c>
      <c r="H202" s="32" t="s">
        <v>863</v>
      </c>
    </row>
    <row r="203" spans="1:8" ht="15" customHeight="1">
      <c r="A203" s="85">
        <v>45260</v>
      </c>
      <c r="B203" s="32" t="s">
        <v>1114</v>
      </c>
      <c r="C203" s="31" t="s">
        <v>1115</v>
      </c>
      <c r="D203" s="31" t="s">
        <v>1143</v>
      </c>
      <c r="E203" s="31" t="s">
        <v>575</v>
      </c>
      <c r="F203" s="86">
        <v>192000</v>
      </c>
      <c r="G203" s="32">
        <v>41.58</v>
      </c>
      <c r="H203" s="32" t="s">
        <v>863</v>
      </c>
    </row>
    <row r="204" spans="1:8" ht="15" customHeight="1">
      <c r="A204" s="85">
        <v>45260</v>
      </c>
      <c r="B204" s="32" t="s">
        <v>1264</v>
      </c>
      <c r="C204" s="31" t="s">
        <v>1265</v>
      </c>
      <c r="D204" s="31" t="s">
        <v>576</v>
      </c>
      <c r="E204" s="31" t="s">
        <v>575</v>
      </c>
      <c r="F204" s="86">
        <v>175591</v>
      </c>
      <c r="G204" s="32">
        <v>311.91000000000003</v>
      </c>
      <c r="H204" s="32" t="s">
        <v>863</v>
      </c>
    </row>
    <row r="205" spans="1:8" ht="15" customHeight="1">
      <c r="A205" s="85">
        <v>45260</v>
      </c>
      <c r="B205" s="32" t="s">
        <v>1327</v>
      </c>
      <c r="C205" s="31" t="s">
        <v>1328</v>
      </c>
      <c r="D205" s="31" t="s">
        <v>1237</v>
      </c>
      <c r="E205" s="31" t="s">
        <v>575</v>
      </c>
      <c r="F205" s="86">
        <v>570037</v>
      </c>
      <c r="G205" s="32">
        <v>977.44</v>
      </c>
      <c r="H205" s="32" t="s">
        <v>863</v>
      </c>
    </row>
    <row r="206" spans="1:8" ht="15" customHeight="1">
      <c r="A206" s="85">
        <v>45260</v>
      </c>
      <c r="B206" s="32" t="s">
        <v>1266</v>
      </c>
      <c r="C206" s="31" t="s">
        <v>1267</v>
      </c>
      <c r="D206" s="31" t="s">
        <v>576</v>
      </c>
      <c r="E206" s="31" t="s">
        <v>575</v>
      </c>
      <c r="F206" s="86">
        <v>587787</v>
      </c>
      <c r="G206" s="32">
        <v>329.72</v>
      </c>
      <c r="H206" s="32" t="s">
        <v>863</v>
      </c>
    </row>
    <row r="207" spans="1:8" ht="15" customHeight="1">
      <c r="A207" s="85">
        <v>45260</v>
      </c>
      <c r="B207" s="32" t="s">
        <v>1329</v>
      </c>
      <c r="C207" s="31" t="s">
        <v>1330</v>
      </c>
      <c r="D207" s="31" t="s">
        <v>1237</v>
      </c>
      <c r="E207" s="31" t="s">
        <v>575</v>
      </c>
      <c r="F207" s="86">
        <v>7796131</v>
      </c>
      <c r="G207" s="32">
        <v>29.9</v>
      </c>
      <c r="H207" s="32" t="s">
        <v>863</v>
      </c>
    </row>
    <row r="208" spans="1:8" ht="15" customHeight="1">
      <c r="A208" s="85">
        <v>45260</v>
      </c>
      <c r="B208" s="32" t="s">
        <v>137</v>
      </c>
      <c r="C208" s="31" t="s">
        <v>1268</v>
      </c>
      <c r="D208" s="31" t="s">
        <v>576</v>
      </c>
      <c r="E208" s="31" t="s">
        <v>575</v>
      </c>
      <c r="F208" s="86">
        <v>3597838</v>
      </c>
      <c r="G208" s="32">
        <v>198.93</v>
      </c>
      <c r="H208" s="32" t="s">
        <v>863</v>
      </c>
    </row>
    <row r="209" spans="1:8" ht="15" customHeight="1">
      <c r="A209" s="85">
        <v>45260</v>
      </c>
      <c r="B209" s="32" t="s">
        <v>137</v>
      </c>
      <c r="C209" s="31" t="s">
        <v>1268</v>
      </c>
      <c r="D209" s="31" t="s">
        <v>989</v>
      </c>
      <c r="E209" s="31" t="s">
        <v>575</v>
      </c>
      <c r="F209" s="86">
        <v>4262368</v>
      </c>
      <c r="G209" s="32">
        <v>197.9</v>
      </c>
      <c r="H209" s="32" t="s">
        <v>863</v>
      </c>
    </row>
    <row r="210" spans="1:8" ht="15" customHeight="1">
      <c r="A210" s="85">
        <v>45260</v>
      </c>
      <c r="B210" s="32" t="s">
        <v>137</v>
      </c>
      <c r="C210" s="31" t="s">
        <v>1268</v>
      </c>
      <c r="D210" s="31" t="s">
        <v>1269</v>
      </c>
      <c r="E210" s="31" t="s">
        <v>575</v>
      </c>
      <c r="F210" s="86">
        <v>2632812</v>
      </c>
      <c r="G210" s="32">
        <v>198.84</v>
      </c>
      <c r="H210" s="32" t="s">
        <v>863</v>
      </c>
    </row>
    <row r="211" spans="1:8" ht="15" customHeight="1">
      <c r="A211" s="85">
        <v>45260</v>
      </c>
      <c r="B211" s="32" t="s">
        <v>1270</v>
      </c>
      <c r="C211" s="31" t="s">
        <v>1271</v>
      </c>
      <c r="D211" s="31" t="s">
        <v>1331</v>
      </c>
      <c r="E211" s="31" t="s">
        <v>575</v>
      </c>
      <c r="F211" s="86">
        <v>212168</v>
      </c>
      <c r="G211" s="32">
        <v>174.04</v>
      </c>
      <c r="H211" s="32" t="s">
        <v>863</v>
      </c>
    </row>
    <row r="212" spans="1:8" ht="15" customHeight="1">
      <c r="A212" s="85">
        <v>45260</v>
      </c>
      <c r="B212" s="32" t="s">
        <v>147</v>
      </c>
      <c r="C212" s="31" t="s">
        <v>1273</v>
      </c>
      <c r="D212" s="31" t="s">
        <v>576</v>
      </c>
      <c r="E212" s="31" t="s">
        <v>575</v>
      </c>
      <c r="F212" s="86">
        <v>1637913</v>
      </c>
      <c r="G212" s="32">
        <v>248.45</v>
      </c>
      <c r="H212" s="32" t="s">
        <v>863</v>
      </c>
    </row>
    <row r="213" spans="1:8" ht="15" customHeight="1">
      <c r="A213" s="85">
        <v>45260</v>
      </c>
      <c r="B213" s="32" t="s">
        <v>150</v>
      </c>
      <c r="C213" s="31" t="s">
        <v>1274</v>
      </c>
      <c r="D213" s="31" t="s">
        <v>1237</v>
      </c>
      <c r="E213" s="31" t="s">
        <v>575</v>
      </c>
      <c r="F213" s="86">
        <v>11661300</v>
      </c>
      <c r="G213" s="32">
        <v>1464.66</v>
      </c>
      <c r="H213" s="32" t="s">
        <v>863</v>
      </c>
    </row>
    <row r="214" spans="1:8" ht="15" customHeight="1">
      <c r="A214" s="85">
        <v>45260</v>
      </c>
      <c r="B214" s="32" t="s">
        <v>150</v>
      </c>
      <c r="C214" s="31" t="s">
        <v>1274</v>
      </c>
      <c r="D214" s="31" t="s">
        <v>1332</v>
      </c>
      <c r="E214" s="31" t="s">
        <v>575</v>
      </c>
      <c r="F214" s="86">
        <v>4555000</v>
      </c>
      <c r="G214" s="32">
        <v>1463.89</v>
      </c>
      <c r="H214" s="32" t="s">
        <v>863</v>
      </c>
    </row>
    <row r="215" spans="1:8" ht="15" customHeight="1">
      <c r="A215" s="85">
        <v>45260</v>
      </c>
      <c r="B215" s="32" t="s">
        <v>1106</v>
      </c>
      <c r="C215" s="31" t="s">
        <v>1107</v>
      </c>
      <c r="D215" s="31" t="s">
        <v>1108</v>
      </c>
      <c r="E215" s="31" t="s">
        <v>575</v>
      </c>
      <c r="F215" s="86">
        <v>1021188</v>
      </c>
      <c r="G215" s="32">
        <v>313.98</v>
      </c>
      <c r="H215" s="32" t="s">
        <v>863</v>
      </c>
    </row>
    <row r="216" spans="1:8" ht="15" customHeight="1">
      <c r="A216" s="85">
        <v>45260</v>
      </c>
      <c r="B216" s="32" t="s">
        <v>1148</v>
      </c>
      <c r="C216" s="31" t="s">
        <v>1149</v>
      </c>
      <c r="D216" s="31" t="s">
        <v>1257</v>
      </c>
      <c r="E216" s="31" t="s">
        <v>575</v>
      </c>
      <c r="F216" s="86">
        <v>14405839</v>
      </c>
      <c r="G216" s="32">
        <v>66.08</v>
      </c>
      <c r="H216" s="32" t="s">
        <v>863</v>
      </c>
    </row>
    <row r="217" spans="1:8" ht="15" customHeight="1">
      <c r="A217" s="85">
        <v>45260</v>
      </c>
      <c r="B217" s="32" t="s">
        <v>1148</v>
      </c>
      <c r="C217" s="31" t="s">
        <v>1149</v>
      </c>
      <c r="D217" s="31" t="s">
        <v>576</v>
      </c>
      <c r="E217" s="31" t="s">
        <v>575</v>
      </c>
      <c r="F217" s="86">
        <v>17481658</v>
      </c>
      <c r="G217" s="32">
        <v>65.78</v>
      </c>
      <c r="H217" s="32" t="s">
        <v>863</v>
      </c>
    </row>
    <row r="218" spans="1:8" ht="15" customHeight="1">
      <c r="A218" s="85">
        <v>45260</v>
      </c>
      <c r="B218" s="32" t="s">
        <v>1275</v>
      </c>
      <c r="C218" s="31" t="s">
        <v>1276</v>
      </c>
      <c r="D218" s="31" t="s">
        <v>1333</v>
      </c>
      <c r="E218" s="31" t="s">
        <v>575</v>
      </c>
      <c r="F218" s="86">
        <v>75000</v>
      </c>
      <c r="G218" s="32">
        <v>75.92</v>
      </c>
      <c r="H218" s="32" t="s">
        <v>863</v>
      </c>
    </row>
    <row r="219" spans="1:8" ht="15" customHeight="1">
      <c r="A219" s="85">
        <v>45260</v>
      </c>
      <c r="B219" s="32" t="s">
        <v>985</v>
      </c>
      <c r="C219" s="31" t="s">
        <v>986</v>
      </c>
      <c r="D219" s="31" t="s">
        <v>989</v>
      </c>
      <c r="E219" s="31" t="s">
        <v>575</v>
      </c>
      <c r="F219" s="86">
        <v>186610</v>
      </c>
      <c r="G219" s="32">
        <v>16.18</v>
      </c>
      <c r="H219" s="32" t="s">
        <v>863</v>
      </c>
    </row>
    <row r="220" spans="1:8" ht="15" customHeight="1">
      <c r="A220" s="85">
        <v>45260</v>
      </c>
      <c r="B220" s="32" t="s">
        <v>985</v>
      </c>
      <c r="C220" s="31" t="s">
        <v>986</v>
      </c>
      <c r="D220" s="31" t="s">
        <v>987</v>
      </c>
      <c r="E220" s="31" t="s">
        <v>575</v>
      </c>
      <c r="F220" s="86">
        <v>159427</v>
      </c>
      <c r="G220" s="32">
        <v>16.25</v>
      </c>
      <c r="H220" s="32" t="s">
        <v>863</v>
      </c>
    </row>
    <row r="221" spans="1:8" ht="15" customHeight="1">
      <c r="A221" s="85">
        <v>45260</v>
      </c>
      <c r="B221" s="32" t="s">
        <v>453</v>
      </c>
      <c r="C221" s="31" t="s">
        <v>1278</v>
      </c>
      <c r="D221" s="31" t="s">
        <v>1237</v>
      </c>
      <c r="E221" s="31" t="s">
        <v>575</v>
      </c>
      <c r="F221" s="86">
        <v>11636881</v>
      </c>
      <c r="G221" s="32">
        <v>881.36</v>
      </c>
      <c r="H221" s="32" t="s">
        <v>863</v>
      </c>
    </row>
    <row r="222" spans="1:8" ht="15" customHeight="1">
      <c r="A222" s="85">
        <v>45260</v>
      </c>
      <c r="B222" s="32" t="s">
        <v>177</v>
      </c>
      <c r="C222" s="31" t="s">
        <v>1280</v>
      </c>
      <c r="D222" s="31" t="s">
        <v>576</v>
      </c>
      <c r="E222" s="31" t="s">
        <v>575</v>
      </c>
      <c r="F222" s="86">
        <v>250591</v>
      </c>
      <c r="G222" s="32">
        <v>3136.12</v>
      </c>
      <c r="H222" s="32" t="s">
        <v>863</v>
      </c>
    </row>
    <row r="223" spans="1:8" ht="15" customHeight="1">
      <c r="A223" s="85">
        <v>45260</v>
      </c>
      <c r="B223" s="32" t="s">
        <v>1154</v>
      </c>
      <c r="C223" s="31" t="s">
        <v>1155</v>
      </c>
      <c r="D223" s="31" t="s">
        <v>576</v>
      </c>
      <c r="E223" s="31" t="s">
        <v>575</v>
      </c>
      <c r="F223" s="86">
        <v>177958</v>
      </c>
      <c r="G223" s="32">
        <v>269.39999999999998</v>
      </c>
      <c r="H223" s="32" t="s">
        <v>863</v>
      </c>
    </row>
    <row r="224" spans="1:8" ht="15" customHeight="1">
      <c r="A224" s="85">
        <v>45260</v>
      </c>
      <c r="B224" s="32" t="s">
        <v>1281</v>
      </c>
      <c r="C224" s="31" t="s">
        <v>1282</v>
      </c>
      <c r="D224" s="31" t="s">
        <v>988</v>
      </c>
      <c r="E224" s="31" t="s">
        <v>575</v>
      </c>
      <c r="F224" s="86">
        <v>1247369</v>
      </c>
      <c r="G224" s="32">
        <v>91.46</v>
      </c>
      <c r="H224" s="32" t="s">
        <v>863</v>
      </c>
    </row>
    <row r="225" spans="1:8" ht="15" customHeight="1">
      <c r="A225" s="85">
        <v>45260</v>
      </c>
      <c r="B225" s="32" t="s">
        <v>1281</v>
      </c>
      <c r="C225" s="31" t="s">
        <v>1282</v>
      </c>
      <c r="D225" s="31" t="s">
        <v>1146</v>
      </c>
      <c r="E225" s="31" t="s">
        <v>575</v>
      </c>
      <c r="F225" s="86">
        <v>334122</v>
      </c>
      <c r="G225" s="32">
        <v>91.32</v>
      </c>
      <c r="H225" s="32" t="s">
        <v>863</v>
      </c>
    </row>
    <row r="226" spans="1:8" ht="15" customHeight="1">
      <c r="A226" s="85">
        <v>45260</v>
      </c>
      <c r="B226" s="32" t="s">
        <v>1281</v>
      </c>
      <c r="C226" s="31" t="s">
        <v>1282</v>
      </c>
      <c r="D226" s="31" t="s">
        <v>576</v>
      </c>
      <c r="E226" s="31" t="s">
        <v>575</v>
      </c>
      <c r="F226" s="86">
        <v>2080567</v>
      </c>
      <c r="G226" s="32">
        <v>90.83</v>
      </c>
      <c r="H226" s="32" t="s">
        <v>863</v>
      </c>
    </row>
    <row r="227" spans="1:8" ht="15" customHeight="1">
      <c r="A227" s="85">
        <v>45260</v>
      </c>
      <c r="B227" s="32" t="s">
        <v>1281</v>
      </c>
      <c r="C227" s="31" t="s">
        <v>1282</v>
      </c>
      <c r="D227" s="31" t="s">
        <v>989</v>
      </c>
      <c r="E227" s="31" t="s">
        <v>575</v>
      </c>
      <c r="F227" s="86">
        <v>1164409</v>
      </c>
      <c r="G227" s="32">
        <v>90.57</v>
      </c>
      <c r="H227" s="32" t="s">
        <v>863</v>
      </c>
    </row>
    <row r="228" spans="1:8" ht="15" customHeight="1">
      <c r="A228" s="85">
        <v>45260</v>
      </c>
      <c r="B228" s="32" t="s">
        <v>464</v>
      </c>
      <c r="C228" s="31" t="s">
        <v>1283</v>
      </c>
      <c r="D228" s="31" t="s">
        <v>989</v>
      </c>
      <c r="E228" s="31" t="s">
        <v>575</v>
      </c>
      <c r="F228" s="86">
        <v>10691135</v>
      </c>
      <c r="G228" s="32">
        <v>73.680000000000007</v>
      </c>
      <c r="H228" s="32" t="s">
        <v>863</v>
      </c>
    </row>
    <row r="229" spans="1:8" ht="15" customHeight="1">
      <c r="A229" s="85">
        <v>45260</v>
      </c>
      <c r="B229" s="32" t="s">
        <v>1156</v>
      </c>
      <c r="C229" s="31" t="s">
        <v>1157</v>
      </c>
      <c r="D229" s="31" t="s">
        <v>1158</v>
      </c>
      <c r="E229" s="31" t="s">
        <v>575</v>
      </c>
      <c r="F229" s="86">
        <v>198000</v>
      </c>
      <c r="G229" s="32">
        <v>8.26</v>
      </c>
      <c r="H229" s="32" t="s">
        <v>863</v>
      </c>
    </row>
    <row r="230" spans="1:8" ht="15" customHeight="1">
      <c r="A230" s="85">
        <v>45260</v>
      </c>
      <c r="B230" s="32" t="s">
        <v>661</v>
      </c>
      <c r="C230" s="31" t="s">
        <v>1284</v>
      </c>
      <c r="D230" s="31" t="s">
        <v>1237</v>
      </c>
      <c r="E230" s="31" t="s">
        <v>575</v>
      </c>
      <c r="F230" s="86">
        <v>1122408</v>
      </c>
      <c r="G230" s="32">
        <v>259.61</v>
      </c>
      <c r="H230" s="32" t="s">
        <v>863</v>
      </c>
    </row>
    <row r="231" spans="1:8" ht="15" customHeight="1">
      <c r="A231" s="85">
        <v>45260</v>
      </c>
      <c r="B231" s="32" t="s">
        <v>1109</v>
      </c>
      <c r="C231" s="31" t="s">
        <v>1110</v>
      </c>
      <c r="D231" s="31" t="s">
        <v>1089</v>
      </c>
      <c r="E231" s="31" t="s">
        <v>575</v>
      </c>
      <c r="F231" s="86">
        <v>102010</v>
      </c>
      <c r="G231" s="32">
        <v>20.32</v>
      </c>
      <c r="H231" s="32" t="s">
        <v>863</v>
      </c>
    </row>
    <row r="232" spans="1:8" ht="15" customHeight="1">
      <c r="A232" s="85">
        <v>45260</v>
      </c>
      <c r="B232" s="32" t="s">
        <v>1109</v>
      </c>
      <c r="C232" s="31" t="s">
        <v>1110</v>
      </c>
      <c r="D232" s="31" t="s">
        <v>988</v>
      </c>
      <c r="E232" s="31" t="s">
        <v>575</v>
      </c>
      <c r="F232" s="86">
        <v>130823</v>
      </c>
      <c r="G232" s="32">
        <v>20.21</v>
      </c>
      <c r="H232" s="32" t="s">
        <v>863</v>
      </c>
    </row>
    <row r="233" spans="1:8" ht="15" customHeight="1">
      <c r="A233" s="85">
        <v>45260</v>
      </c>
      <c r="B233" s="32" t="s">
        <v>1334</v>
      </c>
      <c r="C233" s="31" t="s">
        <v>1335</v>
      </c>
      <c r="D233" s="31" t="s">
        <v>1336</v>
      </c>
      <c r="E233" s="31" t="s">
        <v>575</v>
      </c>
      <c r="F233" s="86">
        <v>100000</v>
      </c>
      <c r="G233" s="32">
        <v>77.09</v>
      </c>
      <c r="H233" s="32" t="s">
        <v>863</v>
      </c>
    </row>
    <row r="234" spans="1:8" ht="15" customHeight="1">
      <c r="A234" s="85">
        <v>45260</v>
      </c>
      <c r="B234" s="32" t="s">
        <v>290</v>
      </c>
      <c r="C234" s="31" t="s">
        <v>1285</v>
      </c>
      <c r="D234" s="31" t="s">
        <v>1236</v>
      </c>
      <c r="E234" s="31" t="s">
        <v>575</v>
      </c>
      <c r="F234" s="86">
        <v>4650637</v>
      </c>
      <c r="G234" s="32">
        <v>875.7</v>
      </c>
      <c r="H234" s="32" t="s">
        <v>863</v>
      </c>
    </row>
    <row r="235" spans="1:8" ht="15" customHeight="1">
      <c r="A235" s="85">
        <v>45260</v>
      </c>
      <c r="B235" s="32" t="s">
        <v>290</v>
      </c>
      <c r="C235" s="31" t="s">
        <v>1285</v>
      </c>
      <c r="D235" s="31" t="s">
        <v>1237</v>
      </c>
      <c r="E235" s="31" t="s">
        <v>575</v>
      </c>
      <c r="F235" s="86">
        <v>8615525</v>
      </c>
      <c r="G235" s="32">
        <v>875.16</v>
      </c>
      <c r="H235" s="32" t="s">
        <v>863</v>
      </c>
    </row>
    <row r="236" spans="1:8" ht="15" customHeight="1">
      <c r="A236" s="85">
        <v>45260</v>
      </c>
      <c r="B236" s="32" t="s">
        <v>197</v>
      </c>
      <c r="C236" s="31" t="s">
        <v>1286</v>
      </c>
      <c r="D236" s="31" t="s">
        <v>1237</v>
      </c>
      <c r="E236" s="31" t="s">
        <v>575</v>
      </c>
      <c r="F236" s="86">
        <v>1838946</v>
      </c>
      <c r="G236" s="32">
        <v>6386.28</v>
      </c>
      <c r="H236" s="32" t="s">
        <v>863</v>
      </c>
    </row>
    <row r="237" spans="1:8" ht="15" customHeight="1">
      <c r="A237" s="85">
        <v>45260</v>
      </c>
      <c r="B237" s="32" t="s">
        <v>197</v>
      </c>
      <c r="C237" s="31" t="s">
        <v>1286</v>
      </c>
      <c r="D237" s="31" t="s">
        <v>1236</v>
      </c>
      <c r="E237" s="31" t="s">
        <v>575</v>
      </c>
      <c r="F237" s="86">
        <v>477849</v>
      </c>
      <c r="G237" s="32">
        <v>6404.84</v>
      </c>
      <c r="H237" s="32" t="s">
        <v>863</v>
      </c>
    </row>
    <row r="238" spans="1:8" ht="15" customHeight="1">
      <c r="A238" s="85">
        <v>45260</v>
      </c>
      <c r="B238" s="32" t="s">
        <v>197</v>
      </c>
      <c r="C238" s="31" t="s">
        <v>1286</v>
      </c>
      <c r="D238" s="31" t="s">
        <v>1288</v>
      </c>
      <c r="E238" s="31" t="s">
        <v>575</v>
      </c>
      <c r="F238" s="86">
        <v>583339</v>
      </c>
      <c r="G238" s="32">
        <v>6421.67</v>
      </c>
      <c r="H238" s="32" t="s">
        <v>863</v>
      </c>
    </row>
    <row r="239" spans="1:8" ht="15" customHeight="1">
      <c r="A239" s="85">
        <v>45260</v>
      </c>
      <c r="B239" s="32" t="s">
        <v>203</v>
      </c>
      <c r="C239" s="31" t="s">
        <v>1289</v>
      </c>
      <c r="D239" s="31" t="s">
        <v>1237</v>
      </c>
      <c r="E239" s="31" t="s">
        <v>575</v>
      </c>
      <c r="F239" s="86">
        <v>1958251</v>
      </c>
      <c r="G239" s="32">
        <v>5263.5</v>
      </c>
      <c r="H239" s="32" t="s">
        <v>863</v>
      </c>
    </row>
    <row r="240" spans="1:8" ht="15" customHeight="1">
      <c r="A240" s="85">
        <v>45260</v>
      </c>
      <c r="B240" s="32" t="s">
        <v>1337</v>
      </c>
      <c r="C240" s="31" t="s">
        <v>1338</v>
      </c>
      <c r="D240" s="31" t="s">
        <v>1237</v>
      </c>
      <c r="E240" s="31" t="s">
        <v>575</v>
      </c>
      <c r="F240" s="86">
        <v>2558507</v>
      </c>
      <c r="G240" s="32">
        <v>163.80000000000001</v>
      </c>
      <c r="H240" s="32" t="s">
        <v>863</v>
      </c>
    </row>
    <row r="241" spans="1:8" ht="15" customHeight="1">
      <c r="A241" s="85">
        <v>45260</v>
      </c>
      <c r="B241" s="32" t="s">
        <v>1291</v>
      </c>
      <c r="C241" s="31" t="s">
        <v>1292</v>
      </c>
      <c r="D241" s="31" t="s">
        <v>1293</v>
      </c>
      <c r="E241" s="31" t="s">
        <v>575</v>
      </c>
      <c r="F241" s="86">
        <v>53000</v>
      </c>
      <c r="G241" s="32">
        <v>309.39999999999998</v>
      </c>
      <c r="H241" s="32" t="s">
        <v>863</v>
      </c>
    </row>
    <row r="242" spans="1:8" ht="15" customHeight="1">
      <c r="A242" s="85">
        <v>45260</v>
      </c>
      <c r="B242" s="32" t="s">
        <v>1294</v>
      </c>
      <c r="C242" s="31" t="s">
        <v>1295</v>
      </c>
      <c r="D242" s="31" t="s">
        <v>989</v>
      </c>
      <c r="E242" s="31" t="s">
        <v>575</v>
      </c>
      <c r="F242" s="86">
        <v>19839193</v>
      </c>
      <c r="G242" s="32">
        <v>21.08</v>
      </c>
      <c r="H242" s="32" t="s">
        <v>863</v>
      </c>
    </row>
    <row r="243" spans="1:8" ht="15" customHeight="1">
      <c r="A243" s="85">
        <v>45260</v>
      </c>
      <c r="B243" s="32" t="s">
        <v>1296</v>
      </c>
      <c r="C243" s="31" t="s">
        <v>1297</v>
      </c>
      <c r="D243" s="31" t="s">
        <v>1299</v>
      </c>
      <c r="E243" s="31" t="s">
        <v>575</v>
      </c>
      <c r="F243" s="86">
        <v>76000</v>
      </c>
      <c r="G243" s="32">
        <v>161.02000000000001</v>
      </c>
      <c r="H243" s="32" t="s">
        <v>863</v>
      </c>
    </row>
    <row r="244" spans="1:8" ht="15" customHeight="1">
      <c r="A244" s="85">
        <v>45260</v>
      </c>
      <c r="B244" s="32" t="s">
        <v>1296</v>
      </c>
      <c r="C244" s="31" t="s">
        <v>1297</v>
      </c>
      <c r="D244" s="31" t="s">
        <v>1288</v>
      </c>
      <c r="E244" s="31" t="s">
        <v>575</v>
      </c>
      <c r="F244" s="86">
        <v>80000</v>
      </c>
      <c r="G244" s="32">
        <v>165.98</v>
      </c>
      <c r="H244" s="32" t="s">
        <v>863</v>
      </c>
    </row>
    <row r="245" spans="1:8" ht="15" customHeight="1">
      <c r="A245" s="85">
        <v>45260</v>
      </c>
      <c r="B245" s="32" t="s">
        <v>1296</v>
      </c>
      <c r="C245" s="31" t="s">
        <v>1297</v>
      </c>
      <c r="D245" s="31" t="s">
        <v>1298</v>
      </c>
      <c r="E245" s="31" t="s">
        <v>575</v>
      </c>
      <c r="F245" s="86">
        <v>92000</v>
      </c>
      <c r="G245" s="32">
        <v>157.02000000000001</v>
      </c>
      <c r="H245" s="32" t="s">
        <v>863</v>
      </c>
    </row>
    <row r="246" spans="1:8" ht="15" customHeight="1">
      <c r="A246" s="85">
        <v>45260</v>
      </c>
      <c r="B246" s="32" t="s">
        <v>1159</v>
      </c>
      <c r="C246" s="31" t="s">
        <v>1160</v>
      </c>
      <c r="D246" s="31" t="s">
        <v>988</v>
      </c>
      <c r="E246" s="31" t="s">
        <v>575</v>
      </c>
      <c r="F246" s="86">
        <v>142648</v>
      </c>
      <c r="G246" s="32">
        <v>69.040000000000006</v>
      </c>
      <c r="H246" s="32" t="s">
        <v>863</v>
      </c>
    </row>
    <row r="247" spans="1:8" ht="15" customHeight="1">
      <c r="A247" s="85">
        <v>45260</v>
      </c>
      <c r="B247" s="32" t="s">
        <v>1159</v>
      </c>
      <c r="C247" s="31" t="s">
        <v>1160</v>
      </c>
      <c r="D247" s="31" t="s">
        <v>1256</v>
      </c>
      <c r="E247" s="31" t="s">
        <v>575</v>
      </c>
      <c r="F247" s="86">
        <v>154624</v>
      </c>
      <c r="G247" s="32">
        <v>68.760000000000005</v>
      </c>
      <c r="H247" s="32" t="s">
        <v>863</v>
      </c>
    </row>
    <row r="248" spans="1:8" ht="15" customHeight="1">
      <c r="A248" s="85">
        <v>45260</v>
      </c>
      <c r="B248" s="32" t="s">
        <v>1159</v>
      </c>
      <c r="C248" s="31" t="s">
        <v>1160</v>
      </c>
      <c r="D248" s="31" t="s">
        <v>576</v>
      </c>
      <c r="E248" s="31" t="s">
        <v>575</v>
      </c>
      <c r="F248" s="86">
        <v>188818</v>
      </c>
      <c r="G248" s="32">
        <v>68.849999999999994</v>
      </c>
      <c r="H248" s="32" t="s">
        <v>863</v>
      </c>
    </row>
    <row r="249" spans="1:8" ht="15" customHeight="1">
      <c r="A249" s="85">
        <v>45260</v>
      </c>
      <c r="B249" s="32" t="s">
        <v>1301</v>
      </c>
      <c r="C249" s="31" t="s">
        <v>1302</v>
      </c>
      <c r="D249" s="31" t="s">
        <v>1339</v>
      </c>
      <c r="E249" s="31" t="s">
        <v>575</v>
      </c>
      <c r="F249" s="86">
        <v>466527</v>
      </c>
      <c r="G249" s="32">
        <v>80.75</v>
      </c>
      <c r="H249" s="32" t="s">
        <v>863</v>
      </c>
    </row>
    <row r="250" spans="1:8" ht="15" customHeight="1">
      <c r="A250" s="85">
        <v>45260</v>
      </c>
      <c r="B250" s="32" t="s">
        <v>1340</v>
      </c>
      <c r="C250" s="31" t="s">
        <v>1341</v>
      </c>
      <c r="D250" s="31" t="s">
        <v>1342</v>
      </c>
      <c r="E250" s="31" t="s">
        <v>575</v>
      </c>
      <c r="F250" s="86">
        <v>2000000</v>
      </c>
      <c r="G250" s="32">
        <v>1.28</v>
      </c>
      <c r="H250" s="32" t="s">
        <v>863</v>
      </c>
    </row>
    <row r="251" spans="1:8" ht="15" customHeight="1">
      <c r="A251" s="85">
        <v>45260</v>
      </c>
      <c r="B251" s="32" t="s">
        <v>526</v>
      </c>
      <c r="C251" s="31" t="s">
        <v>1304</v>
      </c>
      <c r="D251" s="31" t="s">
        <v>1236</v>
      </c>
      <c r="E251" s="31" t="s">
        <v>575</v>
      </c>
      <c r="F251" s="86">
        <v>70466974</v>
      </c>
      <c r="G251" s="32">
        <v>40.83</v>
      </c>
      <c r="H251" s="32" t="s">
        <v>863</v>
      </c>
    </row>
    <row r="252" spans="1:8" ht="15" customHeight="1">
      <c r="A252" s="85">
        <v>45260</v>
      </c>
      <c r="B252" s="32" t="s">
        <v>526</v>
      </c>
      <c r="C252" s="31" t="s">
        <v>1304</v>
      </c>
      <c r="D252" s="31" t="s">
        <v>1237</v>
      </c>
      <c r="E252" s="31" t="s">
        <v>575</v>
      </c>
      <c r="F252" s="86">
        <v>327004411</v>
      </c>
      <c r="G252" s="32">
        <v>40.700000000000003</v>
      </c>
      <c r="H252" s="32" t="s">
        <v>863</v>
      </c>
    </row>
    <row r="253" spans="1:8" ht="15" customHeight="1">
      <c r="A253" s="85">
        <v>45260</v>
      </c>
      <c r="B253" s="32" t="s">
        <v>224</v>
      </c>
      <c r="C253" s="31" t="s">
        <v>1305</v>
      </c>
      <c r="D253" s="31" t="s">
        <v>1237</v>
      </c>
      <c r="E253" s="31" t="s">
        <v>575</v>
      </c>
      <c r="F253" s="86">
        <v>5988714</v>
      </c>
      <c r="G253" s="32">
        <v>1704.1</v>
      </c>
      <c r="H253" s="32" t="s">
        <v>863</v>
      </c>
    </row>
    <row r="254" spans="1:8" ht="15" customHeight="1">
      <c r="A254" s="85">
        <v>45260</v>
      </c>
      <c r="B254" s="32" t="s">
        <v>534</v>
      </c>
      <c r="C254" s="31" t="s">
        <v>1306</v>
      </c>
      <c r="D254" s="31" t="s">
        <v>1236</v>
      </c>
      <c r="E254" s="31" t="s">
        <v>575</v>
      </c>
      <c r="F254" s="86">
        <v>5015389</v>
      </c>
      <c r="G254" s="32">
        <v>477.1</v>
      </c>
      <c r="H254" s="32" t="s">
        <v>863</v>
      </c>
    </row>
    <row r="255" spans="1:8" ht="15" customHeight="1">
      <c r="A255" s="85">
        <v>45260</v>
      </c>
      <c r="B255" s="32" t="s">
        <v>534</v>
      </c>
      <c r="C255" s="31" t="s">
        <v>1306</v>
      </c>
      <c r="D255" s="31" t="s">
        <v>1343</v>
      </c>
      <c r="E255" s="31" t="s">
        <v>575</v>
      </c>
      <c r="F255" s="86">
        <v>5930392</v>
      </c>
      <c r="G255" s="32">
        <v>477.47</v>
      </c>
      <c r="H255" s="32" t="s">
        <v>863</v>
      </c>
    </row>
    <row r="256" spans="1:8" ht="15" customHeight="1">
      <c r="A256" s="85">
        <v>45260</v>
      </c>
      <c r="B256" s="32" t="s">
        <v>534</v>
      </c>
      <c r="C256" s="31" t="s">
        <v>1306</v>
      </c>
      <c r="D256" s="31" t="s">
        <v>576</v>
      </c>
      <c r="E256" s="31" t="s">
        <v>575</v>
      </c>
      <c r="F256" s="86">
        <v>3528433</v>
      </c>
      <c r="G256" s="32">
        <v>480.14</v>
      </c>
      <c r="H256" s="32" t="s">
        <v>863</v>
      </c>
    </row>
    <row r="257" spans="1:8" ht="15" customHeight="1">
      <c r="A257" s="85">
        <v>45260</v>
      </c>
      <c r="B257" s="32" t="s">
        <v>534</v>
      </c>
      <c r="C257" s="31" t="s">
        <v>1306</v>
      </c>
      <c r="D257" s="31" t="s">
        <v>1309</v>
      </c>
      <c r="E257" s="31" t="s">
        <v>575</v>
      </c>
      <c r="F257" s="86">
        <v>3996514</v>
      </c>
      <c r="G257" s="32">
        <v>478.52</v>
      </c>
      <c r="H257" s="32" t="s">
        <v>863</v>
      </c>
    </row>
    <row r="258" spans="1:8" ht="15" customHeight="1">
      <c r="A258" s="85">
        <v>45260</v>
      </c>
      <c r="B258" s="32" t="s">
        <v>534</v>
      </c>
      <c r="C258" s="31" t="s">
        <v>1306</v>
      </c>
      <c r="D258" s="31" t="s">
        <v>1237</v>
      </c>
      <c r="E258" s="31" t="s">
        <v>575</v>
      </c>
      <c r="F258" s="86">
        <v>14416510</v>
      </c>
      <c r="G258" s="32">
        <v>477.5</v>
      </c>
      <c r="H258" s="32" t="s">
        <v>863</v>
      </c>
    </row>
    <row r="259" spans="1:8" ht="15" customHeight="1">
      <c r="A259" s="85">
        <v>45260</v>
      </c>
      <c r="B259" s="32" t="s">
        <v>1311</v>
      </c>
      <c r="C259" s="31" t="s">
        <v>1312</v>
      </c>
      <c r="D259" s="31" t="s">
        <v>1256</v>
      </c>
      <c r="E259" s="31" t="s">
        <v>575</v>
      </c>
      <c r="F259" s="86">
        <v>4399322</v>
      </c>
      <c r="G259" s="32">
        <v>1340.57</v>
      </c>
      <c r="H259" s="32" t="s">
        <v>863</v>
      </c>
    </row>
    <row r="260" spans="1:8" ht="15" customHeight="1">
      <c r="A260" s="85">
        <v>45260</v>
      </c>
      <c r="B260" s="32" t="s">
        <v>1313</v>
      </c>
      <c r="C260" s="31" t="s">
        <v>1314</v>
      </c>
      <c r="D260" s="31" t="s">
        <v>1315</v>
      </c>
      <c r="E260" s="31" t="s">
        <v>575</v>
      </c>
      <c r="F260" s="86">
        <v>329626</v>
      </c>
      <c r="G260" s="32">
        <v>11.83</v>
      </c>
      <c r="H260" s="32" t="s">
        <v>863</v>
      </c>
    </row>
    <row r="261" spans="1:8" ht="15" customHeight="1">
      <c r="A261" s="85">
        <v>45260</v>
      </c>
      <c r="B261" s="32" t="s">
        <v>1344</v>
      </c>
      <c r="C261" s="31" t="s">
        <v>1345</v>
      </c>
      <c r="D261" s="31" t="s">
        <v>1237</v>
      </c>
      <c r="E261" s="31" t="s">
        <v>575</v>
      </c>
      <c r="F261" s="86">
        <v>1061212</v>
      </c>
      <c r="G261" s="32">
        <v>265.33999999999997</v>
      </c>
      <c r="H261" s="32" t="s">
        <v>863</v>
      </c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31"/>
  <sheetViews>
    <sheetView zoomScale="80" zoomScaleNormal="80" workbookViewId="0">
      <selection activeCell="A6" sqref="A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1346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22">
        <v>1</v>
      </c>
      <c r="B10" s="323">
        <v>45181</v>
      </c>
      <c r="C10" s="324"/>
      <c r="D10" s="325" t="s">
        <v>899</v>
      </c>
      <c r="E10" s="326" t="s">
        <v>983</v>
      </c>
      <c r="F10" s="223">
        <v>634.20000000000005</v>
      </c>
      <c r="G10" s="218">
        <v>603.20000000000005</v>
      </c>
      <c r="H10" s="223">
        <v>669</v>
      </c>
      <c r="I10" s="223" t="s">
        <v>874</v>
      </c>
      <c r="J10" s="327" t="s">
        <v>1077</v>
      </c>
      <c r="K10" s="327">
        <f t="shared" ref="K10" si="0">H10-F10</f>
        <v>34.799999999999955</v>
      </c>
      <c r="L10" s="328">
        <f>(F10*-0.3)/100</f>
        <v>-1.9026000000000003</v>
      </c>
      <c r="M10" s="329">
        <f t="shared" ref="M10" si="1">(K10+L10)/F10</f>
        <v>5.1872280037842874E-2</v>
      </c>
      <c r="N10" s="327" t="s">
        <v>594</v>
      </c>
      <c r="O10" s="330">
        <v>45253</v>
      </c>
      <c r="P10" s="331"/>
      <c r="Q10" s="286">
        <v>45219</v>
      </c>
      <c r="S10" s="37" t="s">
        <v>593</v>
      </c>
    </row>
    <row r="11" spans="1:27" ht="15" customHeight="1">
      <c r="A11" s="225">
        <v>2</v>
      </c>
      <c r="B11" s="221">
        <v>45189</v>
      </c>
      <c r="C11" s="226"/>
      <c r="D11" s="230" t="s">
        <v>211</v>
      </c>
      <c r="E11" s="227" t="s">
        <v>591</v>
      </c>
      <c r="F11" s="220" t="s">
        <v>877</v>
      </c>
      <c r="G11" s="222">
        <v>2235</v>
      </c>
      <c r="H11" s="220"/>
      <c r="I11" s="220" t="s">
        <v>878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2377.4499999999998</v>
      </c>
      <c r="Q11" s="286">
        <v>45203</v>
      </c>
      <c r="S11" s="37" t="s">
        <v>593</v>
      </c>
    </row>
    <row r="12" spans="1:27" ht="15" customHeight="1">
      <c r="A12" s="225">
        <v>3</v>
      </c>
      <c r="B12" s="221">
        <v>45190</v>
      </c>
      <c r="C12" s="226"/>
      <c r="D12" s="230" t="s">
        <v>547</v>
      </c>
      <c r="E12" s="227" t="s">
        <v>591</v>
      </c>
      <c r="F12" s="220" t="s">
        <v>879</v>
      </c>
      <c r="G12" s="222">
        <v>276</v>
      </c>
      <c r="H12" s="220"/>
      <c r="I12" s="220" t="s">
        <v>880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301.60000000000002</v>
      </c>
      <c r="Q12" s="286">
        <v>45208</v>
      </c>
      <c r="S12" s="37" t="s">
        <v>786</v>
      </c>
    </row>
    <row r="13" spans="1:27" ht="15" customHeight="1">
      <c r="A13" s="288">
        <v>4</v>
      </c>
      <c r="B13" s="279">
        <v>45208</v>
      </c>
      <c r="C13" s="289"/>
      <c r="D13" s="290" t="s">
        <v>228</v>
      </c>
      <c r="E13" s="291" t="s">
        <v>591</v>
      </c>
      <c r="F13" s="234">
        <v>122</v>
      </c>
      <c r="G13" s="234">
        <v>117</v>
      </c>
      <c r="H13" s="234">
        <v>117</v>
      </c>
      <c r="I13" s="234" t="s">
        <v>883</v>
      </c>
      <c r="J13" s="303" t="s">
        <v>909</v>
      </c>
      <c r="K13" s="303">
        <f t="shared" ref="K13" si="2">H13-F13</f>
        <v>-5</v>
      </c>
      <c r="L13" s="304">
        <f>(F13*-0.3)/100</f>
        <v>-0.36599999999999999</v>
      </c>
      <c r="M13" s="305">
        <f t="shared" ref="M13" si="3">(K13+L13)/F13</f>
        <v>-4.3983606557377049E-2</v>
      </c>
      <c r="N13" s="303" t="s">
        <v>604</v>
      </c>
      <c r="O13" s="306">
        <v>45231</v>
      </c>
      <c r="P13" s="292"/>
      <c r="Q13" s="286">
        <v>45222</v>
      </c>
      <c r="S13" s="37" t="s">
        <v>593</v>
      </c>
    </row>
    <row r="14" spans="1:27" ht="15" customHeight="1">
      <c r="A14" s="225">
        <v>5</v>
      </c>
      <c r="B14" s="221">
        <v>45212</v>
      </c>
      <c r="C14" s="226"/>
      <c r="D14" s="230" t="s">
        <v>229</v>
      </c>
      <c r="E14" s="227" t="s">
        <v>983</v>
      </c>
      <c r="F14" s="220" t="s">
        <v>984</v>
      </c>
      <c r="G14" s="222">
        <v>3321</v>
      </c>
      <c r="H14" s="220"/>
      <c r="I14" s="220" t="s">
        <v>884</v>
      </c>
      <c r="J14" s="222" t="s">
        <v>592</v>
      </c>
      <c r="K14" s="222"/>
      <c r="L14" s="224"/>
      <c r="M14" s="228"/>
      <c r="N14" s="222"/>
      <c r="O14" s="229"/>
      <c r="P14" s="224">
        <f>VLOOKUP(D14,'MidCap Intra'!$B$11:$C$568,2,0)</f>
        <v>3487.6</v>
      </c>
      <c r="Q14" s="286">
        <v>45218</v>
      </c>
      <c r="S14" s="37" t="s">
        <v>593</v>
      </c>
    </row>
    <row r="15" spans="1:27" ht="15" customHeight="1">
      <c r="A15" s="314">
        <v>6</v>
      </c>
      <c r="B15" s="323">
        <v>45218</v>
      </c>
      <c r="C15" s="324"/>
      <c r="D15" s="325" t="s">
        <v>534</v>
      </c>
      <c r="E15" s="326" t="s">
        <v>591</v>
      </c>
      <c r="F15" s="223">
        <v>427</v>
      </c>
      <c r="G15" s="218">
        <v>408</v>
      </c>
      <c r="H15" s="223">
        <v>453</v>
      </c>
      <c r="I15" s="223" t="s">
        <v>889</v>
      </c>
      <c r="J15" s="327" t="s">
        <v>991</v>
      </c>
      <c r="K15" s="327">
        <f t="shared" ref="K15" si="4">H15-F15</f>
        <v>26</v>
      </c>
      <c r="L15" s="328">
        <f>(F15*-0.3)/100</f>
        <v>-1.2809999999999999</v>
      </c>
      <c r="M15" s="329">
        <f t="shared" ref="M15" si="5">(K15+L15)/F15</f>
        <v>5.7889929742388761E-2</v>
      </c>
      <c r="N15" s="327" t="s">
        <v>594</v>
      </c>
      <c r="O15" s="330">
        <v>45245</v>
      </c>
      <c r="P15" s="331"/>
      <c r="Q15" s="286">
        <v>45224</v>
      </c>
      <c r="S15" s="37" t="s">
        <v>593</v>
      </c>
    </row>
    <row r="16" spans="1:27" ht="15" customHeight="1">
      <c r="A16" s="322">
        <v>7</v>
      </c>
      <c r="B16" s="323">
        <v>45219</v>
      </c>
      <c r="C16" s="324"/>
      <c r="D16" s="325" t="s">
        <v>227</v>
      </c>
      <c r="E16" s="326" t="s">
        <v>591</v>
      </c>
      <c r="F16" s="223">
        <v>240.5</v>
      </c>
      <c r="G16" s="218">
        <v>227</v>
      </c>
      <c r="H16" s="223">
        <v>256</v>
      </c>
      <c r="I16" s="223" t="s">
        <v>890</v>
      </c>
      <c r="J16" s="327" t="s">
        <v>946</v>
      </c>
      <c r="K16" s="327">
        <f t="shared" ref="K16" si="6">H16-F16</f>
        <v>15.5</v>
      </c>
      <c r="L16" s="328">
        <f>(F16*-0.3)/100</f>
        <v>-0.72149999999999992</v>
      </c>
      <c r="M16" s="329">
        <f t="shared" ref="M16" si="7">(K16+L16)/F16</f>
        <v>6.1449064449064443E-2</v>
      </c>
      <c r="N16" s="327" t="s">
        <v>594</v>
      </c>
      <c r="O16" s="330">
        <v>45238</v>
      </c>
      <c r="P16" s="331"/>
      <c r="Q16" s="286">
        <v>45224</v>
      </c>
      <c r="S16" s="37" t="s">
        <v>593</v>
      </c>
    </row>
    <row r="17" spans="1:19" ht="15" customHeight="1">
      <c r="A17" s="225">
        <v>8</v>
      </c>
      <c r="B17" s="221">
        <v>45224</v>
      </c>
      <c r="C17" s="226"/>
      <c r="D17" s="230" t="s">
        <v>138</v>
      </c>
      <c r="E17" s="227" t="s">
        <v>591</v>
      </c>
      <c r="F17" s="220" t="s">
        <v>892</v>
      </c>
      <c r="G17" s="222">
        <v>870</v>
      </c>
      <c r="H17" s="220"/>
      <c r="I17" s="220" t="s">
        <v>893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934.95</v>
      </c>
      <c r="Q17" s="286">
        <v>45225</v>
      </c>
      <c r="S17" s="37" t="s">
        <v>593</v>
      </c>
    </row>
    <row r="18" spans="1:19" ht="15" customHeight="1">
      <c r="A18" s="322">
        <v>9</v>
      </c>
      <c r="B18" s="323">
        <v>45231</v>
      </c>
      <c r="C18" s="324"/>
      <c r="D18" s="325" t="s">
        <v>353</v>
      </c>
      <c r="E18" s="326" t="s">
        <v>591</v>
      </c>
      <c r="F18" s="223">
        <v>1060</v>
      </c>
      <c r="G18" s="218">
        <v>990</v>
      </c>
      <c r="H18" s="223">
        <v>1117.5</v>
      </c>
      <c r="I18" s="223" t="s">
        <v>905</v>
      </c>
      <c r="J18" s="327" t="s">
        <v>1023</v>
      </c>
      <c r="K18" s="327">
        <f t="shared" ref="K18" si="8">H18-F18</f>
        <v>57.5</v>
      </c>
      <c r="L18" s="328">
        <f>(F18*-0.3)/100</f>
        <v>-3.18</v>
      </c>
      <c r="M18" s="329">
        <f t="shared" ref="M18" si="9">(K18+L18)/F18</f>
        <v>5.1245283018867924E-2</v>
      </c>
      <c r="N18" s="327" t="s">
        <v>594</v>
      </c>
      <c r="O18" s="330">
        <v>45247</v>
      </c>
      <c r="P18" s="331"/>
      <c r="Q18" s="286"/>
      <c r="S18" s="37" t="s">
        <v>593</v>
      </c>
    </row>
    <row r="19" spans="1:19" ht="15" customHeight="1">
      <c r="A19" s="322">
        <v>10</v>
      </c>
      <c r="B19" s="323">
        <v>45231</v>
      </c>
      <c r="C19" s="324"/>
      <c r="D19" s="325" t="s">
        <v>372</v>
      </c>
      <c r="E19" s="326" t="s">
        <v>591</v>
      </c>
      <c r="F19" s="223">
        <v>222</v>
      </c>
      <c r="G19" s="218">
        <v>204</v>
      </c>
      <c r="H19" s="223">
        <v>237.5</v>
      </c>
      <c r="I19" s="223" t="s">
        <v>888</v>
      </c>
      <c r="J19" s="327" t="s">
        <v>946</v>
      </c>
      <c r="K19" s="327">
        <f t="shared" ref="K19" si="10">H19-F19</f>
        <v>15.5</v>
      </c>
      <c r="L19" s="328">
        <f>(F19*-0.3)/100</f>
        <v>-0.66599999999999993</v>
      </c>
      <c r="M19" s="329">
        <f t="shared" ref="M19" si="11">(K19+L19)/F19</f>
        <v>6.6819819819819812E-2</v>
      </c>
      <c r="N19" s="327" t="s">
        <v>594</v>
      </c>
      <c r="O19" s="330">
        <v>45237</v>
      </c>
      <c r="P19" s="331"/>
      <c r="Q19" s="286"/>
      <c r="S19" s="37" t="s">
        <v>593</v>
      </c>
    </row>
    <row r="20" spans="1:19" ht="15" customHeight="1">
      <c r="A20" s="322">
        <v>11</v>
      </c>
      <c r="B20" s="323">
        <v>45236</v>
      </c>
      <c r="C20" s="324"/>
      <c r="D20" s="325" t="s">
        <v>143</v>
      </c>
      <c r="E20" s="326" t="s">
        <v>591</v>
      </c>
      <c r="F20" s="223">
        <v>82.5</v>
      </c>
      <c r="G20" s="218">
        <v>77</v>
      </c>
      <c r="H20" s="223">
        <v>87.5</v>
      </c>
      <c r="I20" s="223" t="s">
        <v>938</v>
      </c>
      <c r="J20" s="327" t="s">
        <v>1071</v>
      </c>
      <c r="K20" s="327">
        <f t="shared" ref="K20" si="12">H20-F20</f>
        <v>5</v>
      </c>
      <c r="L20" s="328">
        <f>(F20*-0.3)/100</f>
        <v>-0.2475</v>
      </c>
      <c r="M20" s="329">
        <f t="shared" ref="M20" si="13">(K20+L20)/F20</f>
        <v>5.7606060606060612E-2</v>
      </c>
      <c r="N20" s="327" t="s">
        <v>594</v>
      </c>
      <c r="O20" s="330">
        <v>45245</v>
      </c>
      <c r="P20" s="331"/>
      <c r="Q20" s="286"/>
      <c r="S20" s="37" t="s">
        <v>593</v>
      </c>
    </row>
    <row r="21" spans="1:19" ht="15" customHeight="1">
      <c r="A21" s="322">
        <v>12</v>
      </c>
      <c r="B21" s="323">
        <v>45236</v>
      </c>
      <c r="C21" s="324"/>
      <c r="D21" s="325" t="s">
        <v>293</v>
      </c>
      <c r="E21" s="326" t="s">
        <v>591</v>
      </c>
      <c r="F21" s="223">
        <v>348.5</v>
      </c>
      <c r="G21" s="218">
        <v>319</v>
      </c>
      <c r="H21" s="223">
        <v>375</v>
      </c>
      <c r="I21" s="223" t="s">
        <v>939</v>
      </c>
      <c r="J21" s="327" t="s">
        <v>953</v>
      </c>
      <c r="K21" s="327">
        <f t="shared" ref="K21" si="14">H21-F21</f>
        <v>26.5</v>
      </c>
      <c r="L21" s="328">
        <f>(F21*-0.3)/100</f>
        <v>-1.0454999999999999</v>
      </c>
      <c r="M21" s="329">
        <f t="shared" ref="M21" si="15">(K21+L21)/F21</f>
        <v>7.3040172166427539E-2</v>
      </c>
      <c r="N21" s="327" t="s">
        <v>594</v>
      </c>
      <c r="O21" s="330">
        <v>45238</v>
      </c>
      <c r="P21" s="331"/>
      <c r="Q21" s="286"/>
      <c r="S21" s="37" t="s">
        <v>593</v>
      </c>
    </row>
    <row r="22" spans="1:19" ht="15" customHeight="1">
      <c r="A22" s="225">
        <v>13</v>
      </c>
      <c r="B22" s="221">
        <v>45236</v>
      </c>
      <c r="C22" s="226"/>
      <c r="D22" s="230" t="s">
        <v>770</v>
      </c>
      <c r="E22" s="227" t="s">
        <v>591</v>
      </c>
      <c r="F22" s="220" t="s">
        <v>940</v>
      </c>
      <c r="G22" s="222">
        <v>177</v>
      </c>
      <c r="H22" s="220"/>
      <c r="I22" s="220" t="s">
        <v>941</v>
      </c>
      <c r="J22" s="222" t="s">
        <v>592</v>
      </c>
      <c r="K22" s="222"/>
      <c r="L22" s="224"/>
      <c r="M22" s="228"/>
      <c r="N22" s="222"/>
      <c r="O22" s="229"/>
      <c r="P22" s="224"/>
      <c r="Q22" s="286"/>
      <c r="S22" s="37" t="s">
        <v>593</v>
      </c>
    </row>
    <row r="23" spans="1:19" ht="15" customHeight="1">
      <c r="A23" s="225">
        <v>14</v>
      </c>
      <c r="B23" s="221">
        <v>45238</v>
      </c>
      <c r="C23" s="226"/>
      <c r="D23" s="230" t="s">
        <v>429</v>
      </c>
      <c r="E23" s="227" t="s">
        <v>1091</v>
      </c>
      <c r="F23" s="220" t="s">
        <v>1090</v>
      </c>
      <c r="G23" s="222">
        <v>102.9</v>
      </c>
      <c r="H23" s="220"/>
      <c r="I23" s="220" t="s">
        <v>958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111.95</v>
      </c>
      <c r="Q23" s="286"/>
      <c r="S23" s="37" t="s">
        <v>593</v>
      </c>
    </row>
    <row r="24" spans="1:19" ht="15" customHeight="1">
      <c r="A24" s="225">
        <v>15</v>
      </c>
      <c r="B24" s="221">
        <v>45247</v>
      </c>
      <c r="C24" s="226"/>
      <c r="D24" s="230" t="s">
        <v>58</v>
      </c>
      <c r="E24" s="227" t="s">
        <v>591</v>
      </c>
      <c r="F24" s="220" t="s">
        <v>1024</v>
      </c>
      <c r="G24" s="222">
        <v>163</v>
      </c>
      <c r="H24" s="220"/>
      <c r="I24" s="220" t="s">
        <v>1025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183.15</v>
      </c>
      <c r="Q24" s="286"/>
      <c r="S24" s="37" t="s">
        <v>786</v>
      </c>
    </row>
    <row r="25" spans="1:19" ht="15" customHeight="1">
      <c r="A25" s="225">
        <v>16</v>
      </c>
      <c r="B25" s="221">
        <v>45247</v>
      </c>
      <c r="C25" s="226"/>
      <c r="D25" s="230" t="s">
        <v>54</v>
      </c>
      <c r="E25" s="227" t="s">
        <v>591</v>
      </c>
      <c r="F25" s="220" t="s">
        <v>1028</v>
      </c>
      <c r="G25" s="222">
        <v>390</v>
      </c>
      <c r="H25" s="220"/>
      <c r="I25" s="220" t="s">
        <v>1027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439.25</v>
      </c>
      <c r="Q25" s="286"/>
      <c r="S25" s="37" t="s">
        <v>593</v>
      </c>
    </row>
    <row r="26" spans="1:19" ht="15" customHeight="1">
      <c r="A26" s="225">
        <v>17</v>
      </c>
      <c r="B26" s="221">
        <v>45250</v>
      </c>
      <c r="C26" s="226"/>
      <c r="D26" s="230" t="s">
        <v>300</v>
      </c>
      <c r="E26" s="227" t="s">
        <v>591</v>
      </c>
      <c r="F26" s="220" t="s">
        <v>1038</v>
      </c>
      <c r="G26" s="222">
        <v>34.35</v>
      </c>
      <c r="H26" s="220"/>
      <c r="I26" s="220" t="s">
        <v>1039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36.299999999999997</v>
      </c>
      <c r="Q26" s="286"/>
      <c r="S26" s="37" t="s">
        <v>593</v>
      </c>
    </row>
    <row r="27" spans="1:19" ht="15" customHeight="1">
      <c r="A27" s="225">
        <v>18</v>
      </c>
      <c r="B27" s="221">
        <v>45250</v>
      </c>
      <c r="C27" s="226"/>
      <c r="D27" s="230" t="s">
        <v>490</v>
      </c>
      <c r="E27" s="227" t="s">
        <v>591</v>
      </c>
      <c r="F27" s="220" t="s">
        <v>1040</v>
      </c>
      <c r="G27" s="222">
        <v>152</v>
      </c>
      <c r="H27" s="220"/>
      <c r="I27" s="220" t="s">
        <v>1041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164.2</v>
      </c>
      <c r="Q27" s="286"/>
      <c r="S27" s="37" t="s">
        <v>593</v>
      </c>
    </row>
    <row r="28" spans="1:19" ht="15" customHeight="1">
      <c r="A28" s="322">
        <v>19</v>
      </c>
      <c r="B28" s="323">
        <v>45252</v>
      </c>
      <c r="C28" s="324"/>
      <c r="D28" s="325" t="s">
        <v>371</v>
      </c>
      <c r="E28" s="326" t="s">
        <v>591</v>
      </c>
      <c r="F28" s="223">
        <v>485</v>
      </c>
      <c r="G28" s="218">
        <v>454</v>
      </c>
      <c r="H28" s="223">
        <v>518</v>
      </c>
      <c r="I28" s="223" t="s">
        <v>1057</v>
      </c>
      <c r="J28" s="327" t="s">
        <v>1075</v>
      </c>
      <c r="K28" s="327">
        <f t="shared" ref="K28" si="16">H28-F28</f>
        <v>33</v>
      </c>
      <c r="L28" s="328">
        <f>(F28*-0.3)/100</f>
        <v>-1.4550000000000001</v>
      </c>
      <c r="M28" s="329">
        <f t="shared" ref="M28" si="17">(K28+L28)/F28</f>
        <v>6.5041237113402067E-2</v>
      </c>
      <c r="N28" s="327" t="s">
        <v>594</v>
      </c>
      <c r="O28" s="330">
        <v>45253</v>
      </c>
      <c r="P28" s="331"/>
      <c r="Q28" s="286">
        <v>45252</v>
      </c>
      <c r="S28" s="37" t="s">
        <v>593</v>
      </c>
    </row>
    <row r="29" spans="1:19" ht="15" customHeight="1">
      <c r="A29" s="225">
        <v>20</v>
      </c>
      <c r="B29" s="221">
        <v>45252</v>
      </c>
      <c r="C29" s="226"/>
      <c r="D29" s="230" t="s">
        <v>507</v>
      </c>
      <c r="E29" s="227" t="s">
        <v>591</v>
      </c>
      <c r="F29" s="220" t="s">
        <v>1068</v>
      </c>
      <c r="G29" s="222">
        <v>2540</v>
      </c>
      <c r="H29" s="220"/>
      <c r="I29" s="220" t="s">
        <v>1069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2838.1</v>
      </c>
      <c r="Q29" s="286"/>
      <c r="S29" s="37" t="s">
        <v>593</v>
      </c>
    </row>
    <row r="30" spans="1:19" ht="15" customHeight="1">
      <c r="A30" s="225">
        <v>21</v>
      </c>
      <c r="B30" s="221">
        <v>45258</v>
      </c>
      <c r="C30" s="226"/>
      <c r="D30" s="230" t="s">
        <v>168</v>
      </c>
      <c r="E30" s="227" t="s">
        <v>591</v>
      </c>
      <c r="F30" s="220" t="s">
        <v>1095</v>
      </c>
      <c r="G30" s="222">
        <v>4990</v>
      </c>
      <c r="H30" s="220"/>
      <c r="I30" s="220" t="s">
        <v>873</v>
      </c>
      <c r="J30" s="222" t="s">
        <v>592</v>
      </c>
      <c r="K30" s="222"/>
      <c r="L30" s="224"/>
      <c r="M30" s="228"/>
      <c r="N30" s="222"/>
      <c r="O30" s="229"/>
      <c r="P30" s="224"/>
      <c r="Q30" s="286"/>
      <c r="S30" s="37"/>
    </row>
    <row r="31" spans="1:19" ht="15" customHeight="1">
      <c r="A31" s="225">
        <v>22</v>
      </c>
      <c r="B31" s="221">
        <v>45260</v>
      </c>
      <c r="C31" s="226"/>
      <c r="D31" s="230" t="s">
        <v>52</v>
      </c>
      <c r="E31" s="227" t="s">
        <v>591</v>
      </c>
      <c r="F31" s="220" t="s">
        <v>1165</v>
      </c>
      <c r="G31" s="222">
        <v>780</v>
      </c>
      <c r="H31" s="220"/>
      <c r="I31" s="220" t="s">
        <v>1166</v>
      </c>
      <c r="J31" s="222" t="s">
        <v>592</v>
      </c>
      <c r="K31" s="222"/>
      <c r="L31" s="224"/>
      <c r="M31" s="228"/>
      <c r="N31" s="222"/>
      <c r="O31" s="229"/>
      <c r="P31" s="276"/>
      <c r="Q31" s="286"/>
      <c r="S31" s="37"/>
    </row>
    <row r="32" spans="1:19" ht="15" customHeight="1">
      <c r="A32" s="225"/>
      <c r="B32" s="221"/>
      <c r="C32" s="226"/>
      <c r="D32" s="230"/>
      <c r="E32" s="227"/>
      <c r="F32" s="220"/>
      <c r="G32" s="222"/>
      <c r="H32" s="220"/>
      <c r="I32" s="220"/>
      <c r="J32" s="222"/>
      <c r="K32" s="222"/>
      <c r="L32" s="224"/>
      <c r="M32" s="228"/>
      <c r="N32" s="222"/>
      <c r="O32" s="229"/>
      <c r="P32" s="276"/>
      <c r="Q32" s="286"/>
      <c r="S32" s="37"/>
    </row>
    <row r="33" spans="1:39" ht="15" customHeight="1">
      <c r="A33" s="225"/>
      <c r="B33" s="221"/>
      <c r="C33" s="226"/>
      <c r="D33" s="230"/>
      <c r="E33" s="227"/>
      <c r="F33" s="220"/>
      <c r="G33" s="222"/>
      <c r="H33" s="220"/>
      <c r="I33" s="220"/>
      <c r="J33" s="222"/>
      <c r="K33" s="222"/>
      <c r="L33" s="224"/>
      <c r="M33" s="228"/>
      <c r="N33" s="222"/>
      <c r="O33" s="229"/>
      <c r="P33" s="224"/>
      <c r="Q33" s="286"/>
      <c r="S33" s="37"/>
    </row>
    <row r="35" spans="1:39" ht="14.25" customHeight="1">
      <c r="A35" s="103"/>
      <c r="B35" s="104"/>
      <c r="C35" s="105"/>
      <c r="D35" s="106"/>
      <c r="E35" s="107"/>
      <c r="F35" s="107"/>
      <c r="G35" s="103"/>
      <c r="H35" s="107"/>
      <c r="I35" s="108"/>
      <c r="J35" s="109"/>
      <c r="K35" s="109"/>
      <c r="L35" s="110"/>
      <c r="M35" s="111"/>
      <c r="N35" s="112"/>
      <c r="O35" s="113"/>
      <c r="P35" s="114"/>
      <c r="Q35" s="11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595</v>
      </c>
      <c r="B36" s="116"/>
      <c r="C36" s="117"/>
      <c r="E36" s="118"/>
      <c r="F36" s="118"/>
      <c r="G36" s="118"/>
      <c r="H36" s="118"/>
      <c r="I36" s="118"/>
      <c r="J36" s="119"/>
      <c r="K36" s="118"/>
      <c r="L36" s="120"/>
      <c r="M36" s="55"/>
      <c r="N36" s="119"/>
      <c r="O36" s="11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21" t="s">
        <v>596</v>
      </c>
      <c r="B37" s="115"/>
      <c r="C37" s="115"/>
      <c r="D37" s="115"/>
      <c r="E37" s="37"/>
      <c r="F37" s="122" t="s">
        <v>597</v>
      </c>
      <c r="G37" s="6"/>
      <c r="H37" s="6"/>
      <c r="I37" s="6"/>
      <c r="J37" s="123"/>
      <c r="K37" s="124"/>
      <c r="L37" s="124"/>
      <c r="M37" s="125"/>
      <c r="N37" s="1"/>
      <c r="O37" s="126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5" t="s">
        <v>598</v>
      </c>
      <c r="B38" s="115"/>
      <c r="C38" s="115"/>
      <c r="D38" s="115" t="s">
        <v>599</v>
      </c>
      <c r="E38" s="6"/>
      <c r="F38" s="122" t="s">
        <v>600</v>
      </c>
      <c r="G38" s="6"/>
      <c r="H38" s="6"/>
      <c r="I38" s="6"/>
      <c r="J38" s="123"/>
      <c r="K38" s="124"/>
      <c r="L38" s="124"/>
      <c r="M38" s="125"/>
      <c r="N38" s="1"/>
      <c r="O38" s="126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4"/>
      <c r="M39" s="6"/>
      <c r="N39" s="128"/>
      <c r="O39" s="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239"/>
      <c r="B40" s="239"/>
      <c r="C40" s="239"/>
      <c r="D40" s="239"/>
      <c r="E40" s="240"/>
      <c r="F40" s="240"/>
      <c r="G40" s="240"/>
      <c r="H40" s="240"/>
      <c r="I40" s="240"/>
      <c r="J40" s="241"/>
      <c r="K40" s="242"/>
      <c r="L40" s="242"/>
      <c r="M40" s="240"/>
      <c r="N40" s="243"/>
      <c r="O40" s="244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4.25" customHeight="1">
      <c r="A41" s="115"/>
      <c r="B41" s="115"/>
      <c r="C41" s="115"/>
      <c r="D41" s="115"/>
      <c r="E41" s="6"/>
      <c r="F41" s="6"/>
      <c r="G41" s="6"/>
      <c r="H41" s="6"/>
      <c r="I41" s="6"/>
      <c r="J41" s="127"/>
      <c r="K41" s="124"/>
      <c r="L41" s="125"/>
      <c r="M41" s="6"/>
      <c r="N41" s="128"/>
      <c r="O41" s="1"/>
      <c r="P41" s="37"/>
      <c r="Q41" s="37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138" t="s">
        <v>606</v>
      </c>
      <c r="B42" s="138"/>
      <c r="C42" s="138"/>
      <c r="D42" s="138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38.25" customHeight="1">
      <c r="A43" s="95" t="s">
        <v>16</v>
      </c>
      <c r="B43" s="95" t="s">
        <v>566</v>
      </c>
      <c r="C43" s="95"/>
      <c r="D43" s="96" t="s">
        <v>578</v>
      </c>
      <c r="E43" s="95" t="s">
        <v>579</v>
      </c>
      <c r="F43" s="95" t="s">
        <v>580</v>
      </c>
      <c r="G43" s="95" t="s">
        <v>601</v>
      </c>
      <c r="H43" s="95" t="s">
        <v>582</v>
      </c>
      <c r="I43" s="231" t="s">
        <v>583</v>
      </c>
      <c r="J43" s="233" t="s">
        <v>584</v>
      </c>
      <c r="K43" s="232" t="s">
        <v>607</v>
      </c>
      <c r="L43" s="97" t="s">
        <v>586</v>
      </c>
      <c r="M43" s="139" t="s">
        <v>608</v>
      </c>
      <c r="N43" s="95" t="s">
        <v>609</v>
      </c>
      <c r="O43" s="94" t="s">
        <v>588</v>
      </c>
      <c r="P43" s="96" t="s">
        <v>589</v>
      </c>
      <c r="Q43" s="297"/>
      <c r="R43" s="37"/>
      <c r="S43" s="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.75" customHeight="1">
      <c r="A44" s="278">
        <v>1</v>
      </c>
      <c r="B44" s="279">
        <v>45229</v>
      </c>
      <c r="C44" s="280"/>
      <c r="D44" s="280" t="s">
        <v>896</v>
      </c>
      <c r="E44" s="278" t="s">
        <v>603</v>
      </c>
      <c r="F44" s="278">
        <v>22625</v>
      </c>
      <c r="G44" s="294">
        <v>22350</v>
      </c>
      <c r="H44" s="234">
        <v>22350</v>
      </c>
      <c r="I44" s="235" t="s">
        <v>902</v>
      </c>
      <c r="J44" s="295" t="s">
        <v>910</v>
      </c>
      <c r="K44" s="281">
        <f t="shared" ref="K44" si="18">H44-F44</f>
        <v>-275</v>
      </c>
      <c r="L44" s="282">
        <f t="shared" ref="L44" si="19">(H44*N44)*0.03%</f>
        <v>268.2</v>
      </c>
      <c r="M44" s="283">
        <f t="shared" ref="M44" si="20">(K44*N44)-L44</f>
        <v>-11268.2</v>
      </c>
      <c r="N44" s="281">
        <v>40</v>
      </c>
      <c r="O44" s="284" t="s">
        <v>604</v>
      </c>
      <c r="P44" s="279">
        <v>45231</v>
      </c>
      <c r="Q44" s="277"/>
      <c r="R44" s="140"/>
      <c r="S44" s="55" t="s">
        <v>605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5" customHeight="1">
      <c r="A45" s="414">
        <v>2</v>
      </c>
      <c r="B45" s="416">
        <v>45230</v>
      </c>
      <c r="C45" s="254"/>
      <c r="D45" s="254" t="s">
        <v>894</v>
      </c>
      <c r="E45" s="223" t="s">
        <v>603</v>
      </c>
      <c r="F45" s="223">
        <v>17.5</v>
      </c>
      <c r="G45" s="223"/>
      <c r="H45" s="223">
        <v>26.5</v>
      </c>
      <c r="I45" s="218"/>
      <c r="J45" s="438" t="s">
        <v>928</v>
      </c>
      <c r="K45" s="236">
        <f>H45-F45</f>
        <v>9</v>
      </c>
      <c r="L45" s="313">
        <f>(H45*N45)*0.03%</f>
        <v>11.328749999999999</v>
      </c>
      <c r="M45" s="430">
        <v>8890</v>
      </c>
      <c r="N45" s="448">
        <v>1425</v>
      </c>
      <c r="O45" s="440" t="s">
        <v>594</v>
      </c>
      <c r="P45" s="428">
        <v>45233</v>
      </c>
      <c r="Q45" s="277"/>
      <c r="R45" s="141"/>
      <c r="S45" s="55" t="s">
        <v>593</v>
      </c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</row>
    <row r="46" spans="1:39" ht="15" customHeight="1">
      <c r="A46" s="415"/>
      <c r="B46" s="417"/>
      <c r="C46" s="254"/>
      <c r="D46" s="254" t="s">
        <v>895</v>
      </c>
      <c r="E46" s="223" t="s">
        <v>881</v>
      </c>
      <c r="F46" s="317" t="s">
        <v>918</v>
      </c>
      <c r="G46" s="223"/>
      <c r="H46" s="223">
        <v>11.25</v>
      </c>
      <c r="I46" s="218"/>
      <c r="J46" s="439"/>
      <c r="K46" s="318">
        <f>F46-H46</f>
        <v>-2.75</v>
      </c>
      <c r="L46" s="313">
        <f>(H46*N46)*0.03%</f>
        <v>0</v>
      </c>
      <c r="M46" s="431"/>
      <c r="N46" s="449"/>
      <c r="O46" s="437"/>
      <c r="P46" s="429"/>
      <c r="Q46" s="277"/>
      <c r="R46" s="141"/>
      <c r="S46" s="55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</row>
    <row r="47" spans="1:39" ht="12.75" customHeight="1">
      <c r="A47" s="314">
        <v>3</v>
      </c>
      <c r="B47" s="238">
        <v>45232</v>
      </c>
      <c r="C47" s="315"/>
      <c r="D47" s="315" t="s">
        <v>911</v>
      </c>
      <c r="E47" s="314" t="s">
        <v>603</v>
      </c>
      <c r="F47" s="314">
        <v>432</v>
      </c>
      <c r="G47" s="316">
        <v>426</v>
      </c>
      <c r="H47" s="223">
        <v>437.5</v>
      </c>
      <c r="I47" s="218" t="s">
        <v>912</v>
      </c>
      <c r="J47" s="312" t="s">
        <v>929</v>
      </c>
      <c r="K47" s="236">
        <f t="shared" ref="K47" si="21">H47-F47</f>
        <v>5.5</v>
      </c>
      <c r="L47" s="313">
        <f t="shared" ref="L47" si="22">(H47*N47)*0.03%</f>
        <v>209.99999999999997</v>
      </c>
      <c r="M47" s="237">
        <f t="shared" ref="M47" si="23">(K47*N47)-L47</f>
        <v>8590</v>
      </c>
      <c r="N47" s="236">
        <v>1600</v>
      </c>
      <c r="O47" s="102" t="s">
        <v>594</v>
      </c>
      <c r="P47" s="238">
        <v>45236</v>
      </c>
      <c r="Q47" s="277"/>
      <c r="R47" s="140"/>
      <c r="S47" s="55" t="s">
        <v>593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4">
        <v>4</v>
      </c>
      <c r="B48" s="238">
        <v>45232</v>
      </c>
      <c r="C48" s="315"/>
      <c r="D48" s="315" t="s">
        <v>913</v>
      </c>
      <c r="E48" s="314" t="s">
        <v>603</v>
      </c>
      <c r="F48" s="314">
        <v>920</v>
      </c>
      <c r="G48" s="316">
        <v>909</v>
      </c>
      <c r="H48" s="223">
        <v>929</v>
      </c>
      <c r="I48" s="218" t="s">
        <v>914</v>
      </c>
      <c r="J48" s="312" t="s">
        <v>807</v>
      </c>
      <c r="K48" s="236">
        <f t="shared" ref="K48" si="24">H48-F48</f>
        <v>9</v>
      </c>
      <c r="L48" s="313">
        <f t="shared" ref="L48" si="25">(H48*N48)*0.03%</f>
        <v>264.76499999999999</v>
      </c>
      <c r="M48" s="237">
        <f t="shared" ref="M48" si="26">(K48*N48)-L48</f>
        <v>8285.2350000000006</v>
      </c>
      <c r="N48" s="236">
        <v>950</v>
      </c>
      <c r="O48" s="102" t="s">
        <v>594</v>
      </c>
      <c r="P48" s="238">
        <v>45233</v>
      </c>
      <c r="Q48" s="277"/>
      <c r="R48" s="140"/>
      <c r="S48" s="55" t="s">
        <v>786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4">
        <v>5</v>
      </c>
      <c r="B49" s="238">
        <v>45233</v>
      </c>
      <c r="C49" s="315"/>
      <c r="D49" s="315" t="s">
        <v>921</v>
      </c>
      <c r="E49" s="314" t="s">
        <v>603</v>
      </c>
      <c r="F49" s="314">
        <v>3970</v>
      </c>
      <c r="G49" s="316">
        <v>3915</v>
      </c>
      <c r="H49" s="223">
        <v>4010</v>
      </c>
      <c r="I49" s="218" t="s">
        <v>922</v>
      </c>
      <c r="J49" s="312" t="s">
        <v>635</v>
      </c>
      <c r="K49" s="236">
        <f t="shared" ref="K49" si="27">H49-F49</f>
        <v>40</v>
      </c>
      <c r="L49" s="313">
        <f t="shared" ref="L49" si="28">(H49*N49)*0.03%</f>
        <v>240.59999999999997</v>
      </c>
      <c r="M49" s="237">
        <f t="shared" ref="M49" si="29">(K49*N49)-L49</f>
        <v>7759.4</v>
      </c>
      <c r="N49" s="236">
        <v>200</v>
      </c>
      <c r="O49" s="102" t="s">
        <v>594</v>
      </c>
      <c r="P49" s="238">
        <v>45236</v>
      </c>
      <c r="Q49" s="277"/>
      <c r="R49" s="140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4">
        <v>6</v>
      </c>
      <c r="B50" s="238">
        <v>45233</v>
      </c>
      <c r="C50" s="315"/>
      <c r="D50" s="315" t="s">
        <v>923</v>
      </c>
      <c r="E50" s="314" t="s">
        <v>603</v>
      </c>
      <c r="F50" s="314">
        <v>257.25</v>
      </c>
      <c r="G50" s="316">
        <v>254</v>
      </c>
      <c r="H50" s="223">
        <v>260.5</v>
      </c>
      <c r="I50" s="218" t="s">
        <v>924</v>
      </c>
      <c r="J50" s="312" t="s">
        <v>930</v>
      </c>
      <c r="K50" s="236">
        <f t="shared" ref="K50" si="30">H50-F50</f>
        <v>3.25</v>
      </c>
      <c r="L50" s="313">
        <f t="shared" ref="L50" si="31">(H50*N50)*0.03%</f>
        <v>281.33999999999997</v>
      </c>
      <c r="M50" s="237">
        <f t="shared" ref="M50" si="32">(K50*N50)-L50</f>
        <v>11418.66</v>
      </c>
      <c r="N50" s="236">
        <v>3600</v>
      </c>
      <c r="O50" s="102" t="s">
        <v>594</v>
      </c>
      <c r="P50" s="238">
        <v>45236</v>
      </c>
      <c r="Q50" s="277"/>
      <c r="R50" s="140"/>
      <c r="S50" s="55" t="s">
        <v>605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4">
        <v>7</v>
      </c>
      <c r="B51" s="238">
        <v>45236</v>
      </c>
      <c r="C51" s="315"/>
      <c r="D51" s="315" t="s">
        <v>934</v>
      </c>
      <c r="E51" s="314" t="s">
        <v>603</v>
      </c>
      <c r="F51" s="314">
        <v>315</v>
      </c>
      <c r="G51" s="316">
        <v>310</v>
      </c>
      <c r="H51" s="223">
        <v>321</v>
      </c>
      <c r="I51" s="218" t="s">
        <v>935</v>
      </c>
      <c r="J51" s="312" t="s">
        <v>962</v>
      </c>
      <c r="K51" s="236">
        <f t="shared" ref="K51" si="33">H51-F51</f>
        <v>6</v>
      </c>
      <c r="L51" s="313">
        <f t="shared" ref="L51" si="34">(H51*N51)*0.03%</f>
        <v>202.23</v>
      </c>
      <c r="M51" s="237">
        <f t="shared" ref="M51" si="35">(K51*N51)-L51</f>
        <v>12397.77</v>
      </c>
      <c r="N51" s="236">
        <v>2100</v>
      </c>
      <c r="O51" s="102" t="s">
        <v>594</v>
      </c>
      <c r="P51" s="238">
        <v>45239</v>
      </c>
      <c r="Q51" s="277"/>
      <c r="R51" s="140"/>
      <c r="S51" s="55" t="s">
        <v>605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78">
        <v>8</v>
      </c>
      <c r="B52" s="279">
        <v>45236</v>
      </c>
      <c r="C52" s="280"/>
      <c r="D52" s="280" t="s">
        <v>936</v>
      </c>
      <c r="E52" s="278" t="s">
        <v>603</v>
      </c>
      <c r="F52" s="278">
        <v>5120</v>
      </c>
      <c r="G52" s="294">
        <v>5050</v>
      </c>
      <c r="H52" s="234">
        <v>5050</v>
      </c>
      <c r="I52" s="235" t="s">
        <v>937</v>
      </c>
      <c r="J52" s="295" t="s">
        <v>975</v>
      </c>
      <c r="K52" s="281">
        <f t="shared" ref="K52" si="36">H52-F52</f>
        <v>-70</v>
      </c>
      <c r="L52" s="282">
        <f t="shared" ref="L52" si="37">(H52*N52)*0.03%</f>
        <v>227.24999999999997</v>
      </c>
      <c r="M52" s="283">
        <f t="shared" ref="M52" si="38">(K52*N52)-L52</f>
        <v>-10727.25</v>
      </c>
      <c r="N52" s="281">
        <v>150</v>
      </c>
      <c r="O52" s="284" t="s">
        <v>604</v>
      </c>
      <c r="P52" s="279">
        <v>45243</v>
      </c>
      <c r="Q52" s="277"/>
      <c r="R52" s="140"/>
      <c r="S52" s="55" t="s">
        <v>786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34">
        <v>9</v>
      </c>
      <c r="B53" s="335">
        <v>45237</v>
      </c>
      <c r="C53" s="336"/>
      <c r="D53" s="336" t="s">
        <v>947</v>
      </c>
      <c r="E53" s="334" t="s">
        <v>603</v>
      </c>
      <c r="F53" s="334">
        <v>7605</v>
      </c>
      <c r="G53" s="337">
        <v>7525</v>
      </c>
      <c r="H53" s="338">
        <v>7525</v>
      </c>
      <c r="I53" s="339" t="s">
        <v>948</v>
      </c>
      <c r="J53" s="340" t="s">
        <v>949</v>
      </c>
      <c r="K53" s="341">
        <f t="shared" ref="K53:K55" si="39">H53-F53</f>
        <v>-80</v>
      </c>
      <c r="L53" s="342">
        <f t="shared" ref="L53:L55" si="40">(H53*N53)*0.03%</f>
        <v>282.1875</v>
      </c>
      <c r="M53" s="343">
        <f t="shared" ref="M53:M55" si="41">(K53*N53)-L53</f>
        <v>-10282.1875</v>
      </c>
      <c r="N53" s="341">
        <v>125</v>
      </c>
      <c r="O53" s="344" t="s">
        <v>604</v>
      </c>
      <c r="P53" s="335">
        <v>45237</v>
      </c>
      <c r="Q53" s="277"/>
      <c r="R53" s="140"/>
      <c r="S53" s="55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45">
        <v>10</v>
      </c>
      <c r="B54" s="346">
        <v>45238</v>
      </c>
      <c r="C54" s="347"/>
      <c r="D54" s="347" t="s">
        <v>956</v>
      </c>
      <c r="E54" s="345" t="s">
        <v>603</v>
      </c>
      <c r="F54" s="345">
        <v>360.5</v>
      </c>
      <c r="G54" s="345">
        <v>356</v>
      </c>
      <c r="H54" s="345">
        <v>361.5</v>
      </c>
      <c r="I54" s="345" t="s">
        <v>957</v>
      </c>
      <c r="J54" s="348" t="s">
        <v>808</v>
      </c>
      <c r="K54" s="349">
        <f t="shared" si="39"/>
        <v>1</v>
      </c>
      <c r="L54" s="350">
        <f t="shared" si="40"/>
        <v>216.89999999999998</v>
      </c>
      <c r="M54" s="351">
        <f t="shared" si="41"/>
        <v>1783.1</v>
      </c>
      <c r="N54" s="349">
        <v>2000</v>
      </c>
      <c r="O54" s="348" t="s">
        <v>612</v>
      </c>
      <c r="P54" s="346">
        <v>45239</v>
      </c>
      <c r="Q54" s="277"/>
      <c r="R54" s="140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99">
        <v>11</v>
      </c>
      <c r="B55" s="357">
        <v>45239</v>
      </c>
      <c r="C55" s="358"/>
      <c r="D55" s="358" t="s">
        <v>963</v>
      </c>
      <c r="E55" s="299" t="s">
        <v>603</v>
      </c>
      <c r="F55" s="299">
        <v>1755</v>
      </c>
      <c r="G55" s="299">
        <v>1720</v>
      </c>
      <c r="H55" s="299">
        <v>1785</v>
      </c>
      <c r="I55" s="359" t="s">
        <v>964</v>
      </c>
      <c r="J55" s="312" t="s">
        <v>815</v>
      </c>
      <c r="K55" s="236">
        <f t="shared" si="39"/>
        <v>30</v>
      </c>
      <c r="L55" s="313">
        <f t="shared" si="40"/>
        <v>160.64999999999998</v>
      </c>
      <c r="M55" s="237">
        <f t="shared" si="41"/>
        <v>8839.35</v>
      </c>
      <c r="N55" s="236">
        <v>300</v>
      </c>
      <c r="O55" s="102" t="s">
        <v>594</v>
      </c>
      <c r="P55" s="238">
        <v>45242</v>
      </c>
      <c r="Q55" s="277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52">
        <v>12</v>
      </c>
      <c r="B56" s="353">
        <v>45239</v>
      </c>
      <c r="C56" s="354"/>
      <c r="D56" s="354" t="s">
        <v>965</v>
      </c>
      <c r="E56" s="352" t="s">
        <v>603</v>
      </c>
      <c r="F56" s="352">
        <v>1219</v>
      </c>
      <c r="G56" s="355">
        <v>1207</v>
      </c>
      <c r="H56" s="307">
        <v>1207</v>
      </c>
      <c r="I56" s="356" t="s">
        <v>966</v>
      </c>
      <c r="J56" s="295" t="s">
        <v>974</v>
      </c>
      <c r="K56" s="281">
        <f>H56-F56</f>
        <v>-12</v>
      </c>
      <c r="L56" s="282">
        <f t="shared" ref="L56" si="42">(H56*N56)*0.03%</f>
        <v>307.78499999999997</v>
      </c>
      <c r="M56" s="283">
        <f t="shared" ref="M56" si="43">(K56*N56)-L56</f>
        <v>-10507.785</v>
      </c>
      <c r="N56" s="281">
        <v>850</v>
      </c>
      <c r="O56" s="344" t="s">
        <v>604</v>
      </c>
      <c r="P56" s="279">
        <v>45240</v>
      </c>
      <c r="Q56" s="277"/>
      <c r="R56" s="140"/>
      <c r="S56" s="55" t="s">
        <v>605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4">
        <v>13</v>
      </c>
      <c r="B57" s="238">
        <v>45239</v>
      </c>
      <c r="C57" s="315"/>
      <c r="D57" s="315" t="s">
        <v>967</v>
      </c>
      <c r="E57" s="314" t="s">
        <v>881</v>
      </c>
      <c r="F57" s="314">
        <v>201</v>
      </c>
      <c r="G57" s="316">
        <v>204</v>
      </c>
      <c r="H57" s="223">
        <v>193.5</v>
      </c>
      <c r="I57" s="218" t="s">
        <v>968</v>
      </c>
      <c r="J57" s="312" t="s">
        <v>970</v>
      </c>
      <c r="K57" s="236">
        <f>F57-H57</f>
        <v>7.5</v>
      </c>
      <c r="L57" s="313">
        <f t="shared" ref="L57:L72" si="44">(H57*N57)*0.03%</f>
        <v>174.14999999999998</v>
      </c>
      <c r="M57" s="237">
        <f t="shared" ref="M57" si="45">(K57*N57)-L57</f>
        <v>22325.85</v>
      </c>
      <c r="N57" s="236">
        <v>3000</v>
      </c>
      <c r="O57" s="102" t="s">
        <v>594</v>
      </c>
      <c r="P57" s="238">
        <v>45240</v>
      </c>
      <c r="Q57" s="277"/>
      <c r="R57" s="140"/>
      <c r="S57" s="55" t="s">
        <v>605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14</v>
      </c>
      <c r="B58" s="293">
        <v>45240</v>
      </c>
      <c r="C58" s="254"/>
      <c r="D58" s="254" t="s">
        <v>971</v>
      </c>
      <c r="E58" s="223" t="s">
        <v>603</v>
      </c>
      <c r="F58" s="223">
        <v>19440</v>
      </c>
      <c r="G58" s="223">
        <v>19340</v>
      </c>
      <c r="H58" s="223">
        <v>19490</v>
      </c>
      <c r="I58" s="218" t="s">
        <v>972</v>
      </c>
      <c r="J58" s="301" t="s">
        <v>973</v>
      </c>
      <c r="K58" s="236">
        <f t="shared" ref="K58:K66" si="46">H58-F58</f>
        <v>50</v>
      </c>
      <c r="L58" s="313">
        <f t="shared" si="44"/>
        <v>292.34999999999997</v>
      </c>
      <c r="M58" s="237">
        <f t="shared" ref="M58" si="47">(K58*N58)-L58</f>
        <v>2207.65</v>
      </c>
      <c r="N58" s="236">
        <v>50</v>
      </c>
      <c r="O58" s="102" t="s">
        <v>594</v>
      </c>
      <c r="P58" s="238">
        <v>45240</v>
      </c>
      <c r="Q58" s="277"/>
      <c r="R58" s="140"/>
      <c r="S58" s="55" t="s">
        <v>593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4">
        <v>15</v>
      </c>
      <c r="B59" s="238">
        <v>45243</v>
      </c>
      <c r="C59" s="315"/>
      <c r="D59" s="315" t="s">
        <v>976</v>
      </c>
      <c r="E59" s="314" t="s">
        <v>603</v>
      </c>
      <c r="F59" s="314">
        <v>622.5</v>
      </c>
      <c r="G59" s="316">
        <v>612.5</v>
      </c>
      <c r="H59" s="223">
        <v>632</v>
      </c>
      <c r="I59" s="218" t="s">
        <v>977</v>
      </c>
      <c r="J59" s="301" t="s">
        <v>994</v>
      </c>
      <c r="K59" s="236">
        <f t="shared" si="46"/>
        <v>9.5</v>
      </c>
      <c r="L59" s="313">
        <f t="shared" si="44"/>
        <v>208.55999999999997</v>
      </c>
      <c r="M59" s="237">
        <f t="shared" ref="M59" si="48">(K59*N59)-L59</f>
        <v>10241.44</v>
      </c>
      <c r="N59" s="236">
        <v>1100</v>
      </c>
      <c r="O59" s="102" t="s">
        <v>594</v>
      </c>
      <c r="P59" s="238">
        <v>45245</v>
      </c>
      <c r="Q59" s="277"/>
      <c r="R59" s="140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4">
        <v>16</v>
      </c>
      <c r="B60" s="238">
        <v>45243</v>
      </c>
      <c r="C60" s="315"/>
      <c r="D60" s="315" t="s">
        <v>979</v>
      </c>
      <c r="E60" s="314" t="s">
        <v>603</v>
      </c>
      <c r="F60" s="314">
        <v>3412.5</v>
      </c>
      <c r="G60" s="316">
        <v>3374</v>
      </c>
      <c r="H60" s="223">
        <v>3455</v>
      </c>
      <c r="I60" s="218" t="s">
        <v>980</v>
      </c>
      <c r="J60" s="301" t="s">
        <v>1072</v>
      </c>
      <c r="K60" s="236">
        <f t="shared" si="46"/>
        <v>42.5</v>
      </c>
      <c r="L60" s="313">
        <f t="shared" si="44"/>
        <v>285.03749999999997</v>
      </c>
      <c r="M60" s="237">
        <f t="shared" ref="M60" si="49">(K60*N60)-L60</f>
        <v>11402.4625</v>
      </c>
      <c r="N60" s="236">
        <v>275</v>
      </c>
      <c r="O60" s="102" t="s">
        <v>594</v>
      </c>
      <c r="P60" s="238">
        <v>45245</v>
      </c>
      <c r="Q60" s="277"/>
      <c r="R60" s="140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4">
        <v>17</v>
      </c>
      <c r="B61" s="238">
        <v>45245</v>
      </c>
      <c r="C61" s="315"/>
      <c r="D61" s="315" t="s">
        <v>921</v>
      </c>
      <c r="E61" s="314" t="s">
        <v>603</v>
      </c>
      <c r="F61" s="314">
        <v>4040</v>
      </c>
      <c r="G61" s="316">
        <v>3985</v>
      </c>
      <c r="H61" s="223">
        <v>4070</v>
      </c>
      <c r="I61" s="218" t="s">
        <v>995</v>
      </c>
      <c r="J61" s="301" t="s">
        <v>815</v>
      </c>
      <c r="K61" s="236">
        <f t="shared" si="46"/>
        <v>30</v>
      </c>
      <c r="L61" s="313">
        <f t="shared" si="44"/>
        <v>244.2</v>
      </c>
      <c r="M61" s="237">
        <f t="shared" ref="M61" si="50">(K61*N61)-L61</f>
        <v>5755.8</v>
      </c>
      <c r="N61" s="236">
        <v>200</v>
      </c>
      <c r="O61" s="102" t="s">
        <v>594</v>
      </c>
      <c r="P61" s="238">
        <v>45246</v>
      </c>
      <c r="Q61" s="277"/>
      <c r="R61" s="140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4">
        <v>18</v>
      </c>
      <c r="B62" s="238">
        <v>45245</v>
      </c>
      <c r="C62" s="315"/>
      <c r="D62" s="315" t="s">
        <v>979</v>
      </c>
      <c r="E62" s="314" t="s">
        <v>603</v>
      </c>
      <c r="F62" s="314">
        <v>3440</v>
      </c>
      <c r="G62" s="316">
        <v>3404</v>
      </c>
      <c r="H62" s="223">
        <v>3530</v>
      </c>
      <c r="I62" s="218" t="s">
        <v>1001</v>
      </c>
      <c r="J62" s="301" t="s">
        <v>1002</v>
      </c>
      <c r="K62" s="236">
        <f t="shared" si="46"/>
        <v>90</v>
      </c>
      <c r="L62" s="313">
        <f t="shared" si="44"/>
        <v>291.22499999999997</v>
      </c>
      <c r="M62" s="237">
        <f t="shared" ref="M62" si="51">(K62*N62)-L62</f>
        <v>24458.775000000001</v>
      </c>
      <c r="N62" s="236">
        <v>275</v>
      </c>
      <c r="O62" s="102" t="s">
        <v>594</v>
      </c>
      <c r="P62" s="238">
        <v>45245</v>
      </c>
      <c r="Q62" s="277"/>
      <c r="R62" s="140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4">
        <v>19</v>
      </c>
      <c r="B63" s="238">
        <v>45245</v>
      </c>
      <c r="C63" s="315"/>
      <c r="D63" s="315" t="s">
        <v>1003</v>
      </c>
      <c r="E63" s="314" t="s">
        <v>603</v>
      </c>
      <c r="F63" s="314">
        <v>4265</v>
      </c>
      <c r="G63" s="316">
        <v>4180</v>
      </c>
      <c r="H63" s="223">
        <v>4327.5</v>
      </c>
      <c r="I63" s="218" t="s">
        <v>1004</v>
      </c>
      <c r="J63" s="301" t="s">
        <v>1031</v>
      </c>
      <c r="K63" s="236">
        <f t="shared" si="46"/>
        <v>62.5</v>
      </c>
      <c r="L63" s="313">
        <f t="shared" si="44"/>
        <v>162.28125</v>
      </c>
      <c r="M63" s="237">
        <f t="shared" ref="M63" si="52">(K63*N63)-L63</f>
        <v>7650.21875</v>
      </c>
      <c r="N63" s="236">
        <v>125</v>
      </c>
      <c r="O63" s="102" t="s">
        <v>594</v>
      </c>
      <c r="P63" s="238">
        <v>45250</v>
      </c>
      <c r="Q63" s="277"/>
      <c r="R63" s="140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14">
        <v>20</v>
      </c>
      <c r="B64" s="238">
        <v>45246</v>
      </c>
      <c r="C64" s="315"/>
      <c r="D64" s="315" t="s">
        <v>1009</v>
      </c>
      <c r="E64" s="314" t="s">
        <v>603</v>
      </c>
      <c r="F64" s="314">
        <v>4735</v>
      </c>
      <c r="G64" s="316">
        <v>4660</v>
      </c>
      <c r="H64" s="223">
        <v>4767.5</v>
      </c>
      <c r="I64" s="218" t="s">
        <v>1015</v>
      </c>
      <c r="J64" s="301" t="s">
        <v>757</v>
      </c>
      <c r="K64" s="236">
        <f t="shared" si="46"/>
        <v>32.5</v>
      </c>
      <c r="L64" s="313">
        <f t="shared" si="44"/>
        <v>214.53749999999999</v>
      </c>
      <c r="M64" s="237">
        <f t="shared" ref="M64" si="53">(K64*N64)-L64</f>
        <v>4660.4624999999996</v>
      </c>
      <c r="N64" s="236">
        <v>150</v>
      </c>
      <c r="O64" s="102" t="s">
        <v>594</v>
      </c>
      <c r="P64" s="238">
        <v>45246</v>
      </c>
      <c r="Q64" s="277"/>
      <c r="R64" s="140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14">
        <v>21</v>
      </c>
      <c r="B65" s="238">
        <v>45246</v>
      </c>
      <c r="C65" s="315"/>
      <c r="D65" s="315" t="s">
        <v>1010</v>
      </c>
      <c r="E65" s="314" t="s">
        <v>603</v>
      </c>
      <c r="F65" s="314">
        <v>208</v>
      </c>
      <c r="G65" s="316">
        <v>204.5</v>
      </c>
      <c r="H65" s="223">
        <v>210.5</v>
      </c>
      <c r="I65" s="218" t="s">
        <v>1016</v>
      </c>
      <c r="J65" s="301" t="s">
        <v>1026</v>
      </c>
      <c r="K65" s="236">
        <f t="shared" si="46"/>
        <v>2.5</v>
      </c>
      <c r="L65" s="313">
        <f t="shared" si="44"/>
        <v>227.33999999999997</v>
      </c>
      <c r="M65" s="237">
        <f t="shared" ref="M65" si="54">(K65*N65)-L65</f>
        <v>8772.66</v>
      </c>
      <c r="N65" s="236">
        <v>3600</v>
      </c>
      <c r="O65" s="102" t="s">
        <v>594</v>
      </c>
      <c r="P65" s="238">
        <v>45247</v>
      </c>
      <c r="Q65" s="277"/>
      <c r="R65" s="140"/>
      <c r="S65" s="55" t="s">
        <v>605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450">
        <v>22</v>
      </c>
      <c r="B66" s="457">
        <v>45247</v>
      </c>
      <c r="C66" s="254"/>
      <c r="D66" s="254" t="s">
        <v>1020</v>
      </c>
      <c r="E66" s="223" t="s">
        <v>603</v>
      </c>
      <c r="F66" s="223">
        <v>5405</v>
      </c>
      <c r="G66" s="450">
        <v>5280</v>
      </c>
      <c r="H66" s="223">
        <v>5510</v>
      </c>
      <c r="I66" s="451" t="s">
        <v>1022</v>
      </c>
      <c r="J66" s="440" t="s">
        <v>1032</v>
      </c>
      <c r="K66" s="236">
        <f t="shared" si="46"/>
        <v>105</v>
      </c>
      <c r="L66" s="313">
        <f t="shared" si="44"/>
        <v>165.29999999999998</v>
      </c>
      <c r="M66" s="430">
        <v>7350</v>
      </c>
      <c r="N66" s="448">
        <v>100</v>
      </c>
      <c r="O66" s="440" t="s">
        <v>594</v>
      </c>
      <c r="P66" s="428">
        <v>45250</v>
      </c>
      <c r="Q66" s="277"/>
      <c r="R66" s="140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415"/>
      <c r="B67" s="417"/>
      <c r="C67" s="254"/>
      <c r="D67" s="254" t="s">
        <v>1021</v>
      </c>
      <c r="E67" s="223" t="s">
        <v>881</v>
      </c>
      <c r="F67" s="223">
        <v>50</v>
      </c>
      <c r="G67" s="415"/>
      <c r="H67" s="223">
        <v>81</v>
      </c>
      <c r="I67" s="452"/>
      <c r="J67" s="437"/>
      <c r="K67" s="236">
        <f>F67-H67</f>
        <v>-31</v>
      </c>
      <c r="L67" s="313">
        <v>50</v>
      </c>
      <c r="M67" s="431"/>
      <c r="N67" s="449"/>
      <c r="O67" s="437"/>
      <c r="P67" s="429"/>
      <c r="Q67" s="277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3">
        <v>23</v>
      </c>
      <c r="B68" s="293">
        <v>45247</v>
      </c>
      <c r="C68" s="254"/>
      <c r="D68" s="254" t="s">
        <v>1029</v>
      </c>
      <c r="E68" s="223" t="s">
        <v>603</v>
      </c>
      <c r="F68" s="223">
        <v>1637.5</v>
      </c>
      <c r="G68" s="223">
        <v>1610</v>
      </c>
      <c r="H68" s="223">
        <v>1660</v>
      </c>
      <c r="I68" s="218" t="s">
        <v>1030</v>
      </c>
      <c r="J68" s="301" t="s">
        <v>1048</v>
      </c>
      <c r="K68" s="236">
        <f t="shared" ref="K68" si="55">H68-F68</f>
        <v>22.5</v>
      </c>
      <c r="L68" s="313">
        <f t="shared" si="44"/>
        <v>199.2</v>
      </c>
      <c r="M68" s="237">
        <f t="shared" ref="M68" si="56">(K68*N68)-L68</f>
        <v>8800.7999999999993</v>
      </c>
      <c r="N68" s="236">
        <v>400</v>
      </c>
      <c r="O68" s="102" t="s">
        <v>594</v>
      </c>
      <c r="P68" s="238">
        <v>45251</v>
      </c>
      <c r="Q68" s="277"/>
      <c r="R68" s="140"/>
      <c r="S68" s="55" t="s">
        <v>605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34">
        <v>24</v>
      </c>
      <c r="B69" s="308">
        <v>45250</v>
      </c>
      <c r="C69" s="309"/>
      <c r="D69" s="309" t="s">
        <v>1009</v>
      </c>
      <c r="E69" s="234" t="s">
        <v>603</v>
      </c>
      <c r="F69" s="234">
        <v>4830</v>
      </c>
      <c r="G69" s="234">
        <v>4760</v>
      </c>
      <c r="H69" s="234">
        <v>4760</v>
      </c>
      <c r="I69" s="235" t="s">
        <v>1034</v>
      </c>
      <c r="J69" s="310" t="s">
        <v>975</v>
      </c>
      <c r="K69" s="281">
        <f>H69-F69</f>
        <v>-70</v>
      </c>
      <c r="L69" s="281">
        <f t="shared" si="44"/>
        <v>214.2</v>
      </c>
      <c r="M69" s="283">
        <f t="shared" ref="M69" si="57">(K69*N69)-L69</f>
        <v>-10714.2</v>
      </c>
      <c r="N69" s="281">
        <v>150</v>
      </c>
      <c r="O69" s="284" t="s">
        <v>604</v>
      </c>
      <c r="P69" s="279">
        <v>45250</v>
      </c>
      <c r="Q69" s="277"/>
      <c r="R69" s="140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34">
        <v>25</v>
      </c>
      <c r="B70" s="308">
        <v>45250</v>
      </c>
      <c r="C70" s="309"/>
      <c r="D70" s="309" t="s">
        <v>1035</v>
      </c>
      <c r="E70" s="234" t="s">
        <v>603</v>
      </c>
      <c r="F70" s="234">
        <v>252.25</v>
      </c>
      <c r="G70" s="234">
        <v>248.75</v>
      </c>
      <c r="H70" s="234">
        <v>248.75</v>
      </c>
      <c r="I70" s="235" t="s">
        <v>1036</v>
      </c>
      <c r="J70" s="310" t="s">
        <v>1050</v>
      </c>
      <c r="K70" s="281">
        <f>H70-F70</f>
        <v>-3.5</v>
      </c>
      <c r="L70" s="281">
        <f t="shared" si="44"/>
        <v>223.87499999999997</v>
      </c>
      <c r="M70" s="283">
        <f t="shared" ref="M70" si="58">(K70*N70)-L70</f>
        <v>-10723.875</v>
      </c>
      <c r="N70" s="281">
        <v>3000</v>
      </c>
      <c r="O70" s="284" t="s">
        <v>604</v>
      </c>
      <c r="P70" s="279">
        <v>45251</v>
      </c>
      <c r="Q70" s="277"/>
      <c r="R70" s="140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34">
        <v>26</v>
      </c>
      <c r="B71" s="308">
        <v>45251</v>
      </c>
      <c r="C71" s="309"/>
      <c r="D71" s="309" t="s">
        <v>1003</v>
      </c>
      <c r="E71" s="234" t="s">
        <v>603</v>
      </c>
      <c r="F71" s="234">
        <v>4345</v>
      </c>
      <c r="G71" s="234">
        <v>4260</v>
      </c>
      <c r="H71" s="234">
        <v>4260</v>
      </c>
      <c r="I71" s="235" t="s">
        <v>1049</v>
      </c>
      <c r="J71" s="310" t="s">
        <v>1062</v>
      </c>
      <c r="K71" s="281">
        <f>H71-F71</f>
        <v>-85</v>
      </c>
      <c r="L71" s="281">
        <f t="shared" si="44"/>
        <v>159.75</v>
      </c>
      <c r="M71" s="283">
        <f t="shared" ref="M71" si="59">(K71*N71)-L71</f>
        <v>-10784.75</v>
      </c>
      <c r="N71" s="281">
        <v>125</v>
      </c>
      <c r="O71" s="284" t="s">
        <v>604</v>
      </c>
      <c r="P71" s="279">
        <v>45252</v>
      </c>
      <c r="Q71" s="277"/>
      <c r="R71" s="140"/>
      <c r="S71" s="55" t="s">
        <v>605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3">
        <v>27</v>
      </c>
      <c r="B72" s="293">
        <v>45251</v>
      </c>
      <c r="C72" s="254"/>
      <c r="D72" s="254" t="s">
        <v>1010</v>
      </c>
      <c r="E72" s="223" t="s">
        <v>603</v>
      </c>
      <c r="F72" s="223">
        <v>209.25</v>
      </c>
      <c r="G72" s="223">
        <v>206</v>
      </c>
      <c r="H72" s="223">
        <v>211.25</v>
      </c>
      <c r="I72" s="218" t="s">
        <v>1056</v>
      </c>
      <c r="J72" s="301" t="s">
        <v>1055</v>
      </c>
      <c r="K72" s="236">
        <f t="shared" ref="K72" si="60">H72-F72</f>
        <v>2</v>
      </c>
      <c r="L72" s="313">
        <f t="shared" si="44"/>
        <v>228.14999999999998</v>
      </c>
      <c r="M72" s="237">
        <f t="shared" ref="M72" si="61">(K72*N72)-L72</f>
        <v>6971.85</v>
      </c>
      <c r="N72" s="236">
        <v>3600</v>
      </c>
      <c r="O72" s="102" t="s">
        <v>594</v>
      </c>
      <c r="P72" s="238">
        <v>45252</v>
      </c>
      <c r="Q72" s="277"/>
      <c r="R72" s="140"/>
      <c r="S72" s="55" t="s">
        <v>605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45">
        <v>28</v>
      </c>
      <c r="B73" s="346">
        <v>45252</v>
      </c>
      <c r="C73" s="347"/>
      <c r="D73" s="347" t="s">
        <v>1060</v>
      </c>
      <c r="E73" s="345" t="s">
        <v>603</v>
      </c>
      <c r="F73" s="345">
        <v>1607</v>
      </c>
      <c r="G73" s="345">
        <v>1580</v>
      </c>
      <c r="H73" s="345">
        <v>1614</v>
      </c>
      <c r="I73" s="389" t="s">
        <v>1061</v>
      </c>
      <c r="J73" s="381" t="s">
        <v>1092</v>
      </c>
      <c r="K73" s="382">
        <f t="shared" ref="K73" si="62">H73-F73</f>
        <v>7</v>
      </c>
      <c r="L73" s="390">
        <f t="shared" ref="L73" si="63">(H73*N73)*0.03%</f>
        <v>181.57499999999999</v>
      </c>
      <c r="M73" s="384">
        <f t="shared" ref="M73" si="64">(K73*N73)-L73</f>
        <v>2443.4250000000002</v>
      </c>
      <c r="N73" s="382">
        <v>375</v>
      </c>
      <c r="O73" s="385" t="s">
        <v>612</v>
      </c>
      <c r="P73" s="386">
        <v>45258</v>
      </c>
      <c r="Q73" s="277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34">
        <v>29</v>
      </c>
      <c r="B74" s="308">
        <v>45252</v>
      </c>
      <c r="C74" s="309"/>
      <c r="D74" s="309" t="s">
        <v>1066</v>
      </c>
      <c r="E74" s="234" t="s">
        <v>603</v>
      </c>
      <c r="F74" s="234">
        <v>1086</v>
      </c>
      <c r="G74" s="234">
        <v>1070</v>
      </c>
      <c r="H74" s="234">
        <v>1070</v>
      </c>
      <c r="I74" s="235" t="s">
        <v>1067</v>
      </c>
      <c r="J74" s="310" t="s">
        <v>1076</v>
      </c>
      <c r="K74" s="281">
        <f t="shared" ref="K74" si="65">H74-F74</f>
        <v>-16</v>
      </c>
      <c r="L74" s="282">
        <f t="shared" ref="L74" si="66">(H74*N74)*0.03%</f>
        <v>208.64999999999998</v>
      </c>
      <c r="M74" s="283">
        <f t="shared" ref="M74" si="67">(K74*N74)-L74</f>
        <v>-10608.65</v>
      </c>
      <c r="N74" s="281">
        <v>650</v>
      </c>
      <c r="O74" s="284" t="s">
        <v>604</v>
      </c>
      <c r="P74" s="279">
        <v>45253</v>
      </c>
      <c r="Q74" s="277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34">
        <v>30</v>
      </c>
      <c r="B75" s="308">
        <v>45253</v>
      </c>
      <c r="C75" s="309"/>
      <c r="D75" s="309" t="s">
        <v>1073</v>
      </c>
      <c r="E75" s="234" t="s">
        <v>603</v>
      </c>
      <c r="F75" s="234">
        <v>3530</v>
      </c>
      <c r="G75" s="234">
        <v>3473</v>
      </c>
      <c r="H75" s="234">
        <v>3508.5</v>
      </c>
      <c r="I75" s="235" t="s">
        <v>1074</v>
      </c>
      <c r="J75" s="310" t="s">
        <v>1078</v>
      </c>
      <c r="K75" s="281">
        <f t="shared" ref="K75" si="68">H75-F75</f>
        <v>-21.5</v>
      </c>
      <c r="L75" s="282">
        <f t="shared" ref="L75" si="69">(H75*N75)*0.03%</f>
        <v>184.19624999999999</v>
      </c>
      <c r="M75" s="283">
        <f t="shared" ref="M75" si="70">(K75*N75)-L75</f>
        <v>-3946.69625</v>
      </c>
      <c r="N75" s="281">
        <v>175</v>
      </c>
      <c r="O75" s="284" t="s">
        <v>604</v>
      </c>
      <c r="P75" s="279">
        <v>45253</v>
      </c>
      <c r="Q75" s="277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45">
        <v>31</v>
      </c>
      <c r="B76" s="346">
        <v>45258</v>
      </c>
      <c r="C76" s="347"/>
      <c r="D76" s="347" t="s">
        <v>1093</v>
      </c>
      <c r="E76" s="345" t="s">
        <v>603</v>
      </c>
      <c r="F76" s="345">
        <v>237.5</v>
      </c>
      <c r="G76" s="345">
        <v>233.5</v>
      </c>
      <c r="H76" s="345">
        <v>237.75</v>
      </c>
      <c r="I76" s="389" t="s">
        <v>1094</v>
      </c>
      <c r="J76" s="381" t="s">
        <v>1098</v>
      </c>
      <c r="K76" s="382">
        <f t="shared" ref="K76:K77" si="71">H76-F76</f>
        <v>0.25</v>
      </c>
      <c r="L76" s="390">
        <f t="shared" ref="L76:L77" si="72">(H76*N76)*0.03%</f>
        <v>178.31249999999997</v>
      </c>
      <c r="M76" s="384">
        <f t="shared" ref="M76:M77" si="73">(K76*N76)-L76</f>
        <v>446.6875</v>
      </c>
      <c r="N76" s="382">
        <v>2500</v>
      </c>
      <c r="O76" s="385" t="s">
        <v>612</v>
      </c>
      <c r="P76" s="386">
        <v>45258</v>
      </c>
      <c r="Q76" s="277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23">
        <v>32</v>
      </c>
      <c r="B77" s="293">
        <v>45258</v>
      </c>
      <c r="C77" s="254"/>
      <c r="D77" s="254" t="s">
        <v>1096</v>
      </c>
      <c r="E77" s="223" t="s">
        <v>603</v>
      </c>
      <c r="F77" s="223">
        <v>1688.5</v>
      </c>
      <c r="G77" s="223">
        <v>1660</v>
      </c>
      <c r="H77" s="223">
        <v>1711.5</v>
      </c>
      <c r="I77" s="218" t="s">
        <v>1097</v>
      </c>
      <c r="J77" s="301" t="s">
        <v>1116</v>
      </c>
      <c r="K77" s="236">
        <f t="shared" si="71"/>
        <v>23</v>
      </c>
      <c r="L77" s="313">
        <f t="shared" si="72"/>
        <v>205.38</v>
      </c>
      <c r="M77" s="237">
        <f t="shared" si="73"/>
        <v>8994.6200000000008</v>
      </c>
      <c r="N77" s="236">
        <v>400</v>
      </c>
      <c r="O77" s="102" t="s">
        <v>594</v>
      </c>
      <c r="P77" s="238">
        <v>45259</v>
      </c>
      <c r="Q77" s="277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3">
        <v>33</v>
      </c>
      <c r="B78" s="293">
        <v>45259</v>
      </c>
      <c r="C78" s="254"/>
      <c r="D78" s="254" t="s">
        <v>1117</v>
      </c>
      <c r="E78" s="223" t="s">
        <v>603</v>
      </c>
      <c r="F78" s="223">
        <v>3087.5</v>
      </c>
      <c r="G78" s="223">
        <v>3050</v>
      </c>
      <c r="H78" s="223">
        <v>3120</v>
      </c>
      <c r="I78" s="218" t="s">
        <v>1118</v>
      </c>
      <c r="J78" s="301" t="s">
        <v>757</v>
      </c>
      <c r="K78" s="236">
        <f t="shared" ref="K78" si="74">H78-F78</f>
        <v>32.5</v>
      </c>
      <c r="L78" s="313">
        <f t="shared" ref="L78:L79" si="75">(H78*N78)*0.03%</f>
        <v>280.79999999999995</v>
      </c>
      <c r="M78" s="237">
        <f t="shared" ref="M78:M79" si="76">(K78*N78)-L78</f>
        <v>9469.2000000000007</v>
      </c>
      <c r="N78" s="236">
        <v>300</v>
      </c>
      <c r="O78" s="102" t="s">
        <v>594</v>
      </c>
      <c r="P78" s="238">
        <v>45260</v>
      </c>
      <c r="Q78" s="277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34">
        <v>34</v>
      </c>
      <c r="B79" s="308">
        <v>45259</v>
      </c>
      <c r="C79" s="309"/>
      <c r="D79" s="309" t="s">
        <v>1119</v>
      </c>
      <c r="E79" s="234" t="s">
        <v>881</v>
      </c>
      <c r="F79" s="234">
        <v>221</v>
      </c>
      <c r="G79" s="234">
        <v>225</v>
      </c>
      <c r="H79" s="234">
        <v>225.25</v>
      </c>
      <c r="I79" s="235" t="s">
        <v>1120</v>
      </c>
      <c r="J79" s="310" t="s">
        <v>1079</v>
      </c>
      <c r="K79" s="281">
        <f>F79-H79</f>
        <v>-4.25</v>
      </c>
      <c r="L79" s="282">
        <f t="shared" si="75"/>
        <v>168.93749999999997</v>
      </c>
      <c r="M79" s="283">
        <f t="shared" si="76"/>
        <v>-10793.9375</v>
      </c>
      <c r="N79" s="281">
        <v>2500</v>
      </c>
      <c r="O79" s="284" t="s">
        <v>604</v>
      </c>
      <c r="P79" s="279">
        <v>45260</v>
      </c>
      <c r="Q79" s="277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0">
        <v>35</v>
      </c>
      <c r="B80" s="332">
        <v>45259</v>
      </c>
      <c r="C80" s="285"/>
      <c r="D80" s="285" t="s">
        <v>1121</v>
      </c>
      <c r="E80" s="220" t="s">
        <v>603</v>
      </c>
      <c r="F80" s="220" t="s">
        <v>1122</v>
      </c>
      <c r="G80" s="220">
        <v>566</v>
      </c>
      <c r="H80" s="220"/>
      <c r="I80" s="222" t="s">
        <v>1123</v>
      </c>
      <c r="J80" s="219" t="s">
        <v>592</v>
      </c>
      <c r="K80" s="98"/>
      <c r="L80" s="333"/>
      <c r="M80" s="287"/>
      <c r="N80" s="98"/>
      <c r="O80" s="100"/>
      <c r="P80" s="360"/>
      <c r="Q80" s="277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220">
        <v>36</v>
      </c>
      <c r="B81" s="332">
        <v>45259</v>
      </c>
      <c r="C81" s="285"/>
      <c r="D81" s="285" t="s">
        <v>1124</v>
      </c>
      <c r="E81" s="220" t="s">
        <v>603</v>
      </c>
      <c r="F81" s="220" t="s">
        <v>1125</v>
      </c>
      <c r="G81" s="220">
        <v>826.5</v>
      </c>
      <c r="H81" s="220"/>
      <c r="I81" s="222" t="s">
        <v>1126</v>
      </c>
      <c r="J81" s="219" t="s">
        <v>592</v>
      </c>
      <c r="K81" s="98"/>
      <c r="L81" s="333"/>
      <c r="M81" s="287"/>
      <c r="N81" s="98"/>
      <c r="O81" s="100"/>
      <c r="P81" s="360"/>
      <c r="Q81" s="277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23">
        <v>37</v>
      </c>
      <c r="B82" s="293">
        <v>45260</v>
      </c>
      <c r="C82" s="254"/>
      <c r="D82" s="254" t="s">
        <v>1162</v>
      </c>
      <c r="E82" s="223" t="s">
        <v>603</v>
      </c>
      <c r="F82" s="223">
        <v>210</v>
      </c>
      <c r="G82" s="223">
        <v>207</v>
      </c>
      <c r="H82" s="223">
        <v>212.8</v>
      </c>
      <c r="I82" s="218" t="s">
        <v>1164</v>
      </c>
      <c r="J82" s="301" t="s">
        <v>1170</v>
      </c>
      <c r="K82" s="236">
        <f t="shared" ref="K82" si="77">H82-F82</f>
        <v>2.8000000000000114</v>
      </c>
      <c r="L82" s="313">
        <f t="shared" ref="L82" si="78">(H82*N82)*0.03%</f>
        <v>229.82399999999998</v>
      </c>
      <c r="M82" s="237">
        <f t="shared" ref="M82" si="79">(K82*N82)-L82</f>
        <v>9850.1760000000395</v>
      </c>
      <c r="N82" s="236">
        <v>3600</v>
      </c>
      <c r="O82" s="102" t="s">
        <v>594</v>
      </c>
      <c r="P82" s="238">
        <v>45260</v>
      </c>
      <c r="Q82" s="277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0">
        <v>38</v>
      </c>
      <c r="B83" s="332">
        <v>45260</v>
      </c>
      <c r="C83" s="285"/>
      <c r="D83" s="285" t="s">
        <v>1167</v>
      </c>
      <c r="E83" s="220" t="s">
        <v>603</v>
      </c>
      <c r="F83" s="220" t="s">
        <v>1168</v>
      </c>
      <c r="G83" s="220">
        <v>20100</v>
      </c>
      <c r="H83" s="220"/>
      <c r="I83" s="222" t="s">
        <v>1169</v>
      </c>
      <c r="J83" s="219" t="s">
        <v>592</v>
      </c>
      <c r="K83" s="98"/>
      <c r="L83" s="333"/>
      <c r="M83" s="287"/>
      <c r="N83" s="98"/>
      <c r="O83" s="100"/>
      <c r="P83" s="360"/>
      <c r="Q83" s="277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220">
        <v>39</v>
      </c>
      <c r="B84" s="332">
        <v>45260</v>
      </c>
      <c r="C84" s="285"/>
      <c r="D84" s="285" t="s">
        <v>1162</v>
      </c>
      <c r="E84" s="220" t="s">
        <v>603</v>
      </c>
      <c r="F84" s="220" t="s">
        <v>1163</v>
      </c>
      <c r="G84" s="220">
        <v>207</v>
      </c>
      <c r="H84" s="220"/>
      <c r="I84" s="222" t="s">
        <v>1164</v>
      </c>
      <c r="J84" s="219" t="s">
        <v>592</v>
      </c>
      <c r="K84" s="98"/>
      <c r="L84" s="333"/>
      <c r="M84" s="287"/>
      <c r="N84" s="98"/>
      <c r="O84" s="100"/>
      <c r="P84" s="360"/>
      <c r="Q84" s="277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0"/>
      <c r="B85" s="332"/>
      <c r="C85" s="285"/>
      <c r="D85" s="285"/>
      <c r="E85" s="220"/>
      <c r="F85" s="220"/>
      <c r="G85" s="220"/>
      <c r="H85" s="220"/>
      <c r="I85" s="222"/>
      <c r="J85" s="219"/>
      <c r="K85" s="98"/>
      <c r="L85" s="333"/>
      <c r="M85" s="287"/>
      <c r="N85" s="98"/>
      <c r="O85" s="100"/>
      <c r="P85" s="360"/>
      <c r="Q85" s="277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20"/>
      <c r="B86" s="332"/>
      <c r="C86" s="285"/>
      <c r="D86" s="285"/>
      <c r="E86" s="220"/>
      <c r="F86" s="220"/>
      <c r="G86" s="220"/>
      <c r="H86" s="220"/>
      <c r="I86" s="222"/>
      <c r="J86" s="219"/>
      <c r="K86" s="98"/>
      <c r="L86" s="333"/>
      <c r="M86" s="287"/>
      <c r="N86" s="98"/>
      <c r="O86" s="100"/>
      <c r="P86" s="360"/>
      <c r="Q86" s="277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8" spans="1:39" ht="12.75" customHeight="1">
      <c r="A88" s="141"/>
      <c r="B88" s="144"/>
      <c r="C88" s="140"/>
      <c r="D88" s="140"/>
      <c r="E88" s="141"/>
      <c r="F88" s="141"/>
      <c r="G88" s="141"/>
      <c r="H88" s="145"/>
      <c r="I88" s="145"/>
      <c r="J88" s="145"/>
      <c r="K88" s="140"/>
      <c r="L88" s="141"/>
      <c r="M88" s="141"/>
      <c r="N88" s="141"/>
      <c r="O88" s="145"/>
      <c r="P88" s="145"/>
      <c r="Q88" s="145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3.8">
      <c r="A89" s="146" t="s">
        <v>610</v>
      </c>
      <c r="B89" s="146"/>
      <c r="C89" s="146"/>
      <c r="D89" s="146"/>
      <c r="E89" s="147"/>
      <c r="F89" s="108"/>
      <c r="G89" s="108"/>
      <c r="H89" s="108"/>
      <c r="I89" s="108"/>
      <c r="J89" s="1"/>
      <c r="K89" s="6"/>
      <c r="L89" s="6"/>
      <c r="M89" s="6"/>
      <c r="N89" s="1"/>
      <c r="O89" s="1"/>
      <c r="P89" s="37"/>
      <c r="Q89" s="37"/>
      <c r="R89" s="37"/>
      <c r="S89" s="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7"/>
      <c r="AH89" s="37"/>
      <c r="AI89" s="37"/>
      <c r="AJ89" s="37"/>
      <c r="AK89" s="37"/>
      <c r="AL89" s="37"/>
      <c r="AM89" s="37"/>
    </row>
    <row r="90" spans="1:39" ht="39.6">
      <c r="A90" s="95" t="s">
        <v>16</v>
      </c>
      <c r="B90" s="95" t="s">
        <v>566</v>
      </c>
      <c r="C90" s="95"/>
      <c r="D90" s="96" t="s">
        <v>578</v>
      </c>
      <c r="E90" s="95" t="s">
        <v>579</v>
      </c>
      <c r="F90" s="95" t="s">
        <v>580</v>
      </c>
      <c r="G90" s="95" t="s">
        <v>601</v>
      </c>
      <c r="H90" s="95" t="s">
        <v>582</v>
      </c>
      <c r="I90" s="95" t="s">
        <v>583</v>
      </c>
      <c r="J90" s="94" t="s">
        <v>584</v>
      </c>
      <c r="K90" s="94" t="s">
        <v>611</v>
      </c>
      <c r="L90" s="97" t="s">
        <v>586</v>
      </c>
      <c r="M90" s="139" t="s">
        <v>608</v>
      </c>
      <c r="N90" s="95" t="s">
        <v>609</v>
      </c>
      <c r="O90" s="95" t="s">
        <v>588</v>
      </c>
      <c r="P90" s="96" t="s">
        <v>589</v>
      </c>
      <c r="Q90" s="296"/>
      <c r="R90" s="37"/>
      <c r="S90" s="6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37"/>
      <c r="AH90" s="37"/>
      <c r="AI90" s="37"/>
      <c r="AJ90" s="37"/>
      <c r="AK90" s="37"/>
      <c r="AL90" s="37"/>
      <c r="AM90" s="37"/>
    </row>
    <row r="91" spans="1:39" ht="15" customHeight="1">
      <c r="A91" s="450">
        <v>1</v>
      </c>
      <c r="B91" s="457">
        <v>45226</v>
      </c>
      <c r="C91" s="302"/>
      <c r="D91" s="302" t="s">
        <v>897</v>
      </c>
      <c r="E91" s="298" t="s">
        <v>603</v>
      </c>
      <c r="F91" s="298">
        <v>60</v>
      </c>
      <c r="G91" s="298"/>
      <c r="H91" s="300">
        <v>43</v>
      </c>
      <c r="I91" s="300"/>
      <c r="J91" s="438" t="s">
        <v>807</v>
      </c>
      <c r="K91" s="236">
        <f t="shared" ref="K91" si="80">H91-F91</f>
        <v>-17</v>
      </c>
      <c r="L91" s="245">
        <v>50</v>
      </c>
      <c r="M91" s="430">
        <v>300</v>
      </c>
      <c r="N91" s="236">
        <v>50</v>
      </c>
      <c r="O91" s="440" t="s">
        <v>594</v>
      </c>
      <c r="P91" s="238">
        <v>45231</v>
      </c>
      <c r="Q91" s="277"/>
      <c r="R91" s="141"/>
      <c r="S91" s="55" t="s">
        <v>593</v>
      </c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</row>
    <row r="92" spans="1:39" ht="15" customHeight="1">
      <c r="A92" s="415"/>
      <c r="B92" s="417"/>
      <c r="C92" s="254"/>
      <c r="D92" s="254" t="s">
        <v>898</v>
      </c>
      <c r="E92" s="223" t="s">
        <v>881</v>
      </c>
      <c r="F92" s="223">
        <v>37</v>
      </c>
      <c r="G92" s="223"/>
      <c r="H92" s="218">
        <v>24</v>
      </c>
      <c r="I92" s="218"/>
      <c r="J92" s="456"/>
      <c r="K92" s="236">
        <v>26</v>
      </c>
      <c r="L92" s="245">
        <v>100</v>
      </c>
      <c r="M92" s="447"/>
      <c r="N92" s="236">
        <v>50</v>
      </c>
      <c r="O92" s="421"/>
      <c r="P92" s="238">
        <v>45230</v>
      </c>
      <c r="Q92" s="277"/>
      <c r="R92" s="141"/>
      <c r="S92" s="55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</row>
    <row r="93" spans="1:39" ht="15" customHeight="1">
      <c r="A93" s="414">
        <v>2</v>
      </c>
      <c r="B93" s="416">
        <v>45229</v>
      </c>
      <c r="C93" s="254"/>
      <c r="D93" s="254" t="s">
        <v>900</v>
      </c>
      <c r="E93" s="223" t="s">
        <v>603</v>
      </c>
      <c r="F93" s="223">
        <v>57</v>
      </c>
      <c r="G93" s="223"/>
      <c r="H93" s="218">
        <v>98</v>
      </c>
      <c r="I93" s="218"/>
      <c r="J93" s="441" t="s">
        <v>1013</v>
      </c>
      <c r="K93" s="236">
        <f>H93-F93</f>
        <v>41</v>
      </c>
      <c r="L93" s="245">
        <v>50</v>
      </c>
      <c r="M93" s="436">
        <v>3750</v>
      </c>
      <c r="N93" s="236">
        <v>175</v>
      </c>
      <c r="O93" s="420" t="s">
        <v>594</v>
      </c>
      <c r="P93" s="428">
        <v>45246</v>
      </c>
      <c r="Q93" s="277"/>
      <c r="R93" s="141"/>
      <c r="S93" s="55" t="s">
        <v>593</v>
      </c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</row>
    <row r="94" spans="1:39" ht="15" customHeight="1">
      <c r="A94" s="415"/>
      <c r="B94" s="417"/>
      <c r="C94" s="254"/>
      <c r="D94" s="254" t="s">
        <v>901</v>
      </c>
      <c r="E94" s="223" t="s">
        <v>881</v>
      </c>
      <c r="F94" s="223">
        <v>27</v>
      </c>
      <c r="G94" s="223"/>
      <c r="H94" s="218">
        <v>46</v>
      </c>
      <c r="I94" s="218"/>
      <c r="J94" s="439"/>
      <c r="K94" s="236">
        <f>F94-H94</f>
        <v>-19</v>
      </c>
      <c r="L94" s="245">
        <v>50</v>
      </c>
      <c r="M94" s="431"/>
      <c r="N94" s="236">
        <v>175</v>
      </c>
      <c r="O94" s="437"/>
      <c r="P94" s="429"/>
      <c r="Q94" s="277"/>
      <c r="R94" s="141"/>
      <c r="S94" s="55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</row>
    <row r="95" spans="1:39" ht="15" customHeight="1">
      <c r="A95" s="299">
        <v>3</v>
      </c>
      <c r="B95" s="293">
        <v>45231</v>
      </c>
      <c r="C95" s="254"/>
      <c r="D95" s="254" t="s">
        <v>903</v>
      </c>
      <c r="E95" s="223" t="s">
        <v>881</v>
      </c>
      <c r="F95" s="223">
        <v>57</v>
      </c>
      <c r="G95" s="223">
        <v>105</v>
      </c>
      <c r="H95" s="218">
        <v>16</v>
      </c>
      <c r="I95" s="218">
        <v>0.1</v>
      </c>
      <c r="J95" s="301" t="s">
        <v>906</v>
      </c>
      <c r="K95" s="236">
        <f>F95-H95</f>
        <v>41</v>
      </c>
      <c r="L95" s="245">
        <v>50</v>
      </c>
      <c r="M95" s="237">
        <f t="shared" ref="M95" si="81">(K95*N95)-L95</f>
        <v>565</v>
      </c>
      <c r="N95" s="236">
        <v>15</v>
      </c>
      <c r="O95" s="102" t="s">
        <v>594</v>
      </c>
      <c r="P95" s="238">
        <v>45231</v>
      </c>
      <c r="Q95" s="277"/>
      <c r="R95" s="141"/>
      <c r="S95" s="55" t="s">
        <v>593</v>
      </c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</row>
    <row r="96" spans="1:39" ht="15" customHeight="1">
      <c r="A96" s="414">
        <v>4</v>
      </c>
      <c r="B96" s="416">
        <v>45231</v>
      </c>
      <c r="C96" s="254"/>
      <c r="D96" s="254" t="s">
        <v>907</v>
      </c>
      <c r="E96" s="223" t="s">
        <v>603</v>
      </c>
      <c r="F96" s="223">
        <v>13.25</v>
      </c>
      <c r="G96" s="223"/>
      <c r="H96" s="218">
        <v>15.5</v>
      </c>
      <c r="I96" s="218"/>
      <c r="J96" s="438" t="s">
        <v>931</v>
      </c>
      <c r="K96" s="236">
        <f>H96-F96</f>
        <v>2.25</v>
      </c>
      <c r="L96" s="245">
        <v>50</v>
      </c>
      <c r="M96" s="430">
        <v>1250</v>
      </c>
      <c r="N96" s="236">
        <v>900</v>
      </c>
      <c r="O96" s="440" t="s">
        <v>594</v>
      </c>
      <c r="P96" s="428">
        <v>45236</v>
      </c>
      <c r="Q96" s="277"/>
      <c r="R96" s="141"/>
      <c r="S96" s="55" t="s">
        <v>605</v>
      </c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</row>
    <row r="97" spans="1:39" ht="15" customHeight="1">
      <c r="A97" s="415"/>
      <c r="B97" s="417"/>
      <c r="C97" s="254"/>
      <c r="D97" s="254" t="s">
        <v>908</v>
      </c>
      <c r="E97" s="223" t="s">
        <v>881</v>
      </c>
      <c r="F97" s="223">
        <v>8.25</v>
      </c>
      <c r="G97" s="223"/>
      <c r="H97" s="218">
        <v>9</v>
      </c>
      <c r="I97" s="218"/>
      <c r="J97" s="439"/>
      <c r="K97" s="236">
        <f>F97-H97</f>
        <v>-0.75</v>
      </c>
      <c r="L97" s="245">
        <v>50</v>
      </c>
      <c r="M97" s="431"/>
      <c r="N97" s="236">
        <v>900</v>
      </c>
      <c r="O97" s="437"/>
      <c r="P97" s="429"/>
      <c r="Q97" s="277"/>
      <c r="R97" s="141"/>
      <c r="S97" s="55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</row>
    <row r="98" spans="1:39" ht="15" customHeight="1">
      <c r="A98" s="307">
        <v>5</v>
      </c>
      <c r="B98" s="308">
        <v>45232</v>
      </c>
      <c r="C98" s="309"/>
      <c r="D98" s="309" t="s">
        <v>915</v>
      </c>
      <c r="E98" s="234" t="s">
        <v>603</v>
      </c>
      <c r="F98" s="234">
        <v>11</v>
      </c>
      <c r="G98" s="234">
        <v>0</v>
      </c>
      <c r="H98" s="235">
        <v>0</v>
      </c>
      <c r="I98" s="235" t="s">
        <v>916</v>
      </c>
      <c r="J98" s="310" t="s">
        <v>917</v>
      </c>
      <c r="K98" s="281">
        <f>H98-F98</f>
        <v>-11</v>
      </c>
      <c r="L98" s="311">
        <v>25</v>
      </c>
      <c r="M98" s="283">
        <f t="shared" ref="M98" si="82">(K98*N98)-L98</f>
        <v>-575</v>
      </c>
      <c r="N98" s="281">
        <v>50</v>
      </c>
      <c r="O98" s="284" t="s">
        <v>604</v>
      </c>
      <c r="P98" s="279">
        <v>45232</v>
      </c>
      <c r="Q98" s="277"/>
      <c r="R98" s="141"/>
      <c r="S98" s="55" t="s">
        <v>605</v>
      </c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</row>
    <row r="99" spans="1:39" ht="12.75" customHeight="1">
      <c r="A99" s="453">
        <v>5</v>
      </c>
      <c r="B99" s="428">
        <v>45233</v>
      </c>
      <c r="C99" s="315"/>
      <c r="D99" s="315" t="s">
        <v>919</v>
      </c>
      <c r="E99" s="314" t="s">
        <v>881</v>
      </c>
      <c r="F99" s="314">
        <v>24</v>
      </c>
      <c r="G99" s="316"/>
      <c r="H99" s="223">
        <v>29</v>
      </c>
      <c r="I99" s="218"/>
      <c r="J99" s="438" t="s">
        <v>932</v>
      </c>
      <c r="K99" s="236">
        <f>F99-H99</f>
        <v>-5</v>
      </c>
      <c r="L99" s="245">
        <v>50</v>
      </c>
      <c r="M99" s="430">
        <v>560</v>
      </c>
      <c r="N99" s="236">
        <v>40</v>
      </c>
      <c r="O99" s="440" t="s">
        <v>594</v>
      </c>
      <c r="P99" s="428">
        <v>45236</v>
      </c>
      <c r="Q99" s="277"/>
      <c r="R99" s="140"/>
      <c r="S99" s="55" t="s">
        <v>593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454"/>
      <c r="B100" s="455"/>
      <c r="C100" s="320"/>
      <c r="D100" s="320" t="s">
        <v>920</v>
      </c>
      <c r="E100" s="319" t="s">
        <v>881</v>
      </c>
      <c r="F100" s="319">
        <v>27</v>
      </c>
      <c r="G100" s="321"/>
      <c r="H100" s="298">
        <v>5.5</v>
      </c>
      <c r="I100" s="300"/>
      <c r="J100" s="456"/>
      <c r="K100" s="236">
        <f>F100-H100</f>
        <v>21.5</v>
      </c>
      <c r="L100" s="245">
        <v>50</v>
      </c>
      <c r="M100" s="447"/>
      <c r="N100" s="236">
        <v>40</v>
      </c>
      <c r="O100" s="421"/>
      <c r="P100" s="446"/>
      <c r="Q100" s="277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453">
        <v>6</v>
      </c>
      <c r="B101" s="428">
        <v>45233</v>
      </c>
      <c r="C101" s="315"/>
      <c r="D101" s="315" t="s">
        <v>925</v>
      </c>
      <c r="E101" s="314" t="s">
        <v>603</v>
      </c>
      <c r="F101" s="314">
        <v>16.5</v>
      </c>
      <c r="G101" s="223"/>
      <c r="H101" s="223">
        <v>19.5</v>
      </c>
      <c r="I101" s="218"/>
      <c r="J101" s="441" t="s">
        <v>990</v>
      </c>
      <c r="K101" s="236">
        <f>H101-F101</f>
        <v>3</v>
      </c>
      <c r="L101" s="245">
        <v>50</v>
      </c>
      <c r="M101" s="436">
        <v>4250</v>
      </c>
      <c r="N101" s="236">
        <v>1450</v>
      </c>
      <c r="O101" s="420" t="s">
        <v>594</v>
      </c>
      <c r="P101" s="445">
        <v>45245</v>
      </c>
      <c r="Q101" s="277"/>
      <c r="R101" s="140"/>
      <c r="S101" s="55" t="s">
        <v>593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54"/>
      <c r="B102" s="455"/>
      <c r="C102" s="320"/>
      <c r="D102" s="320" t="s">
        <v>926</v>
      </c>
      <c r="E102" s="319" t="s">
        <v>881</v>
      </c>
      <c r="F102" s="319">
        <v>6.5</v>
      </c>
      <c r="G102" s="223"/>
      <c r="H102" s="223">
        <v>6.5</v>
      </c>
      <c r="I102" s="218"/>
      <c r="J102" s="456"/>
      <c r="K102" s="236">
        <f>F102-H102</f>
        <v>0</v>
      </c>
      <c r="L102" s="245">
        <v>50</v>
      </c>
      <c r="M102" s="447"/>
      <c r="N102" s="236">
        <v>1450</v>
      </c>
      <c r="O102" s="421"/>
      <c r="P102" s="446"/>
      <c r="Q102" s="277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414">
        <v>7</v>
      </c>
      <c r="B103" s="416">
        <v>45236</v>
      </c>
      <c r="C103" s="254"/>
      <c r="D103" s="254" t="s">
        <v>919</v>
      </c>
      <c r="E103" s="223" t="s">
        <v>881</v>
      </c>
      <c r="F103" s="223">
        <v>39.5</v>
      </c>
      <c r="G103" s="223"/>
      <c r="H103" s="223">
        <v>11</v>
      </c>
      <c r="I103" s="218"/>
      <c r="J103" s="441" t="s">
        <v>952</v>
      </c>
      <c r="K103" s="236">
        <f>F103-H103</f>
        <v>28.5</v>
      </c>
      <c r="L103" s="245">
        <v>50</v>
      </c>
      <c r="M103" s="436">
        <v>1440</v>
      </c>
      <c r="N103" s="236">
        <v>40</v>
      </c>
      <c r="O103" s="420" t="s">
        <v>594</v>
      </c>
      <c r="P103" s="445">
        <v>45237</v>
      </c>
      <c r="Q103" s="277"/>
      <c r="R103" s="140"/>
      <c r="S103" s="55" t="s">
        <v>605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415"/>
      <c r="B104" s="460"/>
      <c r="C104" s="254"/>
      <c r="D104" s="254" t="s">
        <v>942</v>
      </c>
      <c r="E104" s="223" t="s">
        <v>881</v>
      </c>
      <c r="F104" s="223">
        <v>41</v>
      </c>
      <c r="G104" s="223"/>
      <c r="H104" s="223">
        <v>31</v>
      </c>
      <c r="I104" s="218"/>
      <c r="J104" s="439"/>
      <c r="K104" s="236">
        <f>F104-H104</f>
        <v>10</v>
      </c>
      <c r="L104" s="245">
        <v>50</v>
      </c>
      <c r="M104" s="447"/>
      <c r="N104" s="236">
        <v>40</v>
      </c>
      <c r="O104" s="421"/>
      <c r="P104" s="446"/>
      <c r="Q104" s="277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223">
        <v>8</v>
      </c>
      <c r="B105" s="293">
        <v>45237</v>
      </c>
      <c r="C105" s="254"/>
      <c r="D105" s="254" t="s">
        <v>944</v>
      </c>
      <c r="E105" s="223" t="s">
        <v>603</v>
      </c>
      <c r="F105" s="223">
        <v>21.5</v>
      </c>
      <c r="G105" s="223"/>
      <c r="H105" s="223">
        <v>31.5</v>
      </c>
      <c r="I105" s="218" t="s">
        <v>945</v>
      </c>
      <c r="J105" s="301" t="s">
        <v>943</v>
      </c>
      <c r="K105" s="236">
        <f>H105-F105</f>
        <v>10</v>
      </c>
      <c r="L105" s="245">
        <v>50</v>
      </c>
      <c r="M105" s="237">
        <f t="shared" ref="M105" si="83">(K105*N105)-L105</f>
        <v>350</v>
      </c>
      <c r="N105" s="236">
        <v>40</v>
      </c>
      <c r="O105" s="102" t="s">
        <v>594</v>
      </c>
      <c r="P105" s="238">
        <v>45237</v>
      </c>
      <c r="Q105" s="277"/>
      <c r="R105" s="140"/>
      <c r="S105" s="55" t="s">
        <v>605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414">
        <v>9</v>
      </c>
      <c r="B106" s="416">
        <v>45237</v>
      </c>
      <c r="C106" s="254"/>
      <c r="D106" s="254" t="s">
        <v>950</v>
      </c>
      <c r="E106" s="223" t="s">
        <v>603</v>
      </c>
      <c r="F106" s="223">
        <v>275</v>
      </c>
      <c r="G106" s="223"/>
      <c r="H106" s="223">
        <v>265</v>
      </c>
      <c r="I106" s="218"/>
      <c r="J106" s="438" t="s">
        <v>959</v>
      </c>
      <c r="K106" s="236">
        <f>H106-F106</f>
        <v>-10</v>
      </c>
      <c r="L106" s="245">
        <v>50</v>
      </c>
      <c r="M106" s="430">
        <v>875</v>
      </c>
      <c r="N106" s="236">
        <v>15</v>
      </c>
      <c r="O106" s="440" t="s">
        <v>594</v>
      </c>
      <c r="P106" s="428">
        <v>45238</v>
      </c>
      <c r="Q106" s="277"/>
      <c r="R106" s="140"/>
      <c r="S106" s="55" t="s">
        <v>593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415"/>
      <c r="B107" s="417"/>
      <c r="C107" s="254"/>
      <c r="D107" s="254" t="s">
        <v>951</v>
      </c>
      <c r="E107" s="223" t="s">
        <v>881</v>
      </c>
      <c r="F107" s="223">
        <v>85</v>
      </c>
      <c r="G107" s="223"/>
      <c r="H107" s="223">
        <v>10</v>
      </c>
      <c r="I107" s="218"/>
      <c r="J107" s="439"/>
      <c r="K107" s="236">
        <f>F107-H107</f>
        <v>75</v>
      </c>
      <c r="L107" s="245">
        <v>50</v>
      </c>
      <c r="M107" s="431"/>
      <c r="N107" s="236">
        <v>15</v>
      </c>
      <c r="O107" s="437"/>
      <c r="P107" s="429"/>
      <c r="Q107" s="277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234">
        <v>11</v>
      </c>
      <c r="B108" s="308">
        <v>45238</v>
      </c>
      <c r="C108" s="309"/>
      <c r="D108" s="309" t="s">
        <v>954</v>
      </c>
      <c r="E108" s="234" t="s">
        <v>603</v>
      </c>
      <c r="F108" s="234">
        <v>90</v>
      </c>
      <c r="G108" s="234">
        <v>59</v>
      </c>
      <c r="H108" s="234">
        <v>40</v>
      </c>
      <c r="I108" s="235" t="s">
        <v>955</v>
      </c>
      <c r="J108" s="310" t="s">
        <v>969</v>
      </c>
      <c r="K108" s="281">
        <f>H108-F108</f>
        <v>-50</v>
      </c>
      <c r="L108" s="311">
        <v>25</v>
      </c>
      <c r="M108" s="283">
        <f t="shared" ref="M108" si="84">(K108*N108)-L108</f>
        <v>-2025</v>
      </c>
      <c r="N108" s="281">
        <v>40</v>
      </c>
      <c r="O108" s="284" t="s">
        <v>604</v>
      </c>
      <c r="P108" s="279">
        <v>45240</v>
      </c>
      <c r="Q108" s="277"/>
      <c r="R108" s="140"/>
      <c r="S108" s="55" t="s">
        <v>605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414">
        <v>12</v>
      </c>
      <c r="B109" s="416">
        <v>45238</v>
      </c>
      <c r="C109" s="254"/>
      <c r="D109" s="254" t="s">
        <v>960</v>
      </c>
      <c r="E109" s="223" t="s">
        <v>603</v>
      </c>
      <c r="F109" s="223">
        <v>72</v>
      </c>
      <c r="G109" s="223"/>
      <c r="H109" s="223">
        <v>85</v>
      </c>
      <c r="I109" s="218"/>
      <c r="J109" s="438" t="s">
        <v>993</v>
      </c>
      <c r="K109" s="236">
        <f>H109-F109</f>
        <v>13</v>
      </c>
      <c r="L109" s="245">
        <v>50</v>
      </c>
      <c r="M109" s="430">
        <v>1375</v>
      </c>
      <c r="N109" s="236">
        <v>50</v>
      </c>
      <c r="O109" s="440" t="s">
        <v>594</v>
      </c>
      <c r="P109" s="428">
        <v>45245</v>
      </c>
      <c r="Q109" s="277"/>
      <c r="R109" s="140"/>
      <c r="S109" s="55" t="s">
        <v>593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415"/>
      <c r="B110" s="417"/>
      <c r="C110" s="254"/>
      <c r="D110" s="254" t="s">
        <v>961</v>
      </c>
      <c r="E110" s="223" t="s">
        <v>881</v>
      </c>
      <c r="F110" s="223">
        <v>16</v>
      </c>
      <c r="G110" s="223"/>
      <c r="H110" s="223">
        <v>0</v>
      </c>
      <c r="I110" s="218"/>
      <c r="J110" s="439"/>
      <c r="K110" s="236">
        <f>F110-H110</f>
        <v>16</v>
      </c>
      <c r="L110" s="245">
        <v>25</v>
      </c>
      <c r="M110" s="431"/>
      <c r="N110" s="236">
        <v>50</v>
      </c>
      <c r="O110" s="437"/>
      <c r="P110" s="429"/>
      <c r="Q110" s="277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223">
        <v>13</v>
      </c>
      <c r="B111" s="293">
        <v>45243</v>
      </c>
      <c r="C111" s="254"/>
      <c r="D111" s="254" t="s">
        <v>954</v>
      </c>
      <c r="E111" s="223" t="s">
        <v>603</v>
      </c>
      <c r="F111" s="223">
        <v>25</v>
      </c>
      <c r="G111" s="223">
        <v>0</v>
      </c>
      <c r="H111" s="223">
        <v>50</v>
      </c>
      <c r="I111" s="218" t="s">
        <v>978</v>
      </c>
      <c r="J111" s="301" t="s">
        <v>762</v>
      </c>
      <c r="K111" s="236">
        <f>H111-F111</f>
        <v>25</v>
      </c>
      <c r="L111" s="245">
        <v>50</v>
      </c>
      <c r="M111" s="237">
        <f t="shared" ref="M111" si="85">(K111*N111)-L111</f>
        <v>950</v>
      </c>
      <c r="N111" s="236">
        <v>40</v>
      </c>
      <c r="O111" s="102" t="s">
        <v>594</v>
      </c>
      <c r="P111" s="238">
        <v>45243</v>
      </c>
      <c r="Q111" s="277"/>
      <c r="R111" s="140"/>
      <c r="S111" s="55" t="s">
        <v>605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406">
        <v>14</v>
      </c>
      <c r="B112" s="408">
        <v>45243</v>
      </c>
      <c r="C112" s="309"/>
      <c r="D112" s="309" t="s">
        <v>981</v>
      </c>
      <c r="E112" s="234" t="s">
        <v>881</v>
      </c>
      <c r="F112" s="234">
        <v>92.5</v>
      </c>
      <c r="G112" s="234"/>
      <c r="H112" s="234">
        <v>9</v>
      </c>
      <c r="I112" s="235"/>
      <c r="J112" s="410" t="s">
        <v>992</v>
      </c>
      <c r="K112" s="281">
        <f>F112-H112</f>
        <v>83.5</v>
      </c>
      <c r="L112" s="311">
        <v>50</v>
      </c>
      <c r="M112" s="424">
        <v>-272.5</v>
      </c>
      <c r="N112" s="281">
        <v>15</v>
      </c>
      <c r="O112" s="412" t="s">
        <v>604</v>
      </c>
      <c r="P112" s="433">
        <v>45245</v>
      </c>
      <c r="Q112" s="277"/>
      <c r="R112" s="140"/>
      <c r="S112" s="55" t="s">
        <v>605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2.75" customHeight="1">
      <c r="A113" s="407"/>
      <c r="B113" s="409"/>
      <c r="C113" s="309"/>
      <c r="D113" s="309" t="s">
        <v>982</v>
      </c>
      <c r="E113" s="234" t="s">
        <v>881</v>
      </c>
      <c r="F113" s="234">
        <v>70</v>
      </c>
      <c r="G113" s="234"/>
      <c r="H113" s="234">
        <v>165</v>
      </c>
      <c r="I113" s="235"/>
      <c r="J113" s="432"/>
      <c r="K113" s="281">
        <f>F113-H113</f>
        <v>-95</v>
      </c>
      <c r="L113" s="311">
        <v>50</v>
      </c>
      <c r="M113" s="442"/>
      <c r="N113" s="281">
        <v>15</v>
      </c>
      <c r="O113" s="443"/>
      <c r="P113" s="434"/>
      <c r="Q113" s="277"/>
      <c r="R113" s="140"/>
      <c r="S113" s="5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12.75" customHeight="1">
      <c r="A114" s="234">
        <v>15</v>
      </c>
      <c r="B114" s="308">
        <v>45245</v>
      </c>
      <c r="C114" s="309"/>
      <c r="D114" s="309" t="s">
        <v>996</v>
      </c>
      <c r="E114" s="234" t="s">
        <v>603</v>
      </c>
      <c r="F114" s="234">
        <v>36</v>
      </c>
      <c r="G114" s="234">
        <v>0</v>
      </c>
      <c r="H114" s="234">
        <v>0</v>
      </c>
      <c r="I114" s="235" t="s">
        <v>997</v>
      </c>
      <c r="J114" s="310" t="s">
        <v>998</v>
      </c>
      <c r="K114" s="281">
        <f>H114-F114</f>
        <v>-36</v>
      </c>
      <c r="L114" s="311">
        <v>50</v>
      </c>
      <c r="M114" s="283">
        <f t="shared" ref="M114" si="86">(K114*N114)-L114</f>
        <v>-590</v>
      </c>
      <c r="N114" s="281">
        <v>15</v>
      </c>
      <c r="O114" s="284" t="s">
        <v>604</v>
      </c>
      <c r="P114" s="279">
        <v>45245</v>
      </c>
      <c r="Q114" s="277"/>
      <c r="R114" s="140"/>
      <c r="S114" s="55" t="s">
        <v>605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234">
        <v>16</v>
      </c>
      <c r="B115" s="308">
        <v>45245</v>
      </c>
      <c r="C115" s="309"/>
      <c r="D115" s="309" t="s">
        <v>999</v>
      </c>
      <c r="E115" s="234" t="s">
        <v>603</v>
      </c>
      <c r="F115" s="234">
        <v>109</v>
      </c>
      <c r="G115" s="234">
        <v>70</v>
      </c>
      <c r="H115" s="234">
        <v>70</v>
      </c>
      <c r="I115" s="235" t="s">
        <v>1000</v>
      </c>
      <c r="J115" s="310" t="s">
        <v>1005</v>
      </c>
      <c r="K115" s="281">
        <f>H115-F115</f>
        <v>-39</v>
      </c>
      <c r="L115" s="311">
        <v>50</v>
      </c>
      <c r="M115" s="283">
        <f t="shared" ref="M115" si="87">(K115*N115)-L115</f>
        <v>-1610</v>
      </c>
      <c r="N115" s="281">
        <v>40</v>
      </c>
      <c r="O115" s="284" t="s">
        <v>604</v>
      </c>
      <c r="P115" s="279">
        <v>45246</v>
      </c>
      <c r="Q115" s="277"/>
      <c r="R115" s="140"/>
      <c r="S115" s="55" t="s">
        <v>605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234">
        <v>17</v>
      </c>
      <c r="B116" s="308">
        <v>45246</v>
      </c>
      <c r="C116" s="309"/>
      <c r="D116" s="309" t="s">
        <v>1006</v>
      </c>
      <c r="E116" s="234" t="s">
        <v>603</v>
      </c>
      <c r="F116" s="234">
        <v>22.5</v>
      </c>
      <c r="G116" s="234">
        <v>0</v>
      </c>
      <c r="H116" s="234">
        <v>0</v>
      </c>
      <c r="I116" s="235" t="s">
        <v>1011</v>
      </c>
      <c r="J116" s="310" t="s">
        <v>1012</v>
      </c>
      <c r="K116" s="281">
        <f>H116-F116</f>
        <v>-22.5</v>
      </c>
      <c r="L116" s="311">
        <v>25</v>
      </c>
      <c r="M116" s="283">
        <f t="shared" ref="M116" si="88">(K116*N116)-L116</f>
        <v>-1150</v>
      </c>
      <c r="N116" s="281">
        <v>50</v>
      </c>
      <c r="O116" s="284" t="s">
        <v>604</v>
      </c>
      <c r="P116" s="279">
        <v>45246</v>
      </c>
      <c r="Q116" s="277"/>
      <c r="R116" s="140"/>
      <c r="S116" s="55" t="s">
        <v>605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414">
        <v>18</v>
      </c>
      <c r="B117" s="416">
        <v>45246</v>
      </c>
      <c r="C117" s="254"/>
      <c r="D117" s="254" t="s">
        <v>1007</v>
      </c>
      <c r="E117" s="223" t="s">
        <v>603</v>
      </c>
      <c r="F117" s="223">
        <v>97</v>
      </c>
      <c r="G117" s="223"/>
      <c r="H117" s="223">
        <v>166</v>
      </c>
      <c r="I117" s="218"/>
      <c r="J117" s="438" t="s">
        <v>1014</v>
      </c>
      <c r="K117" s="236">
        <f>H117-F117</f>
        <v>69</v>
      </c>
      <c r="L117" s="245">
        <v>50</v>
      </c>
      <c r="M117" s="430">
        <v>2350</v>
      </c>
      <c r="N117" s="236">
        <v>100</v>
      </c>
      <c r="O117" s="440" t="s">
        <v>594</v>
      </c>
      <c r="P117" s="428">
        <v>45246</v>
      </c>
      <c r="Q117" s="277"/>
      <c r="R117" s="140"/>
      <c r="S117" s="55" t="s">
        <v>605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415"/>
      <c r="B118" s="417"/>
      <c r="C118" s="254"/>
      <c r="D118" s="254" t="s">
        <v>1008</v>
      </c>
      <c r="E118" s="223" t="s">
        <v>881</v>
      </c>
      <c r="F118" s="223">
        <v>51.5</v>
      </c>
      <c r="G118" s="223"/>
      <c r="H118" s="223">
        <v>96</v>
      </c>
      <c r="I118" s="218"/>
      <c r="J118" s="439"/>
      <c r="K118" s="236">
        <f>F118-H118</f>
        <v>-44.5</v>
      </c>
      <c r="L118" s="245">
        <v>50</v>
      </c>
      <c r="M118" s="444"/>
      <c r="N118" s="236">
        <v>100</v>
      </c>
      <c r="O118" s="437"/>
      <c r="P118" s="429"/>
      <c r="Q118" s="277"/>
      <c r="R118" s="140"/>
      <c r="S118" s="5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12.75" customHeight="1">
      <c r="A119" s="406">
        <v>19</v>
      </c>
      <c r="B119" s="408">
        <v>45247</v>
      </c>
      <c r="C119" s="309"/>
      <c r="D119" s="309" t="s">
        <v>1018</v>
      </c>
      <c r="E119" s="234" t="s">
        <v>603</v>
      </c>
      <c r="F119" s="234">
        <v>43</v>
      </c>
      <c r="G119" s="234"/>
      <c r="H119" s="234">
        <v>27</v>
      </c>
      <c r="I119" s="235"/>
      <c r="J119" s="410" t="s">
        <v>1079</v>
      </c>
      <c r="K119" s="281">
        <f>H119-F119</f>
        <v>-16</v>
      </c>
      <c r="L119" s="311">
        <v>50</v>
      </c>
      <c r="M119" s="424">
        <v>-800</v>
      </c>
      <c r="N119" s="281">
        <v>175</v>
      </c>
      <c r="O119" s="412" t="s">
        <v>604</v>
      </c>
      <c r="P119" s="433">
        <v>45254</v>
      </c>
      <c r="Q119" s="277"/>
      <c r="R119" s="140"/>
      <c r="S119" s="55" t="s">
        <v>593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41"/>
      <c r="AH119" s="142"/>
      <c r="AI119" s="140"/>
      <c r="AJ119" s="140"/>
      <c r="AK119" s="141"/>
      <c r="AL119" s="141"/>
      <c r="AM119" s="141"/>
    </row>
    <row r="120" spans="1:39" ht="12.75" customHeight="1">
      <c r="A120" s="422"/>
      <c r="B120" s="423"/>
      <c r="C120" s="388"/>
      <c r="D120" s="388" t="s">
        <v>1019</v>
      </c>
      <c r="E120" s="338" t="s">
        <v>881</v>
      </c>
      <c r="F120" s="338">
        <v>15</v>
      </c>
      <c r="G120" s="338"/>
      <c r="H120" s="338">
        <v>3</v>
      </c>
      <c r="I120" s="339"/>
      <c r="J120" s="411"/>
      <c r="K120" s="281">
        <f>F120-H120</f>
        <v>12</v>
      </c>
      <c r="L120" s="311">
        <v>50</v>
      </c>
      <c r="M120" s="425"/>
      <c r="N120" s="281">
        <v>175</v>
      </c>
      <c r="O120" s="413"/>
      <c r="P120" s="435"/>
      <c r="Q120" s="277"/>
      <c r="R120" s="140"/>
      <c r="S120" s="5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41"/>
      <c r="AH120" s="142"/>
      <c r="AI120" s="140"/>
      <c r="AJ120" s="140"/>
      <c r="AK120" s="141"/>
      <c r="AL120" s="141"/>
      <c r="AM120" s="141"/>
    </row>
    <row r="121" spans="1:39" ht="15" customHeight="1">
      <c r="A121" s="406">
        <v>20</v>
      </c>
      <c r="B121" s="408">
        <v>45250</v>
      </c>
      <c r="C121" s="309"/>
      <c r="D121" s="309" t="s">
        <v>1008</v>
      </c>
      <c r="E121" s="234" t="s">
        <v>603</v>
      </c>
      <c r="F121" s="234">
        <v>107</v>
      </c>
      <c r="G121" s="391"/>
      <c r="H121" s="338">
        <v>12</v>
      </c>
      <c r="I121" s="391"/>
      <c r="J121" s="426" t="s">
        <v>1171</v>
      </c>
      <c r="K121" s="281">
        <f>H121-F121</f>
        <v>-95</v>
      </c>
      <c r="L121" s="311">
        <v>50</v>
      </c>
      <c r="M121" s="427">
        <v>-4250</v>
      </c>
      <c r="N121" s="281">
        <v>100</v>
      </c>
      <c r="O121" s="458" t="s">
        <v>604</v>
      </c>
      <c r="P121" s="459">
        <v>45260</v>
      </c>
      <c r="S121" s="387" t="s">
        <v>605</v>
      </c>
    </row>
    <row r="122" spans="1:39" ht="15" customHeight="1">
      <c r="A122" s="407"/>
      <c r="B122" s="409"/>
      <c r="C122" s="392"/>
      <c r="D122" s="392" t="s">
        <v>1037</v>
      </c>
      <c r="E122" s="307" t="s">
        <v>881</v>
      </c>
      <c r="F122" s="307">
        <v>57</v>
      </c>
      <c r="G122" s="393"/>
      <c r="H122" s="338">
        <v>3.5</v>
      </c>
      <c r="I122" s="393"/>
      <c r="J122" s="411"/>
      <c r="K122" s="281">
        <f>F122-H122</f>
        <v>53.5</v>
      </c>
      <c r="L122" s="311">
        <v>50</v>
      </c>
      <c r="M122" s="425"/>
      <c r="N122" s="281">
        <v>100</v>
      </c>
      <c r="O122" s="413"/>
      <c r="P122" s="435"/>
    </row>
    <row r="123" spans="1:39" ht="15" customHeight="1">
      <c r="A123" s="414">
        <v>21</v>
      </c>
      <c r="B123" s="416">
        <v>45250</v>
      </c>
      <c r="C123" s="254"/>
      <c r="D123" s="254" t="s">
        <v>1042</v>
      </c>
      <c r="E123" s="223" t="s">
        <v>881</v>
      </c>
      <c r="F123" s="223">
        <v>29</v>
      </c>
      <c r="G123" s="375"/>
      <c r="H123" s="218">
        <v>32.5</v>
      </c>
      <c r="I123" s="375"/>
      <c r="J123" s="418" t="s">
        <v>1045</v>
      </c>
      <c r="K123" s="236">
        <f>F123-H123</f>
        <v>-3.5</v>
      </c>
      <c r="L123" s="245">
        <v>50</v>
      </c>
      <c r="M123" s="436">
        <v>480</v>
      </c>
      <c r="N123" s="236">
        <v>40</v>
      </c>
      <c r="O123" s="420" t="s">
        <v>594</v>
      </c>
      <c r="P123" s="445">
        <v>45251</v>
      </c>
      <c r="S123" s="387" t="s">
        <v>605</v>
      </c>
    </row>
    <row r="124" spans="1:39" ht="15" customHeight="1">
      <c r="A124" s="415"/>
      <c r="B124" s="417"/>
      <c r="C124" s="254"/>
      <c r="D124" s="254" t="s">
        <v>1043</v>
      </c>
      <c r="E124" s="223" t="s">
        <v>881</v>
      </c>
      <c r="F124" s="223">
        <v>22</v>
      </c>
      <c r="G124" s="375"/>
      <c r="H124" s="218">
        <v>4</v>
      </c>
      <c r="I124" s="375"/>
      <c r="J124" s="419"/>
      <c r="K124" s="236">
        <f>F124-H124</f>
        <v>18</v>
      </c>
      <c r="L124" s="245">
        <v>50</v>
      </c>
      <c r="M124" s="447"/>
      <c r="N124" s="236">
        <v>40</v>
      </c>
      <c r="O124" s="421"/>
      <c r="P124" s="446"/>
    </row>
    <row r="125" spans="1:39" ht="12.75" customHeight="1">
      <c r="A125" s="234">
        <v>22</v>
      </c>
      <c r="B125" s="308">
        <v>45251</v>
      </c>
      <c r="C125" s="309"/>
      <c r="D125" s="309" t="s">
        <v>1051</v>
      </c>
      <c r="E125" s="234" t="s">
        <v>603</v>
      </c>
      <c r="F125" s="234">
        <v>12.5</v>
      </c>
      <c r="G125" s="234">
        <v>0</v>
      </c>
      <c r="H125" s="234">
        <v>0</v>
      </c>
      <c r="I125" s="235" t="s">
        <v>1052</v>
      </c>
      <c r="J125" s="310" t="s">
        <v>1053</v>
      </c>
      <c r="K125" s="281">
        <f>H125-F125</f>
        <v>-12.5</v>
      </c>
      <c r="L125" s="311">
        <v>25</v>
      </c>
      <c r="M125" s="283">
        <f t="shared" ref="M125" si="89">(K125*N125)-L125</f>
        <v>-525</v>
      </c>
      <c r="N125" s="281">
        <v>40</v>
      </c>
      <c r="O125" s="284" t="s">
        <v>604</v>
      </c>
      <c r="P125" s="279">
        <v>45251</v>
      </c>
      <c r="Q125" s="277"/>
      <c r="R125" s="140"/>
      <c r="S125" s="55" t="s">
        <v>605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41"/>
      <c r="AH125" s="142"/>
      <c r="AI125" s="140"/>
      <c r="AJ125" s="140"/>
      <c r="AK125" s="141"/>
      <c r="AL125" s="141"/>
      <c r="AM125" s="141"/>
    </row>
    <row r="126" spans="1:39" ht="12.75" customHeight="1">
      <c r="A126" s="345">
        <v>23</v>
      </c>
      <c r="B126" s="346">
        <v>45252</v>
      </c>
      <c r="C126" s="347"/>
      <c r="D126" s="347" t="s">
        <v>1058</v>
      </c>
      <c r="E126" s="345" t="s">
        <v>603</v>
      </c>
      <c r="F126" s="345">
        <v>55</v>
      </c>
      <c r="G126" s="345">
        <v>0</v>
      </c>
      <c r="H126" s="345">
        <v>52.5</v>
      </c>
      <c r="I126" s="345" t="s">
        <v>1059</v>
      </c>
      <c r="J126" s="381" t="s">
        <v>1070</v>
      </c>
      <c r="K126" s="382">
        <f>H126-F126</f>
        <v>-2.5</v>
      </c>
      <c r="L126" s="383">
        <v>50</v>
      </c>
      <c r="M126" s="384">
        <f t="shared" ref="M126" si="90">(K126*N126)-L126</f>
        <v>-87.5</v>
      </c>
      <c r="N126" s="382">
        <v>15</v>
      </c>
      <c r="O126" s="385" t="s">
        <v>612</v>
      </c>
      <c r="P126" s="386">
        <v>45252</v>
      </c>
      <c r="Q126" s="277"/>
      <c r="R126" s="140"/>
      <c r="S126" s="55" t="s">
        <v>605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41"/>
      <c r="AH126" s="142"/>
      <c r="AI126" s="140"/>
      <c r="AJ126" s="140"/>
      <c r="AK126" s="141"/>
      <c r="AL126" s="141"/>
      <c r="AM126" s="141"/>
    </row>
    <row r="127" spans="1:39" ht="12.75" customHeight="1">
      <c r="A127" s="406">
        <v>24</v>
      </c>
      <c r="B127" s="408">
        <v>45254</v>
      </c>
      <c r="C127" s="309"/>
      <c r="D127" s="309" t="s">
        <v>1081</v>
      </c>
      <c r="E127" s="234" t="s">
        <v>603</v>
      </c>
      <c r="F127" s="234">
        <v>58</v>
      </c>
      <c r="G127" s="234"/>
      <c r="H127" s="234">
        <v>0</v>
      </c>
      <c r="I127" s="235"/>
      <c r="J127" s="410" t="s">
        <v>1172</v>
      </c>
      <c r="K127" s="461">
        <v>-28</v>
      </c>
      <c r="L127" s="311">
        <v>25</v>
      </c>
      <c r="M127" s="424">
        <v>-1450</v>
      </c>
      <c r="N127" s="281">
        <v>50</v>
      </c>
      <c r="O127" s="412" t="s">
        <v>604</v>
      </c>
      <c r="P127" s="433">
        <v>45260</v>
      </c>
      <c r="Q127" s="277"/>
      <c r="R127" s="140"/>
      <c r="S127" s="5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41"/>
      <c r="AH127" s="142"/>
      <c r="AI127" s="140"/>
      <c r="AJ127" s="140"/>
      <c r="AK127" s="141"/>
      <c r="AL127" s="141"/>
      <c r="AM127" s="141"/>
    </row>
    <row r="128" spans="1:39" ht="12.75" customHeight="1">
      <c r="A128" s="407"/>
      <c r="B128" s="409"/>
      <c r="C128" s="309"/>
      <c r="D128" s="309" t="s">
        <v>1082</v>
      </c>
      <c r="E128" s="234" t="s">
        <v>881</v>
      </c>
      <c r="F128" s="234">
        <v>30</v>
      </c>
      <c r="G128" s="234"/>
      <c r="H128" s="234">
        <v>0</v>
      </c>
      <c r="I128" s="235"/>
      <c r="J128" s="411"/>
      <c r="K128" s="462"/>
      <c r="L128" s="311">
        <v>25</v>
      </c>
      <c r="M128" s="425"/>
      <c r="N128" s="281">
        <v>50</v>
      </c>
      <c r="O128" s="413"/>
      <c r="P128" s="435"/>
      <c r="Q128" s="277"/>
      <c r="R128" s="140"/>
      <c r="S128" s="5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41"/>
      <c r="AH128" s="142"/>
      <c r="AI128" s="140"/>
      <c r="AJ128" s="140"/>
      <c r="AK128" s="141"/>
      <c r="AL128" s="141"/>
      <c r="AM128" s="141"/>
    </row>
    <row r="129" spans="1:39" ht="12.75" customHeight="1">
      <c r="A129" s="220"/>
      <c r="B129" s="332"/>
      <c r="C129" s="285"/>
      <c r="D129" s="285"/>
      <c r="E129" s="220"/>
      <c r="F129" s="220"/>
      <c r="G129" s="220"/>
      <c r="H129" s="220"/>
      <c r="I129" s="222"/>
      <c r="J129" s="222"/>
      <c r="K129" s="220"/>
      <c r="L129" s="361"/>
      <c r="M129" s="373"/>
      <c r="N129" s="220"/>
      <c r="O129" s="222"/>
      <c r="P129" s="332"/>
      <c r="Q129" s="277"/>
      <c r="R129" s="140"/>
      <c r="S129" s="5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41"/>
      <c r="AH129" s="142"/>
      <c r="AI129" s="140"/>
      <c r="AJ129" s="140"/>
      <c r="AK129" s="141"/>
      <c r="AL129" s="141"/>
      <c r="AM129" s="141"/>
    </row>
    <row r="130" spans="1:39" ht="12.75" customHeight="1">
      <c r="A130" s="220"/>
      <c r="B130" s="332"/>
      <c r="C130" s="285"/>
      <c r="D130" s="285"/>
      <c r="E130" s="220"/>
      <c r="F130" s="220"/>
      <c r="G130" s="220"/>
      <c r="H130" s="220"/>
      <c r="I130" s="222"/>
      <c r="J130" s="222"/>
      <c r="K130" s="220"/>
      <c r="L130" s="361"/>
      <c r="M130" s="373"/>
      <c r="N130" s="220"/>
      <c r="O130" s="222"/>
      <c r="P130" s="332"/>
      <c r="Q130" s="277"/>
      <c r="R130" s="140"/>
      <c r="S130" s="5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41"/>
      <c r="AH130" s="142"/>
      <c r="AI130" s="140"/>
      <c r="AJ130" s="140"/>
      <c r="AK130" s="141"/>
      <c r="AL130" s="141"/>
      <c r="AM130" s="141"/>
    </row>
    <row r="131" spans="1:39" ht="12.75" customHeight="1">
      <c r="A131" s="220"/>
      <c r="B131" s="332"/>
      <c r="C131" s="285"/>
      <c r="D131" s="285"/>
      <c r="E131" s="220"/>
      <c r="F131" s="220"/>
      <c r="G131" s="220"/>
      <c r="H131" s="220"/>
      <c r="I131" s="222"/>
      <c r="J131" s="222"/>
      <c r="K131" s="220"/>
      <c r="L131" s="361"/>
      <c r="M131" s="373"/>
      <c r="N131" s="220"/>
      <c r="O131" s="222"/>
      <c r="P131" s="332"/>
      <c r="Q131" s="277"/>
      <c r="R131" s="140"/>
      <c r="S131" s="5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41"/>
      <c r="AH131" s="142"/>
      <c r="AI131" s="140"/>
      <c r="AJ131" s="140"/>
      <c r="AK131" s="141"/>
      <c r="AL131" s="141"/>
      <c r="AM131" s="141"/>
    </row>
    <row r="132" spans="1:39" ht="38.25" customHeight="1">
      <c r="A132" s="93" t="s">
        <v>616</v>
      </c>
      <c r="B132" s="148"/>
      <c r="C132" s="148"/>
      <c r="D132" s="149"/>
      <c r="E132" s="129"/>
      <c r="F132" s="6"/>
      <c r="G132" s="6"/>
      <c r="H132" s="130"/>
      <c r="I132" s="150"/>
      <c r="J132" s="1"/>
      <c r="K132" s="6"/>
      <c r="L132" s="6"/>
      <c r="M132" s="6"/>
      <c r="N132" s="1"/>
      <c r="O132" s="1"/>
      <c r="R132" s="1"/>
      <c r="S132" s="6"/>
      <c r="T132" s="1"/>
      <c r="U132" s="1"/>
      <c r="V132" s="1"/>
      <c r="W132" s="1"/>
      <c r="X132" s="1"/>
      <c r="Y132" s="6"/>
      <c r="Z132" s="1"/>
      <c r="AA132" s="1"/>
      <c r="AB132" s="1"/>
      <c r="AC132" s="1"/>
      <c r="AD132" s="1"/>
      <c r="AE132" s="6"/>
      <c r="AF132" s="1"/>
      <c r="AG132" s="1"/>
      <c r="AH132" s="1"/>
      <c r="AI132" s="1"/>
      <c r="AJ132" s="1"/>
      <c r="AK132" s="6"/>
      <c r="AL132" s="1"/>
    </row>
    <row r="133" spans="1:39" ht="39.6">
      <c r="A133" s="94" t="s">
        <v>16</v>
      </c>
      <c r="B133" s="95" t="s">
        <v>566</v>
      </c>
      <c r="C133" s="95"/>
      <c r="D133" s="96" t="s">
        <v>578</v>
      </c>
      <c r="E133" s="95" t="s">
        <v>579</v>
      </c>
      <c r="F133" s="95" t="s">
        <v>580</v>
      </c>
      <c r="G133" s="95" t="s">
        <v>581</v>
      </c>
      <c r="H133" s="95" t="s">
        <v>582</v>
      </c>
      <c r="I133" s="95" t="s">
        <v>583</v>
      </c>
      <c r="J133" s="94" t="s">
        <v>584</v>
      </c>
      <c r="K133" s="133" t="s">
        <v>602</v>
      </c>
      <c r="L133" s="134" t="s">
        <v>586</v>
      </c>
      <c r="M133" s="97" t="s">
        <v>587</v>
      </c>
      <c r="N133" s="95" t="s">
        <v>588</v>
      </c>
      <c r="O133" s="96" t="s">
        <v>589</v>
      </c>
      <c r="P133" s="231" t="s">
        <v>590</v>
      </c>
      <c r="Q133" s="233" t="s">
        <v>891</v>
      </c>
      <c r="R133" s="37"/>
      <c r="S133" s="6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</row>
    <row r="134" spans="1:39" ht="14.25" customHeight="1">
      <c r="A134" s="314">
        <v>1</v>
      </c>
      <c r="B134" s="374">
        <v>45169</v>
      </c>
      <c r="C134" s="315"/>
      <c r="D134" s="315" t="s">
        <v>871</v>
      </c>
      <c r="E134" s="314" t="s">
        <v>591</v>
      </c>
      <c r="F134" s="314">
        <v>422.5</v>
      </c>
      <c r="G134" s="314">
        <v>350</v>
      </c>
      <c r="H134" s="314">
        <v>487.5</v>
      </c>
      <c r="I134" s="314" t="s">
        <v>872</v>
      </c>
      <c r="J134" s="327" t="s">
        <v>959</v>
      </c>
      <c r="K134" s="327">
        <f t="shared" ref="K134" si="91">H134-F134</f>
        <v>65</v>
      </c>
      <c r="L134" s="328">
        <f>(F134*-0.3)/100</f>
        <v>-1.2675000000000001</v>
      </c>
      <c r="M134" s="329">
        <f t="shared" ref="M134" si="92">(K134+L134)/F134</f>
        <v>0.15084615384615385</v>
      </c>
      <c r="N134" s="327" t="s">
        <v>594</v>
      </c>
      <c r="O134" s="330">
        <v>45251</v>
      </c>
      <c r="P134" s="323"/>
      <c r="Q134" s="221"/>
      <c r="R134" s="37"/>
      <c r="S134" s="37" t="s">
        <v>593</v>
      </c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</row>
    <row r="135" spans="1:39" ht="14.25" customHeight="1">
      <c r="A135" s="314">
        <v>2</v>
      </c>
      <c r="B135" s="374">
        <v>45173</v>
      </c>
      <c r="C135" s="315"/>
      <c r="D135" s="315" t="s">
        <v>168</v>
      </c>
      <c r="E135" s="314" t="s">
        <v>983</v>
      </c>
      <c r="F135" s="314">
        <v>5125</v>
      </c>
      <c r="G135" s="314">
        <v>4770</v>
      </c>
      <c r="H135" s="314">
        <v>5625</v>
      </c>
      <c r="I135" s="314" t="s">
        <v>873</v>
      </c>
      <c r="J135" s="327" t="s">
        <v>1033</v>
      </c>
      <c r="K135" s="327">
        <f t="shared" ref="K135" si="93">H135-F135</f>
        <v>500</v>
      </c>
      <c r="L135" s="328">
        <f>(F135*-0.3)/100</f>
        <v>-15.375</v>
      </c>
      <c r="M135" s="329">
        <f t="shared" ref="M135" si="94">(K135+L135)/F135</f>
        <v>9.4560975609756098E-2</v>
      </c>
      <c r="N135" s="327" t="s">
        <v>594</v>
      </c>
      <c r="O135" s="330">
        <v>45250</v>
      </c>
      <c r="P135" s="323"/>
      <c r="Q135" s="221">
        <v>45217</v>
      </c>
      <c r="R135" s="37"/>
      <c r="S135" s="37" t="s">
        <v>593</v>
      </c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</row>
    <row r="136" spans="1:39" ht="14.25" customHeight="1">
      <c r="A136" s="98">
        <v>3</v>
      </c>
      <c r="B136" s="99">
        <v>45252</v>
      </c>
      <c r="C136" s="143"/>
      <c r="D136" s="143" t="s">
        <v>1063</v>
      </c>
      <c r="E136" s="98" t="s">
        <v>591</v>
      </c>
      <c r="F136" s="98" t="s">
        <v>1064</v>
      </c>
      <c r="G136" s="98">
        <v>2480</v>
      </c>
      <c r="H136" s="98"/>
      <c r="I136" s="98" t="s">
        <v>1065</v>
      </c>
      <c r="J136" s="100" t="s">
        <v>592</v>
      </c>
      <c r="K136" s="100"/>
      <c r="L136" s="101"/>
      <c r="M136" s="377"/>
      <c r="N136" s="372"/>
      <c r="O136" s="378"/>
      <c r="P136" s="379"/>
      <c r="Q136" s="221"/>
      <c r="R136" s="37"/>
      <c r="S136" s="37" t="s">
        <v>593</v>
      </c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</row>
    <row r="137" spans="1:39" ht="14.25" customHeight="1">
      <c r="A137" s="98"/>
      <c r="B137" s="99"/>
      <c r="C137" s="143"/>
      <c r="D137" s="143"/>
      <c r="E137" s="98"/>
      <c r="F137" s="98"/>
      <c r="G137" s="98"/>
      <c r="H137" s="98"/>
      <c r="I137" s="98"/>
      <c r="J137" s="100"/>
      <c r="K137" s="100"/>
      <c r="L137" s="376"/>
      <c r="M137" s="228"/>
      <c r="N137" s="222"/>
      <c r="O137" s="229"/>
      <c r="P137" s="221"/>
      <c r="Q137" s="221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</row>
    <row r="138" spans="1:39" ht="14.25" customHeight="1">
      <c r="A138" s="98"/>
      <c r="B138" s="99"/>
      <c r="C138" s="143"/>
      <c r="D138" s="143"/>
      <c r="E138" s="98"/>
      <c r="F138" s="98"/>
      <c r="G138" s="98"/>
      <c r="H138" s="98"/>
      <c r="I138" s="98"/>
      <c r="J138" s="100"/>
      <c r="K138" s="100"/>
      <c r="L138" s="376"/>
      <c r="M138" s="228"/>
      <c r="N138" s="222"/>
      <c r="O138" s="229"/>
      <c r="P138" s="221"/>
      <c r="Q138" s="221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</row>
    <row r="139" spans="1:39" ht="12.75" customHeight="1">
      <c r="A139" s="98"/>
      <c r="B139" s="99"/>
      <c r="C139" s="143"/>
      <c r="D139" s="143"/>
      <c r="E139" s="98"/>
      <c r="F139" s="98"/>
      <c r="G139" s="98"/>
      <c r="H139" s="98"/>
      <c r="I139" s="98"/>
      <c r="J139" s="100"/>
      <c r="K139" s="100"/>
      <c r="L139" s="376"/>
      <c r="M139" s="380"/>
      <c r="N139" s="222"/>
      <c r="O139" s="222"/>
      <c r="P139" s="221"/>
      <c r="Q139" s="221"/>
      <c r="S139" s="6"/>
      <c r="T139" s="1"/>
      <c r="U139" s="1"/>
      <c r="V139" s="1"/>
      <c r="W139" s="1"/>
      <c r="X139" s="1"/>
      <c r="Y139" s="1"/>
      <c r="Z139" s="1"/>
    </row>
    <row r="140" spans="1:39" ht="12.75" customHeight="1">
      <c r="A140" s="115" t="s">
        <v>595</v>
      </c>
      <c r="B140" s="115"/>
      <c r="C140" s="115"/>
      <c r="D140" s="115"/>
      <c r="E140" s="37"/>
      <c r="F140" s="122" t="s">
        <v>597</v>
      </c>
      <c r="G140" s="55"/>
      <c r="H140" s="55"/>
      <c r="I140" s="55"/>
      <c r="J140" s="6"/>
      <c r="K140" s="135"/>
      <c r="L140" s="136"/>
      <c r="M140" s="6"/>
      <c r="N140" s="105"/>
      <c r="O140" s="151"/>
      <c r="P140" s="1"/>
      <c r="Q140" s="244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121" t="s">
        <v>596</v>
      </c>
      <c r="B141" s="115"/>
      <c r="C141" s="115"/>
      <c r="D141" s="115"/>
      <c r="E141" s="6"/>
      <c r="F141" s="122" t="s">
        <v>600</v>
      </c>
      <c r="G141" s="6"/>
      <c r="H141" s="6" t="s">
        <v>618</v>
      </c>
      <c r="I141" s="6"/>
      <c r="J141" s="1"/>
      <c r="K141" s="6"/>
      <c r="L141" s="6"/>
      <c r="M141" s="6"/>
      <c r="N141" s="1"/>
      <c r="O141" s="1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12.75" customHeight="1">
      <c r="A142" s="121"/>
      <c r="B142" s="115"/>
      <c r="C142" s="115"/>
      <c r="D142" s="115"/>
      <c r="E142" s="6"/>
      <c r="F142" s="122"/>
      <c r="G142" s="6"/>
      <c r="H142" s="6"/>
      <c r="I142" s="6"/>
      <c r="J142" s="1"/>
      <c r="K142" s="6"/>
      <c r="L142" s="6"/>
      <c r="M142" s="6"/>
      <c r="N142" s="1"/>
      <c r="O142" s="1"/>
      <c r="R142" s="1"/>
      <c r="S142" s="55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121"/>
      <c r="B143" s="115"/>
      <c r="C143" s="115"/>
      <c r="D143" s="115"/>
      <c r="E143" s="6"/>
      <c r="F143" s="122"/>
      <c r="G143" s="55"/>
      <c r="H143" s="37"/>
      <c r="I143" s="55"/>
      <c r="J143" s="6"/>
      <c r="K143" s="135"/>
      <c r="L143" s="136"/>
      <c r="M143" s="6"/>
      <c r="N143" s="105"/>
      <c r="O143" s="137"/>
      <c r="P143" s="1"/>
      <c r="Q143" s="244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21"/>
      <c r="B144" s="115"/>
      <c r="C144" s="115"/>
      <c r="D144" s="115"/>
      <c r="E144" s="6"/>
      <c r="F144" s="122"/>
      <c r="G144" s="55"/>
      <c r="H144" s="37"/>
      <c r="I144" s="55"/>
      <c r="J144" s="6"/>
      <c r="K144" s="135"/>
      <c r="L144" s="136"/>
      <c r="M144" s="6"/>
      <c r="N144" s="105"/>
      <c r="O144" s="137"/>
      <c r="P144" s="1"/>
      <c r="Q144" s="244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21"/>
      <c r="B145" s="115"/>
      <c r="C145" s="115"/>
      <c r="D145" s="115"/>
      <c r="E145" s="6"/>
      <c r="F145" s="122"/>
      <c r="G145" s="55"/>
      <c r="H145" s="37"/>
      <c r="I145" s="55"/>
      <c r="J145" s="6"/>
      <c r="K145" s="135"/>
      <c r="L145" s="136"/>
      <c r="M145" s="6"/>
      <c r="N145" s="105"/>
      <c r="O145" s="137"/>
      <c r="P145" s="1"/>
      <c r="Q145" s="244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21"/>
      <c r="B146" s="115"/>
      <c r="C146" s="115"/>
      <c r="D146" s="115"/>
      <c r="E146" s="6"/>
      <c r="F146" s="122"/>
      <c r="G146" s="55"/>
      <c r="H146" s="37"/>
      <c r="I146" s="55"/>
      <c r="J146" s="6"/>
      <c r="K146" s="135"/>
      <c r="L146" s="136"/>
      <c r="M146" s="6"/>
      <c r="N146" s="105"/>
      <c r="O146" s="137"/>
      <c r="P146" s="1"/>
      <c r="Q146" s="244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21"/>
      <c r="B147" s="115"/>
      <c r="C147" s="115"/>
      <c r="D147" s="115"/>
      <c r="E147" s="6"/>
      <c r="F147" s="122"/>
      <c r="G147" s="55"/>
      <c r="H147" s="37"/>
      <c r="I147" s="55"/>
      <c r="J147" s="6"/>
      <c r="K147" s="135"/>
      <c r="L147" s="136"/>
      <c r="M147" s="6"/>
      <c r="N147" s="105"/>
      <c r="O147" s="137"/>
      <c r="P147" s="1"/>
      <c r="Q147" s="244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21"/>
      <c r="B148" s="115"/>
      <c r="C148" s="115"/>
      <c r="D148" s="115"/>
      <c r="E148" s="6"/>
      <c r="F148" s="122"/>
      <c r="G148" s="55"/>
      <c r="H148" s="37"/>
      <c r="I148" s="55"/>
      <c r="J148" s="6"/>
      <c r="K148" s="135"/>
      <c r="L148" s="136"/>
      <c r="M148" s="6"/>
      <c r="N148" s="105"/>
      <c r="O148" s="137"/>
      <c r="P148" s="1"/>
      <c r="Q148" s="244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55"/>
      <c r="B149" s="104"/>
      <c r="C149" s="104"/>
      <c r="D149" s="37"/>
      <c r="E149" s="55"/>
      <c r="F149" s="55"/>
      <c r="G149" s="55"/>
      <c r="H149" s="37"/>
      <c r="I149" s="55"/>
      <c r="J149" s="6"/>
      <c r="K149" s="135"/>
      <c r="L149" s="136"/>
      <c r="M149" s="6"/>
      <c r="N149" s="105"/>
      <c r="O149" s="137"/>
      <c r="P149" s="1"/>
      <c r="Q149" s="244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38.25" customHeight="1">
      <c r="A150" s="37"/>
      <c r="B150" s="152" t="s">
        <v>619</v>
      </c>
      <c r="C150" s="152"/>
      <c r="D150" s="152"/>
      <c r="E150" s="152"/>
      <c r="F150" s="6"/>
      <c r="G150" s="6"/>
      <c r="H150" s="131"/>
      <c r="I150" s="6"/>
      <c r="J150" s="131"/>
      <c r="K150" s="132"/>
      <c r="L150" s="6"/>
      <c r="M150" s="6"/>
      <c r="N150" s="1"/>
      <c r="O150" s="1"/>
      <c r="P150" s="1"/>
      <c r="Q150" s="244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94" t="s">
        <v>16</v>
      </c>
      <c r="B151" s="95" t="s">
        <v>566</v>
      </c>
      <c r="C151" s="95"/>
      <c r="D151" s="96" t="s">
        <v>578</v>
      </c>
      <c r="E151" s="95" t="s">
        <v>579</v>
      </c>
      <c r="F151" s="95" t="s">
        <v>580</v>
      </c>
      <c r="G151" s="95" t="s">
        <v>620</v>
      </c>
      <c r="H151" s="95" t="s">
        <v>621</v>
      </c>
      <c r="I151" s="95" t="s">
        <v>583</v>
      </c>
      <c r="J151" s="153" t="s">
        <v>584</v>
      </c>
      <c r="K151" s="95" t="s">
        <v>585</v>
      </c>
      <c r="L151" s="95" t="s">
        <v>622</v>
      </c>
      <c r="M151" s="95" t="s">
        <v>588</v>
      </c>
      <c r="N151" s="96" t="s">
        <v>589</v>
      </c>
      <c r="O151" s="1"/>
      <c r="P151" s="1"/>
      <c r="Q151" s="244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1</v>
      </c>
      <c r="B152" s="155">
        <v>41579</v>
      </c>
      <c r="C152" s="155"/>
      <c r="D152" s="156" t="s">
        <v>623</v>
      </c>
      <c r="E152" s="157" t="s">
        <v>591</v>
      </c>
      <c r="F152" s="158">
        <v>82</v>
      </c>
      <c r="G152" s="157" t="s">
        <v>624</v>
      </c>
      <c r="H152" s="157">
        <v>100</v>
      </c>
      <c r="I152" s="159">
        <v>100</v>
      </c>
      <c r="J152" s="160" t="s">
        <v>625</v>
      </c>
      <c r="K152" s="161">
        <f t="shared" ref="K152:K204" si="95">H152-F152</f>
        <v>18</v>
      </c>
      <c r="L152" s="162">
        <f t="shared" ref="L152:L204" si="96">K152/F152</f>
        <v>0.21951219512195122</v>
      </c>
      <c r="M152" s="157" t="s">
        <v>594</v>
      </c>
      <c r="N152" s="163">
        <v>42657</v>
      </c>
      <c r="O152" s="1"/>
      <c r="P152" s="1"/>
      <c r="Q152" s="244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2</v>
      </c>
      <c r="B153" s="155">
        <v>41794</v>
      </c>
      <c r="C153" s="155"/>
      <c r="D153" s="156" t="s">
        <v>626</v>
      </c>
      <c r="E153" s="157" t="s">
        <v>603</v>
      </c>
      <c r="F153" s="158">
        <v>257</v>
      </c>
      <c r="G153" s="157" t="s">
        <v>624</v>
      </c>
      <c r="H153" s="157">
        <v>300</v>
      </c>
      <c r="I153" s="159">
        <v>300</v>
      </c>
      <c r="J153" s="160" t="s">
        <v>625</v>
      </c>
      <c r="K153" s="161">
        <f t="shared" si="95"/>
        <v>43</v>
      </c>
      <c r="L153" s="162">
        <f t="shared" si="96"/>
        <v>0.16731517509727625</v>
      </c>
      <c r="M153" s="157" t="s">
        <v>594</v>
      </c>
      <c r="N153" s="163">
        <v>41822</v>
      </c>
      <c r="O153" s="1"/>
      <c r="P153" s="1"/>
      <c r="Q153" s="244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</v>
      </c>
      <c r="B154" s="155">
        <v>41828</v>
      </c>
      <c r="C154" s="155"/>
      <c r="D154" s="156" t="s">
        <v>627</v>
      </c>
      <c r="E154" s="157" t="s">
        <v>603</v>
      </c>
      <c r="F154" s="158">
        <v>393</v>
      </c>
      <c r="G154" s="157" t="s">
        <v>624</v>
      </c>
      <c r="H154" s="157">
        <v>468</v>
      </c>
      <c r="I154" s="159">
        <v>468</v>
      </c>
      <c r="J154" s="160" t="s">
        <v>625</v>
      </c>
      <c r="K154" s="161">
        <f t="shared" si="95"/>
        <v>75</v>
      </c>
      <c r="L154" s="162">
        <f t="shared" si="96"/>
        <v>0.19083969465648856</v>
      </c>
      <c r="M154" s="157" t="s">
        <v>594</v>
      </c>
      <c r="N154" s="163">
        <v>41863</v>
      </c>
      <c r="O154" s="1"/>
      <c r="P154" s="1"/>
      <c r="Q154" s="244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4</v>
      </c>
      <c r="B155" s="155">
        <v>41857</v>
      </c>
      <c r="C155" s="155"/>
      <c r="D155" s="156" t="s">
        <v>628</v>
      </c>
      <c r="E155" s="157" t="s">
        <v>603</v>
      </c>
      <c r="F155" s="158">
        <v>205</v>
      </c>
      <c r="G155" s="157" t="s">
        <v>624</v>
      </c>
      <c r="H155" s="157">
        <v>275</v>
      </c>
      <c r="I155" s="159">
        <v>250</v>
      </c>
      <c r="J155" s="160" t="s">
        <v>625</v>
      </c>
      <c r="K155" s="161">
        <f t="shared" si="95"/>
        <v>70</v>
      </c>
      <c r="L155" s="162">
        <f t="shared" si="96"/>
        <v>0.34146341463414637</v>
      </c>
      <c r="M155" s="157" t="s">
        <v>594</v>
      </c>
      <c r="N155" s="163">
        <v>41962</v>
      </c>
      <c r="O155" s="1"/>
      <c r="P155" s="1"/>
      <c r="Q155" s="244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5</v>
      </c>
      <c r="B156" s="155">
        <v>41886</v>
      </c>
      <c r="C156" s="155"/>
      <c r="D156" s="156" t="s">
        <v>629</v>
      </c>
      <c r="E156" s="157" t="s">
        <v>603</v>
      </c>
      <c r="F156" s="158">
        <v>162</v>
      </c>
      <c r="G156" s="157" t="s">
        <v>624</v>
      </c>
      <c r="H156" s="157">
        <v>190</v>
      </c>
      <c r="I156" s="159">
        <v>190</v>
      </c>
      <c r="J156" s="160" t="s">
        <v>625</v>
      </c>
      <c r="K156" s="161">
        <f t="shared" si="95"/>
        <v>28</v>
      </c>
      <c r="L156" s="162">
        <f t="shared" si="96"/>
        <v>0.1728395061728395</v>
      </c>
      <c r="M156" s="157" t="s">
        <v>594</v>
      </c>
      <c r="N156" s="163">
        <v>42006</v>
      </c>
      <c r="O156" s="1"/>
      <c r="P156" s="1"/>
      <c r="Q156" s="244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</v>
      </c>
      <c r="B157" s="155">
        <v>41886</v>
      </c>
      <c r="C157" s="155"/>
      <c r="D157" s="156" t="s">
        <v>630</v>
      </c>
      <c r="E157" s="157" t="s">
        <v>603</v>
      </c>
      <c r="F157" s="158">
        <v>75</v>
      </c>
      <c r="G157" s="157" t="s">
        <v>624</v>
      </c>
      <c r="H157" s="157">
        <v>91.5</v>
      </c>
      <c r="I157" s="159" t="s">
        <v>617</v>
      </c>
      <c r="J157" s="160" t="s">
        <v>631</v>
      </c>
      <c r="K157" s="161">
        <f t="shared" si="95"/>
        <v>16.5</v>
      </c>
      <c r="L157" s="162">
        <f t="shared" si="96"/>
        <v>0.22</v>
      </c>
      <c r="M157" s="157" t="s">
        <v>594</v>
      </c>
      <c r="N157" s="163">
        <v>41954</v>
      </c>
      <c r="O157" s="1"/>
      <c r="P157" s="1"/>
      <c r="Q157" s="244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</v>
      </c>
      <c r="B158" s="155">
        <v>41913</v>
      </c>
      <c r="C158" s="155"/>
      <c r="D158" s="156" t="s">
        <v>632</v>
      </c>
      <c r="E158" s="157" t="s">
        <v>603</v>
      </c>
      <c r="F158" s="158">
        <v>850</v>
      </c>
      <c r="G158" s="157" t="s">
        <v>624</v>
      </c>
      <c r="H158" s="157">
        <v>982.5</v>
      </c>
      <c r="I158" s="159">
        <v>1050</v>
      </c>
      <c r="J158" s="160" t="s">
        <v>633</v>
      </c>
      <c r="K158" s="161">
        <f t="shared" si="95"/>
        <v>132.5</v>
      </c>
      <c r="L158" s="162">
        <f t="shared" si="96"/>
        <v>0.15588235294117647</v>
      </c>
      <c r="M158" s="157" t="s">
        <v>594</v>
      </c>
      <c r="N158" s="163">
        <v>42039</v>
      </c>
      <c r="O158" s="1"/>
      <c r="P158" s="1"/>
      <c r="Q158" s="244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8</v>
      </c>
      <c r="B159" s="155">
        <v>41913</v>
      </c>
      <c r="C159" s="155"/>
      <c r="D159" s="156" t="s">
        <v>634</v>
      </c>
      <c r="E159" s="157" t="s">
        <v>603</v>
      </c>
      <c r="F159" s="158">
        <v>475</v>
      </c>
      <c r="G159" s="157" t="s">
        <v>624</v>
      </c>
      <c r="H159" s="157">
        <v>515</v>
      </c>
      <c r="I159" s="159">
        <v>600</v>
      </c>
      <c r="J159" s="160" t="s">
        <v>635</v>
      </c>
      <c r="K159" s="161">
        <f t="shared" si="95"/>
        <v>40</v>
      </c>
      <c r="L159" s="162">
        <f t="shared" si="96"/>
        <v>8.4210526315789472E-2</v>
      </c>
      <c r="M159" s="157" t="s">
        <v>594</v>
      </c>
      <c r="N159" s="163">
        <v>41939</v>
      </c>
      <c r="O159" s="1"/>
      <c r="P159" s="1"/>
      <c r="Q159" s="244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9</v>
      </c>
      <c r="B160" s="155">
        <v>41913</v>
      </c>
      <c r="C160" s="155"/>
      <c r="D160" s="156" t="s">
        <v>636</v>
      </c>
      <c r="E160" s="157" t="s">
        <v>603</v>
      </c>
      <c r="F160" s="158">
        <v>86</v>
      </c>
      <c r="G160" s="157" t="s">
        <v>624</v>
      </c>
      <c r="H160" s="157">
        <v>99</v>
      </c>
      <c r="I160" s="159">
        <v>140</v>
      </c>
      <c r="J160" s="160" t="s">
        <v>637</v>
      </c>
      <c r="K160" s="161">
        <f t="shared" si="95"/>
        <v>13</v>
      </c>
      <c r="L160" s="162">
        <f t="shared" si="96"/>
        <v>0.15116279069767441</v>
      </c>
      <c r="M160" s="157" t="s">
        <v>594</v>
      </c>
      <c r="N160" s="163">
        <v>41939</v>
      </c>
      <c r="O160" s="1"/>
      <c r="P160" s="1"/>
      <c r="Q160" s="244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10</v>
      </c>
      <c r="B161" s="155">
        <v>41926</v>
      </c>
      <c r="C161" s="155"/>
      <c r="D161" s="156" t="s">
        <v>638</v>
      </c>
      <c r="E161" s="157" t="s">
        <v>603</v>
      </c>
      <c r="F161" s="158">
        <v>496.6</v>
      </c>
      <c r="G161" s="157" t="s">
        <v>624</v>
      </c>
      <c r="H161" s="157">
        <v>621</v>
      </c>
      <c r="I161" s="159">
        <v>580</v>
      </c>
      <c r="J161" s="160" t="s">
        <v>625</v>
      </c>
      <c r="K161" s="161">
        <f t="shared" si="95"/>
        <v>124.39999999999998</v>
      </c>
      <c r="L161" s="162">
        <f t="shared" si="96"/>
        <v>0.25050342327829234</v>
      </c>
      <c r="M161" s="157" t="s">
        <v>594</v>
      </c>
      <c r="N161" s="163">
        <v>42605</v>
      </c>
      <c r="O161" s="1"/>
      <c r="P161" s="1"/>
      <c r="Q161" s="244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11</v>
      </c>
      <c r="B162" s="155">
        <v>41926</v>
      </c>
      <c r="C162" s="155"/>
      <c r="D162" s="156" t="s">
        <v>639</v>
      </c>
      <c r="E162" s="157" t="s">
        <v>603</v>
      </c>
      <c r="F162" s="158">
        <v>2481.9</v>
      </c>
      <c r="G162" s="157" t="s">
        <v>624</v>
      </c>
      <c r="H162" s="157">
        <v>2840</v>
      </c>
      <c r="I162" s="159">
        <v>2870</v>
      </c>
      <c r="J162" s="160" t="s">
        <v>640</v>
      </c>
      <c r="K162" s="161">
        <f t="shared" si="95"/>
        <v>358.09999999999991</v>
      </c>
      <c r="L162" s="162">
        <f t="shared" si="96"/>
        <v>0.14428462065353154</v>
      </c>
      <c r="M162" s="157" t="s">
        <v>594</v>
      </c>
      <c r="N162" s="163">
        <v>42017</v>
      </c>
      <c r="O162" s="1"/>
      <c r="P162" s="1"/>
      <c r="Q162" s="244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12</v>
      </c>
      <c r="B163" s="155">
        <v>41928</v>
      </c>
      <c r="C163" s="155"/>
      <c r="D163" s="156" t="s">
        <v>641</v>
      </c>
      <c r="E163" s="157" t="s">
        <v>603</v>
      </c>
      <c r="F163" s="158">
        <v>84.5</v>
      </c>
      <c r="G163" s="157" t="s">
        <v>624</v>
      </c>
      <c r="H163" s="157">
        <v>93</v>
      </c>
      <c r="I163" s="159">
        <v>110</v>
      </c>
      <c r="J163" s="160" t="s">
        <v>642</v>
      </c>
      <c r="K163" s="161">
        <f t="shared" si="95"/>
        <v>8.5</v>
      </c>
      <c r="L163" s="162">
        <f t="shared" si="96"/>
        <v>0.10059171597633136</v>
      </c>
      <c r="M163" s="157" t="s">
        <v>594</v>
      </c>
      <c r="N163" s="163">
        <v>41939</v>
      </c>
      <c r="O163" s="1"/>
      <c r="P163" s="1"/>
      <c r="Q163" s="244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13</v>
      </c>
      <c r="B164" s="155">
        <v>41928</v>
      </c>
      <c r="C164" s="155"/>
      <c r="D164" s="156" t="s">
        <v>643</v>
      </c>
      <c r="E164" s="157" t="s">
        <v>603</v>
      </c>
      <c r="F164" s="158">
        <v>401</v>
      </c>
      <c r="G164" s="157" t="s">
        <v>624</v>
      </c>
      <c r="H164" s="157">
        <v>428</v>
      </c>
      <c r="I164" s="159">
        <v>450</v>
      </c>
      <c r="J164" s="160" t="s">
        <v>644</v>
      </c>
      <c r="K164" s="161">
        <f t="shared" si="95"/>
        <v>27</v>
      </c>
      <c r="L164" s="162">
        <f t="shared" si="96"/>
        <v>6.7331670822942641E-2</v>
      </c>
      <c r="M164" s="157" t="s">
        <v>594</v>
      </c>
      <c r="N164" s="163">
        <v>42020</v>
      </c>
      <c r="O164" s="1"/>
      <c r="P164" s="1"/>
      <c r="Q164" s="244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14</v>
      </c>
      <c r="B165" s="155">
        <v>41928</v>
      </c>
      <c r="C165" s="155"/>
      <c r="D165" s="156" t="s">
        <v>645</v>
      </c>
      <c r="E165" s="157" t="s">
        <v>603</v>
      </c>
      <c r="F165" s="158">
        <v>101</v>
      </c>
      <c r="G165" s="157" t="s">
        <v>624</v>
      </c>
      <c r="H165" s="157">
        <v>112</v>
      </c>
      <c r="I165" s="159">
        <v>120</v>
      </c>
      <c r="J165" s="160" t="s">
        <v>646</v>
      </c>
      <c r="K165" s="161">
        <f t="shared" si="95"/>
        <v>11</v>
      </c>
      <c r="L165" s="162">
        <f t="shared" si="96"/>
        <v>0.10891089108910891</v>
      </c>
      <c r="M165" s="157" t="s">
        <v>594</v>
      </c>
      <c r="N165" s="163">
        <v>41939</v>
      </c>
      <c r="O165" s="1"/>
      <c r="P165" s="1"/>
      <c r="Q165" s="244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15</v>
      </c>
      <c r="B166" s="155">
        <v>41954</v>
      </c>
      <c r="C166" s="155"/>
      <c r="D166" s="156" t="s">
        <v>647</v>
      </c>
      <c r="E166" s="157" t="s">
        <v>603</v>
      </c>
      <c r="F166" s="158">
        <v>59</v>
      </c>
      <c r="G166" s="157" t="s">
        <v>624</v>
      </c>
      <c r="H166" s="157">
        <v>76</v>
      </c>
      <c r="I166" s="159">
        <v>76</v>
      </c>
      <c r="J166" s="160" t="s">
        <v>625</v>
      </c>
      <c r="K166" s="161">
        <f t="shared" si="95"/>
        <v>17</v>
      </c>
      <c r="L166" s="162">
        <f t="shared" si="96"/>
        <v>0.28813559322033899</v>
      </c>
      <c r="M166" s="157" t="s">
        <v>594</v>
      </c>
      <c r="N166" s="163">
        <v>43032</v>
      </c>
      <c r="O166" s="1"/>
      <c r="P166" s="1"/>
      <c r="Q166" s="244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16</v>
      </c>
      <c r="B167" s="155">
        <v>41954</v>
      </c>
      <c r="C167" s="155"/>
      <c r="D167" s="156" t="s">
        <v>636</v>
      </c>
      <c r="E167" s="157" t="s">
        <v>603</v>
      </c>
      <c r="F167" s="158">
        <v>99</v>
      </c>
      <c r="G167" s="157" t="s">
        <v>624</v>
      </c>
      <c r="H167" s="157">
        <v>120</v>
      </c>
      <c r="I167" s="159">
        <v>120</v>
      </c>
      <c r="J167" s="160" t="s">
        <v>613</v>
      </c>
      <c r="K167" s="161">
        <f t="shared" si="95"/>
        <v>21</v>
      </c>
      <c r="L167" s="162">
        <f t="shared" si="96"/>
        <v>0.21212121212121213</v>
      </c>
      <c r="M167" s="157" t="s">
        <v>594</v>
      </c>
      <c r="N167" s="163">
        <v>41960</v>
      </c>
      <c r="O167" s="1"/>
      <c r="P167" s="1"/>
      <c r="Q167" s="244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17</v>
      </c>
      <c r="B168" s="155">
        <v>41956</v>
      </c>
      <c r="C168" s="155"/>
      <c r="D168" s="156" t="s">
        <v>648</v>
      </c>
      <c r="E168" s="157" t="s">
        <v>603</v>
      </c>
      <c r="F168" s="158">
        <v>22</v>
      </c>
      <c r="G168" s="157" t="s">
        <v>624</v>
      </c>
      <c r="H168" s="157">
        <v>33.549999999999997</v>
      </c>
      <c r="I168" s="159">
        <v>32</v>
      </c>
      <c r="J168" s="160" t="s">
        <v>649</v>
      </c>
      <c r="K168" s="161">
        <f t="shared" si="95"/>
        <v>11.549999999999997</v>
      </c>
      <c r="L168" s="162">
        <f t="shared" si="96"/>
        <v>0.52499999999999991</v>
      </c>
      <c r="M168" s="157" t="s">
        <v>594</v>
      </c>
      <c r="N168" s="163">
        <v>42188</v>
      </c>
      <c r="O168" s="1"/>
      <c r="P168" s="1"/>
      <c r="Q168" s="244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18</v>
      </c>
      <c r="B169" s="155">
        <v>41976</v>
      </c>
      <c r="C169" s="155"/>
      <c r="D169" s="156" t="s">
        <v>650</v>
      </c>
      <c r="E169" s="157" t="s">
        <v>603</v>
      </c>
      <c r="F169" s="158">
        <v>440</v>
      </c>
      <c r="G169" s="157" t="s">
        <v>624</v>
      </c>
      <c r="H169" s="157">
        <v>520</v>
      </c>
      <c r="I169" s="159">
        <v>520</v>
      </c>
      <c r="J169" s="160" t="s">
        <v>651</v>
      </c>
      <c r="K169" s="161">
        <f t="shared" si="95"/>
        <v>80</v>
      </c>
      <c r="L169" s="162">
        <f t="shared" si="96"/>
        <v>0.18181818181818182</v>
      </c>
      <c r="M169" s="157" t="s">
        <v>594</v>
      </c>
      <c r="N169" s="163">
        <v>42208</v>
      </c>
      <c r="O169" s="1"/>
      <c r="P169" s="1"/>
      <c r="Q169" s="244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19</v>
      </c>
      <c r="B170" s="155">
        <v>41976</v>
      </c>
      <c r="C170" s="155"/>
      <c r="D170" s="156" t="s">
        <v>652</v>
      </c>
      <c r="E170" s="157" t="s">
        <v>603</v>
      </c>
      <c r="F170" s="158">
        <v>360</v>
      </c>
      <c r="G170" s="157" t="s">
        <v>624</v>
      </c>
      <c r="H170" s="157">
        <v>427</v>
      </c>
      <c r="I170" s="159">
        <v>425</v>
      </c>
      <c r="J170" s="160" t="s">
        <v>653</v>
      </c>
      <c r="K170" s="161">
        <f t="shared" si="95"/>
        <v>67</v>
      </c>
      <c r="L170" s="162">
        <f t="shared" si="96"/>
        <v>0.18611111111111112</v>
      </c>
      <c r="M170" s="157" t="s">
        <v>594</v>
      </c>
      <c r="N170" s="163">
        <v>42058</v>
      </c>
      <c r="O170" s="1"/>
      <c r="P170" s="1"/>
      <c r="Q170" s="244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20</v>
      </c>
      <c r="B171" s="155">
        <v>42012</v>
      </c>
      <c r="C171" s="155"/>
      <c r="D171" s="156" t="s">
        <v>654</v>
      </c>
      <c r="E171" s="157" t="s">
        <v>603</v>
      </c>
      <c r="F171" s="158">
        <v>360</v>
      </c>
      <c r="G171" s="157" t="s">
        <v>624</v>
      </c>
      <c r="H171" s="157">
        <v>455</v>
      </c>
      <c r="I171" s="159">
        <v>420</v>
      </c>
      <c r="J171" s="160" t="s">
        <v>655</v>
      </c>
      <c r="K171" s="161">
        <f t="shared" si="95"/>
        <v>95</v>
      </c>
      <c r="L171" s="162">
        <f t="shared" si="96"/>
        <v>0.2638888888888889</v>
      </c>
      <c r="M171" s="157" t="s">
        <v>594</v>
      </c>
      <c r="N171" s="163">
        <v>42024</v>
      </c>
      <c r="O171" s="1"/>
      <c r="P171" s="1"/>
      <c r="Q171" s="244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21</v>
      </c>
      <c r="B172" s="155">
        <v>42012</v>
      </c>
      <c r="C172" s="155"/>
      <c r="D172" s="156" t="s">
        <v>656</v>
      </c>
      <c r="E172" s="157" t="s">
        <v>603</v>
      </c>
      <c r="F172" s="158">
        <v>130</v>
      </c>
      <c r="G172" s="157"/>
      <c r="H172" s="157">
        <v>175.5</v>
      </c>
      <c r="I172" s="159">
        <v>165</v>
      </c>
      <c r="J172" s="160" t="s">
        <v>657</v>
      </c>
      <c r="K172" s="161">
        <f t="shared" si="95"/>
        <v>45.5</v>
      </c>
      <c r="L172" s="162">
        <f t="shared" si="96"/>
        <v>0.35</v>
      </c>
      <c r="M172" s="157" t="s">
        <v>594</v>
      </c>
      <c r="N172" s="163">
        <v>43088</v>
      </c>
      <c r="O172" s="1"/>
      <c r="P172" s="1"/>
      <c r="Q172" s="244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22</v>
      </c>
      <c r="B173" s="155">
        <v>42040</v>
      </c>
      <c r="C173" s="155"/>
      <c r="D173" s="156" t="s">
        <v>403</v>
      </c>
      <c r="E173" s="157" t="s">
        <v>591</v>
      </c>
      <c r="F173" s="158">
        <v>98</v>
      </c>
      <c r="G173" s="157"/>
      <c r="H173" s="157">
        <v>120</v>
      </c>
      <c r="I173" s="159">
        <v>120</v>
      </c>
      <c r="J173" s="160" t="s">
        <v>625</v>
      </c>
      <c r="K173" s="161">
        <f t="shared" si="95"/>
        <v>22</v>
      </c>
      <c r="L173" s="162">
        <f t="shared" si="96"/>
        <v>0.22448979591836735</v>
      </c>
      <c r="M173" s="157" t="s">
        <v>594</v>
      </c>
      <c r="N173" s="163">
        <v>42753</v>
      </c>
      <c r="O173" s="1"/>
      <c r="P173" s="1"/>
      <c r="Q173" s="244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23</v>
      </c>
      <c r="B174" s="155">
        <v>42040</v>
      </c>
      <c r="C174" s="155"/>
      <c r="D174" s="156" t="s">
        <v>658</v>
      </c>
      <c r="E174" s="157" t="s">
        <v>591</v>
      </c>
      <c r="F174" s="158">
        <v>196</v>
      </c>
      <c r="G174" s="157"/>
      <c r="H174" s="157">
        <v>262</v>
      </c>
      <c r="I174" s="159">
        <v>255</v>
      </c>
      <c r="J174" s="160" t="s">
        <v>625</v>
      </c>
      <c r="K174" s="161">
        <f t="shared" si="95"/>
        <v>66</v>
      </c>
      <c r="L174" s="162">
        <f t="shared" si="96"/>
        <v>0.33673469387755101</v>
      </c>
      <c r="M174" s="157" t="s">
        <v>594</v>
      </c>
      <c r="N174" s="163">
        <v>42599</v>
      </c>
      <c r="O174" s="1"/>
      <c r="P174" s="1"/>
      <c r="Q174" s="244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24</v>
      </c>
      <c r="B175" s="165">
        <v>42067</v>
      </c>
      <c r="C175" s="165"/>
      <c r="D175" s="166" t="s">
        <v>402</v>
      </c>
      <c r="E175" s="167" t="s">
        <v>591</v>
      </c>
      <c r="F175" s="168">
        <v>235</v>
      </c>
      <c r="G175" s="168"/>
      <c r="H175" s="169">
        <v>77</v>
      </c>
      <c r="I175" s="169" t="s">
        <v>659</v>
      </c>
      <c r="J175" s="170" t="s">
        <v>660</v>
      </c>
      <c r="K175" s="171">
        <f t="shared" si="95"/>
        <v>-158</v>
      </c>
      <c r="L175" s="172">
        <f t="shared" si="96"/>
        <v>-0.67234042553191486</v>
      </c>
      <c r="M175" s="168" t="s">
        <v>604</v>
      </c>
      <c r="N175" s="165">
        <v>43522</v>
      </c>
      <c r="O175" s="1"/>
      <c r="P175" s="1"/>
      <c r="Q175" s="244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25</v>
      </c>
      <c r="B176" s="155">
        <v>42067</v>
      </c>
      <c r="C176" s="155"/>
      <c r="D176" s="156" t="s">
        <v>661</v>
      </c>
      <c r="E176" s="157" t="s">
        <v>591</v>
      </c>
      <c r="F176" s="158">
        <v>185</v>
      </c>
      <c r="G176" s="157"/>
      <c r="H176" s="157">
        <v>224</v>
      </c>
      <c r="I176" s="159" t="s">
        <v>662</v>
      </c>
      <c r="J176" s="160" t="s">
        <v>625</v>
      </c>
      <c r="K176" s="161">
        <f t="shared" si="95"/>
        <v>39</v>
      </c>
      <c r="L176" s="162">
        <f t="shared" si="96"/>
        <v>0.21081081081081082</v>
      </c>
      <c r="M176" s="157" t="s">
        <v>594</v>
      </c>
      <c r="N176" s="163">
        <v>42647</v>
      </c>
      <c r="O176" s="1"/>
      <c r="P176" s="1"/>
      <c r="Q176" s="244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26</v>
      </c>
      <c r="B177" s="165">
        <v>42090</v>
      </c>
      <c r="C177" s="165"/>
      <c r="D177" s="173" t="s">
        <v>663</v>
      </c>
      <c r="E177" s="168" t="s">
        <v>591</v>
      </c>
      <c r="F177" s="168">
        <v>49.5</v>
      </c>
      <c r="G177" s="169"/>
      <c r="H177" s="169">
        <v>15.85</v>
      </c>
      <c r="I177" s="169">
        <v>67</v>
      </c>
      <c r="J177" s="170" t="s">
        <v>664</v>
      </c>
      <c r="K177" s="169">
        <f t="shared" si="95"/>
        <v>-33.65</v>
      </c>
      <c r="L177" s="174">
        <f t="shared" si="96"/>
        <v>-0.67979797979797973</v>
      </c>
      <c r="M177" s="168" t="s">
        <v>604</v>
      </c>
      <c r="N177" s="175">
        <v>43627</v>
      </c>
      <c r="O177" s="1"/>
      <c r="P177" s="1"/>
      <c r="Q177" s="244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27</v>
      </c>
      <c r="B178" s="155">
        <v>42093</v>
      </c>
      <c r="C178" s="155"/>
      <c r="D178" s="156" t="s">
        <v>665</v>
      </c>
      <c r="E178" s="157" t="s">
        <v>591</v>
      </c>
      <c r="F178" s="158">
        <v>183.5</v>
      </c>
      <c r="G178" s="157"/>
      <c r="H178" s="157">
        <v>219</v>
      </c>
      <c r="I178" s="159">
        <v>218</v>
      </c>
      <c r="J178" s="160" t="s">
        <v>666</v>
      </c>
      <c r="K178" s="161">
        <f t="shared" si="95"/>
        <v>35.5</v>
      </c>
      <c r="L178" s="162">
        <f t="shared" si="96"/>
        <v>0.19346049046321526</v>
      </c>
      <c r="M178" s="157" t="s">
        <v>594</v>
      </c>
      <c r="N178" s="163">
        <v>42103</v>
      </c>
      <c r="O178" s="1"/>
      <c r="P178" s="1"/>
      <c r="Q178" s="244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28</v>
      </c>
      <c r="B179" s="155">
        <v>42114</v>
      </c>
      <c r="C179" s="155"/>
      <c r="D179" s="156" t="s">
        <v>667</v>
      </c>
      <c r="E179" s="157" t="s">
        <v>591</v>
      </c>
      <c r="F179" s="158">
        <f>(227+237)/2</f>
        <v>232</v>
      </c>
      <c r="G179" s="157"/>
      <c r="H179" s="157">
        <v>298</v>
      </c>
      <c r="I179" s="159">
        <v>298</v>
      </c>
      <c r="J179" s="160" t="s">
        <v>625</v>
      </c>
      <c r="K179" s="161">
        <f t="shared" si="95"/>
        <v>66</v>
      </c>
      <c r="L179" s="162">
        <f t="shared" si="96"/>
        <v>0.28448275862068967</v>
      </c>
      <c r="M179" s="157" t="s">
        <v>594</v>
      </c>
      <c r="N179" s="163">
        <v>42823</v>
      </c>
      <c r="O179" s="1"/>
      <c r="P179" s="1"/>
      <c r="Q179" s="244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29</v>
      </c>
      <c r="B180" s="155">
        <v>42128</v>
      </c>
      <c r="C180" s="155"/>
      <c r="D180" s="156" t="s">
        <v>668</v>
      </c>
      <c r="E180" s="157" t="s">
        <v>603</v>
      </c>
      <c r="F180" s="158">
        <v>385</v>
      </c>
      <c r="G180" s="157"/>
      <c r="H180" s="157">
        <f>212.5+331</f>
        <v>543.5</v>
      </c>
      <c r="I180" s="159">
        <v>510</v>
      </c>
      <c r="J180" s="160" t="s">
        <v>669</v>
      </c>
      <c r="K180" s="161">
        <f t="shared" si="95"/>
        <v>158.5</v>
      </c>
      <c r="L180" s="162">
        <f t="shared" si="96"/>
        <v>0.41168831168831171</v>
      </c>
      <c r="M180" s="157" t="s">
        <v>594</v>
      </c>
      <c r="N180" s="163">
        <v>42235</v>
      </c>
      <c r="O180" s="1"/>
      <c r="P180" s="1"/>
      <c r="Q180" s="244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30</v>
      </c>
      <c r="B181" s="155">
        <v>42128</v>
      </c>
      <c r="C181" s="155"/>
      <c r="D181" s="156" t="s">
        <v>670</v>
      </c>
      <c r="E181" s="157" t="s">
        <v>603</v>
      </c>
      <c r="F181" s="158">
        <v>115.5</v>
      </c>
      <c r="G181" s="157"/>
      <c r="H181" s="157">
        <v>146</v>
      </c>
      <c r="I181" s="159">
        <v>142</v>
      </c>
      <c r="J181" s="160" t="s">
        <v>671</v>
      </c>
      <c r="K181" s="161">
        <f t="shared" si="95"/>
        <v>30.5</v>
      </c>
      <c r="L181" s="162">
        <f t="shared" si="96"/>
        <v>0.26406926406926406</v>
      </c>
      <c r="M181" s="157" t="s">
        <v>594</v>
      </c>
      <c r="N181" s="163">
        <v>42202</v>
      </c>
      <c r="O181" s="1"/>
      <c r="P181" s="1"/>
      <c r="Q181" s="244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31</v>
      </c>
      <c r="B182" s="155">
        <v>42151</v>
      </c>
      <c r="C182" s="155"/>
      <c r="D182" s="156" t="s">
        <v>540</v>
      </c>
      <c r="E182" s="157" t="s">
        <v>603</v>
      </c>
      <c r="F182" s="158">
        <v>237.5</v>
      </c>
      <c r="G182" s="157"/>
      <c r="H182" s="157">
        <v>279.5</v>
      </c>
      <c r="I182" s="159">
        <v>278</v>
      </c>
      <c r="J182" s="160" t="s">
        <v>625</v>
      </c>
      <c r="K182" s="161">
        <f t="shared" si="95"/>
        <v>42</v>
      </c>
      <c r="L182" s="162">
        <f t="shared" si="96"/>
        <v>0.17684210526315788</v>
      </c>
      <c r="M182" s="157" t="s">
        <v>594</v>
      </c>
      <c r="N182" s="163">
        <v>42222</v>
      </c>
      <c r="O182" s="1"/>
      <c r="P182" s="1"/>
      <c r="Q182" s="244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32</v>
      </c>
      <c r="B183" s="155">
        <v>42174</v>
      </c>
      <c r="C183" s="155"/>
      <c r="D183" s="156" t="s">
        <v>643</v>
      </c>
      <c r="E183" s="157" t="s">
        <v>591</v>
      </c>
      <c r="F183" s="158">
        <v>340</v>
      </c>
      <c r="G183" s="157"/>
      <c r="H183" s="157">
        <v>448</v>
      </c>
      <c r="I183" s="159">
        <v>448</v>
      </c>
      <c r="J183" s="160" t="s">
        <v>625</v>
      </c>
      <c r="K183" s="161">
        <f t="shared" si="95"/>
        <v>108</v>
      </c>
      <c r="L183" s="162">
        <f t="shared" si="96"/>
        <v>0.31764705882352939</v>
      </c>
      <c r="M183" s="157" t="s">
        <v>594</v>
      </c>
      <c r="N183" s="163">
        <v>43018</v>
      </c>
      <c r="O183" s="1"/>
      <c r="P183" s="1"/>
      <c r="Q183" s="244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33</v>
      </c>
      <c r="B184" s="155">
        <v>42191</v>
      </c>
      <c r="C184" s="155"/>
      <c r="D184" s="156" t="s">
        <v>672</v>
      </c>
      <c r="E184" s="157" t="s">
        <v>591</v>
      </c>
      <c r="F184" s="158">
        <v>390</v>
      </c>
      <c r="G184" s="157"/>
      <c r="H184" s="157">
        <v>460</v>
      </c>
      <c r="I184" s="159">
        <v>460</v>
      </c>
      <c r="J184" s="160" t="s">
        <v>625</v>
      </c>
      <c r="K184" s="161">
        <f t="shared" si="95"/>
        <v>70</v>
      </c>
      <c r="L184" s="162">
        <f t="shared" si="96"/>
        <v>0.17948717948717949</v>
      </c>
      <c r="M184" s="157" t="s">
        <v>594</v>
      </c>
      <c r="N184" s="163">
        <v>42478</v>
      </c>
      <c r="O184" s="1"/>
      <c r="P184" s="1"/>
      <c r="Q184" s="244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34</v>
      </c>
      <c r="B185" s="165">
        <v>42195</v>
      </c>
      <c r="C185" s="165"/>
      <c r="D185" s="166" t="s">
        <v>673</v>
      </c>
      <c r="E185" s="167" t="s">
        <v>591</v>
      </c>
      <c r="F185" s="168">
        <v>122.5</v>
      </c>
      <c r="G185" s="168"/>
      <c r="H185" s="169">
        <v>61</v>
      </c>
      <c r="I185" s="169">
        <v>172</v>
      </c>
      <c r="J185" s="170" t="s">
        <v>674</v>
      </c>
      <c r="K185" s="171">
        <f t="shared" si="95"/>
        <v>-61.5</v>
      </c>
      <c r="L185" s="172">
        <f t="shared" si="96"/>
        <v>-0.50204081632653064</v>
      </c>
      <c r="M185" s="168" t="s">
        <v>604</v>
      </c>
      <c r="N185" s="165">
        <v>43333</v>
      </c>
      <c r="O185" s="1"/>
      <c r="P185" s="1"/>
      <c r="Q185" s="244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35</v>
      </c>
      <c r="B186" s="155">
        <v>42219</v>
      </c>
      <c r="C186" s="155"/>
      <c r="D186" s="156" t="s">
        <v>675</v>
      </c>
      <c r="E186" s="157" t="s">
        <v>591</v>
      </c>
      <c r="F186" s="158">
        <v>297.5</v>
      </c>
      <c r="G186" s="157"/>
      <c r="H186" s="157">
        <v>350</v>
      </c>
      <c r="I186" s="159">
        <v>360</v>
      </c>
      <c r="J186" s="160" t="s">
        <v>676</v>
      </c>
      <c r="K186" s="161">
        <f t="shared" si="95"/>
        <v>52.5</v>
      </c>
      <c r="L186" s="162">
        <f t="shared" si="96"/>
        <v>0.17647058823529413</v>
      </c>
      <c r="M186" s="157" t="s">
        <v>594</v>
      </c>
      <c r="N186" s="163">
        <v>42232</v>
      </c>
      <c r="O186" s="1"/>
      <c r="P186" s="1"/>
      <c r="Q186" s="244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36</v>
      </c>
      <c r="B187" s="155">
        <v>42219</v>
      </c>
      <c r="C187" s="155"/>
      <c r="D187" s="156" t="s">
        <v>677</v>
      </c>
      <c r="E187" s="157" t="s">
        <v>591</v>
      </c>
      <c r="F187" s="158">
        <v>115.5</v>
      </c>
      <c r="G187" s="157"/>
      <c r="H187" s="157">
        <v>149</v>
      </c>
      <c r="I187" s="159">
        <v>140</v>
      </c>
      <c r="J187" s="160" t="s">
        <v>678</v>
      </c>
      <c r="K187" s="161">
        <f t="shared" si="95"/>
        <v>33.5</v>
      </c>
      <c r="L187" s="162">
        <f t="shared" si="96"/>
        <v>0.29004329004329005</v>
      </c>
      <c r="M187" s="157" t="s">
        <v>594</v>
      </c>
      <c r="N187" s="163">
        <v>42740</v>
      </c>
      <c r="O187" s="1"/>
      <c r="P187" s="1"/>
      <c r="Q187" s="244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37</v>
      </c>
      <c r="B188" s="155">
        <v>42251</v>
      </c>
      <c r="C188" s="155"/>
      <c r="D188" s="156" t="s">
        <v>540</v>
      </c>
      <c r="E188" s="157" t="s">
        <v>591</v>
      </c>
      <c r="F188" s="158">
        <v>226</v>
      </c>
      <c r="G188" s="157"/>
      <c r="H188" s="157">
        <v>292</v>
      </c>
      <c r="I188" s="159">
        <v>292</v>
      </c>
      <c r="J188" s="160" t="s">
        <v>679</v>
      </c>
      <c r="K188" s="161">
        <f t="shared" si="95"/>
        <v>66</v>
      </c>
      <c r="L188" s="162">
        <f t="shared" si="96"/>
        <v>0.29203539823008851</v>
      </c>
      <c r="M188" s="157" t="s">
        <v>594</v>
      </c>
      <c r="N188" s="163">
        <v>42286</v>
      </c>
      <c r="O188" s="1"/>
      <c r="P188" s="1"/>
      <c r="Q188" s="244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38</v>
      </c>
      <c r="B189" s="155">
        <v>42254</v>
      </c>
      <c r="C189" s="155"/>
      <c r="D189" s="156" t="s">
        <v>667</v>
      </c>
      <c r="E189" s="157" t="s">
        <v>591</v>
      </c>
      <c r="F189" s="158">
        <v>232.5</v>
      </c>
      <c r="G189" s="157"/>
      <c r="H189" s="157">
        <v>312.5</v>
      </c>
      <c r="I189" s="159">
        <v>310</v>
      </c>
      <c r="J189" s="160" t="s">
        <v>625</v>
      </c>
      <c r="K189" s="161">
        <f t="shared" si="95"/>
        <v>80</v>
      </c>
      <c r="L189" s="162">
        <f t="shared" si="96"/>
        <v>0.34408602150537637</v>
      </c>
      <c r="M189" s="157" t="s">
        <v>594</v>
      </c>
      <c r="N189" s="163">
        <v>42823</v>
      </c>
      <c r="O189" s="1"/>
      <c r="P189" s="1"/>
      <c r="Q189" s="244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39</v>
      </c>
      <c r="B190" s="155">
        <v>42268</v>
      </c>
      <c r="C190" s="155"/>
      <c r="D190" s="156" t="s">
        <v>680</v>
      </c>
      <c r="E190" s="157" t="s">
        <v>591</v>
      </c>
      <c r="F190" s="158">
        <v>196.5</v>
      </c>
      <c r="G190" s="157"/>
      <c r="H190" s="157">
        <v>238</v>
      </c>
      <c r="I190" s="159">
        <v>238</v>
      </c>
      <c r="J190" s="160" t="s">
        <v>679</v>
      </c>
      <c r="K190" s="161">
        <f t="shared" si="95"/>
        <v>41.5</v>
      </c>
      <c r="L190" s="162">
        <f t="shared" si="96"/>
        <v>0.21119592875318066</v>
      </c>
      <c r="M190" s="157" t="s">
        <v>594</v>
      </c>
      <c r="N190" s="163">
        <v>42291</v>
      </c>
      <c r="O190" s="1"/>
      <c r="P190" s="1"/>
      <c r="Q190" s="244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40</v>
      </c>
      <c r="B191" s="155">
        <v>42271</v>
      </c>
      <c r="C191" s="155"/>
      <c r="D191" s="156" t="s">
        <v>623</v>
      </c>
      <c r="E191" s="157" t="s">
        <v>591</v>
      </c>
      <c r="F191" s="158">
        <v>65</v>
      </c>
      <c r="G191" s="157"/>
      <c r="H191" s="157">
        <v>82</v>
      </c>
      <c r="I191" s="159">
        <v>82</v>
      </c>
      <c r="J191" s="160" t="s">
        <v>679</v>
      </c>
      <c r="K191" s="161">
        <f t="shared" si="95"/>
        <v>17</v>
      </c>
      <c r="L191" s="162">
        <f t="shared" si="96"/>
        <v>0.26153846153846155</v>
      </c>
      <c r="M191" s="157" t="s">
        <v>594</v>
      </c>
      <c r="N191" s="163">
        <v>42578</v>
      </c>
      <c r="O191" s="1"/>
      <c r="P191" s="1"/>
      <c r="Q191" s="244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41</v>
      </c>
      <c r="B192" s="155">
        <v>42291</v>
      </c>
      <c r="C192" s="155"/>
      <c r="D192" s="156" t="s">
        <v>681</v>
      </c>
      <c r="E192" s="157" t="s">
        <v>591</v>
      </c>
      <c r="F192" s="158">
        <v>144</v>
      </c>
      <c r="G192" s="157"/>
      <c r="H192" s="157">
        <v>182.5</v>
      </c>
      <c r="I192" s="159">
        <v>181</v>
      </c>
      <c r="J192" s="160" t="s">
        <v>679</v>
      </c>
      <c r="K192" s="161">
        <f t="shared" si="95"/>
        <v>38.5</v>
      </c>
      <c r="L192" s="162">
        <f t="shared" si="96"/>
        <v>0.2673611111111111</v>
      </c>
      <c r="M192" s="157" t="s">
        <v>594</v>
      </c>
      <c r="N192" s="163">
        <v>42817</v>
      </c>
      <c r="O192" s="1"/>
      <c r="P192" s="1"/>
      <c r="Q192" s="244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42</v>
      </c>
      <c r="B193" s="155">
        <v>42291</v>
      </c>
      <c r="C193" s="155"/>
      <c r="D193" s="156" t="s">
        <v>682</v>
      </c>
      <c r="E193" s="157" t="s">
        <v>591</v>
      </c>
      <c r="F193" s="158">
        <v>264</v>
      </c>
      <c r="G193" s="157"/>
      <c r="H193" s="157">
        <v>311</v>
      </c>
      <c r="I193" s="159">
        <v>311</v>
      </c>
      <c r="J193" s="160" t="s">
        <v>679</v>
      </c>
      <c r="K193" s="161">
        <f t="shared" si="95"/>
        <v>47</v>
      </c>
      <c r="L193" s="162">
        <f t="shared" si="96"/>
        <v>0.17803030303030304</v>
      </c>
      <c r="M193" s="157" t="s">
        <v>594</v>
      </c>
      <c r="N193" s="163">
        <v>42604</v>
      </c>
      <c r="O193" s="1"/>
      <c r="P193" s="1"/>
      <c r="Q193" s="244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43</v>
      </c>
      <c r="B194" s="155">
        <v>42318</v>
      </c>
      <c r="C194" s="155"/>
      <c r="D194" s="156" t="s">
        <v>683</v>
      </c>
      <c r="E194" s="157" t="s">
        <v>603</v>
      </c>
      <c r="F194" s="158">
        <v>549.5</v>
      </c>
      <c r="G194" s="157"/>
      <c r="H194" s="157">
        <v>630</v>
      </c>
      <c r="I194" s="159">
        <v>630</v>
      </c>
      <c r="J194" s="160" t="s">
        <v>679</v>
      </c>
      <c r="K194" s="161">
        <f t="shared" si="95"/>
        <v>80.5</v>
      </c>
      <c r="L194" s="162">
        <f t="shared" si="96"/>
        <v>0.1464968152866242</v>
      </c>
      <c r="M194" s="157" t="s">
        <v>594</v>
      </c>
      <c r="N194" s="163">
        <v>42419</v>
      </c>
      <c r="O194" s="1"/>
      <c r="P194" s="1"/>
      <c r="Q194" s="244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44</v>
      </c>
      <c r="B195" s="155">
        <v>42342</v>
      </c>
      <c r="C195" s="155"/>
      <c r="D195" s="156" t="s">
        <v>684</v>
      </c>
      <c r="E195" s="157" t="s">
        <v>591</v>
      </c>
      <c r="F195" s="158">
        <v>1027.5</v>
      </c>
      <c r="G195" s="157"/>
      <c r="H195" s="157">
        <v>1315</v>
      </c>
      <c r="I195" s="159">
        <v>1250</v>
      </c>
      <c r="J195" s="160" t="s">
        <v>679</v>
      </c>
      <c r="K195" s="161">
        <f t="shared" si="95"/>
        <v>287.5</v>
      </c>
      <c r="L195" s="162">
        <f t="shared" si="96"/>
        <v>0.27980535279805352</v>
      </c>
      <c r="M195" s="157" t="s">
        <v>594</v>
      </c>
      <c r="N195" s="163">
        <v>43244</v>
      </c>
      <c r="O195" s="1"/>
      <c r="P195" s="1"/>
      <c r="Q195" s="244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45</v>
      </c>
      <c r="B196" s="155">
        <v>42367</v>
      </c>
      <c r="C196" s="155"/>
      <c r="D196" s="156" t="s">
        <v>685</v>
      </c>
      <c r="E196" s="157" t="s">
        <v>591</v>
      </c>
      <c r="F196" s="158">
        <v>465</v>
      </c>
      <c r="G196" s="157"/>
      <c r="H196" s="157">
        <v>540</v>
      </c>
      <c r="I196" s="159">
        <v>540</v>
      </c>
      <c r="J196" s="160" t="s">
        <v>679</v>
      </c>
      <c r="K196" s="161">
        <f t="shared" si="95"/>
        <v>75</v>
      </c>
      <c r="L196" s="162">
        <f t="shared" si="96"/>
        <v>0.16129032258064516</v>
      </c>
      <c r="M196" s="157" t="s">
        <v>594</v>
      </c>
      <c r="N196" s="163">
        <v>42530</v>
      </c>
      <c r="O196" s="1"/>
      <c r="P196" s="1"/>
      <c r="Q196" s="244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46</v>
      </c>
      <c r="B197" s="155">
        <v>42380</v>
      </c>
      <c r="C197" s="155"/>
      <c r="D197" s="156" t="s">
        <v>403</v>
      </c>
      <c r="E197" s="157" t="s">
        <v>603</v>
      </c>
      <c r="F197" s="158">
        <v>81</v>
      </c>
      <c r="G197" s="157"/>
      <c r="H197" s="157">
        <v>110</v>
      </c>
      <c r="I197" s="159">
        <v>110</v>
      </c>
      <c r="J197" s="160" t="s">
        <v>679</v>
      </c>
      <c r="K197" s="161">
        <f t="shared" si="95"/>
        <v>29</v>
      </c>
      <c r="L197" s="162">
        <f t="shared" si="96"/>
        <v>0.35802469135802467</v>
      </c>
      <c r="M197" s="157" t="s">
        <v>594</v>
      </c>
      <c r="N197" s="163">
        <v>42745</v>
      </c>
      <c r="O197" s="1"/>
      <c r="P197" s="1"/>
      <c r="Q197" s="244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47</v>
      </c>
      <c r="B198" s="155">
        <v>42382</v>
      </c>
      <c r="C198" s="155"/>
      <c r="D198" s="156" t="s">
        <v>686</v>
      </c>
      <c r="E198" s="157" t="s">
        <v>603</v>
      </c>
      <c r="F198" s="158">
        <v>417.5</v>
      </c>
      <c r="G198" s="157"/>
      <c r="H198" s="157">
        <v>547</v>
      </c>
      <c r="I198" s="159">
        <v>535</v>
      </c>
      <c r="J198" s="160" t="s">
        <v>679</v>
      </c>
      <c r="K198" s="161">
        <f t="shared" si="95"/>
        <v>129.5</v>
      </c>
      <c r="L198" s="162">
        <f t="shared" si="96"/>
        <v>0.31017964071856285</v>
      </c>
      <c r="M198" s="157" t="s">
        <v>594</v>
      </c>
      <c r="N198" s="163">
        <v>42578</v>
      </c>
      <c r="O198" s="1"/>
      <c r="P198" s="1"/>
      <c r="Q198" s="244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48</v>
      </c>
      <c r="B199" s="155">
        <v>42408</v>
      </c>
      <c r="C199" s="155"/>
      <c r="D199" s="156" t="s">
        <v>687</v>
      </c>
      <c r="E199" s="157" t="s">
        <v>591</v>
      </c>
      <c r="F199" s="158">
        <v>650</v>
      </c>
      <c r="G199" s="157"/>
      <c r="H199" s="157">
        <v>800</v>
      </c>
      <c r="I199" s="159">
        <v>800</v>
      </c>
      <c r="J199" s="160" t="s">
        <v>679</v>
      </c>
      <c r="K199" s="161">
        <f t="shared" si="95"/>
        <v>150</v>
      </c>
      <c r="L199" s="162">
        <f t="shared" si="96"/>
        <v>0.23076923076923078</v>
      </c>
      <c r="M199" s="157" t="s">
        <v>594</v>
      </c>
      <c r="N199" s="163">
        <v>43154</v>
      </c>
      <c r="O199" s="1"/>
      <c r="P199" s="1"/>
      <c r="Q199" s="244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49</v>
      </c>
      <c r="B200" s="155">
        <v>42433</v>
      </c>
      <c r="C200" s="155"/>
      <c r="D200" s="156" t="s">
        <v>237</v>
      </c>
      <c r="E200" s="157" t="s">
        <v>591</v>
      </c>
      <c r="F200" s="158">
        <v>437.5</v>
      </c>
      <c r="G200" s="157"/>
      <c r="H200" s="157">
        <v>504.5</v>
      </c>
      <c r="I200" s="159">
        <v>522</v>
      </c>
      <c r="J200" s="160" t="s">
        <v>688</v>
      </c>
      <c r="K200" s="161">
        <f t="shared" si="95"/>
        <v>67</v>
      </c>
      <c r="L200" s="162">
        <f t="shared" si="96"/>
        <v>0.15314285714285714</v>
      </c>
      <c r="M200" s="157" t="s">
        <v>594</v>
      </c>
      <c r="N200" s="163">
        <v>42480</v>
      </c>
      <c r="O200" s="1"/>
      <c r="P200" s="1"/>
      <c r="Q200" s="244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50</v>
      </c>
      <c r="B201" s="155">
        <v>42438</v>
      </c>
      <c r="C201" s="155"/>
      <c r="D201" s="156" t="s">
        <v>689</v>
      </c>
      <c r="E201" s="157" t="s">
        <v>591</v>
      </c>
      <c r="F201" s="158">
        <v>189.5</v>
      </c>
      <c r="G201" s="157"/>
      <c r="H201" s="157">
        <v>218</v>
      </c>
      <c r="I201" s="159">
        <v>218</v>
      </c>
      <c r="J201" s="160" t="s">
        <v>679</v>
      </c>
      <c r="K201" s="161">
        <f t="shared" si="95"/>
        <v>28.5</v>
      </c>
      <c r="L201" s="162">
        <f t="shared" si="96"/>
        <v>0.15039577836411611</v>
      </c>
      <c r="M201" s="157" t="s">
        <v>594</v>
      </c>
      <c r="N201" s="163">
        <v>43034</v>
      </c>
      <c r="O201" s="1"/>
      <c r="P201" s="1"/>
      <c r="Q201" s="244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4">
        <v>51</v>
      </c>
      <c r="B202" s="165">
        <v>42471</v>
      </c>
      <c r="C202" s="165"/>
      <c r="D202" s="173" t="s">
        <v>690</v>
      </c>
      <c r="E202" s="168" t="s">
        <v>591</v>
      </c>
      <c r="F202" s="168">
        <v>36.5</v>
      </c>
      <c r="G202" s="169"/>
      <c r="H202" s="169">
        <v>15.85</v>
      </c>
      <c r="I202" s="169">
        <v>60</v>
      </c>
      <c r="J202" s="170" t="s">
        <v>691</v>
      </c>
      <c r="K202" s="171">
        <f t="shared" si="95"/>
        <v>-20.65</v>
      </c>
      <c r="L202" s="172">
        <f t="shared" si="96"/>
        <v>-0.5657534246575342</v>
      </c>
      <c r="M202" s="168" t="s">
        <v>604</v>
      </c>
      <c r="N202" s="176">
        <v>43627</v>
      </c>
      <c r="O202" s="1"/>
      <c r="P202" s="1"/>
      <c r="Q202" s="244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52</v>
      </c>
      <c r="B203" s="155">
        <v>42472</v>
      </c>
      <c r="C203" s="155"/>
      <c r="D203" s="156" t="s">
        <v>692</v>
      </c>
      <c r="E203" s="157" t="s">
        <v>591</v>
      </c>
      <c r="F203" s="158">
        <v>93</v>
      </c>
      <c r="G203" s="157"/>
      <c r="H203" s="157">
        <v>149</v>
      </c>
      <c r="I203" s="159">
        <v>140</v>
      </c>
      <c r="J203" s="160" t="s">
        <v>693</v>
      </c>
      <c r="K203" s="161">
        <f t="shared" si="95"/>
        <v>56</v>
      </c>
      <c r="L203" s="162">
        <f t="shared" si="96"/>
        <v>0.60215053763440862</v>
      </c>
      <c r="M203" s="157" t="s">
        <v>594</v>
      </c>
      <c r="N203" s="163">
        <v>42740</v>
      </c>
      <c r="O203" s="1"/>
      <c r="P203" s="1"/>
      <c r="Q203" s="244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53</v>
      </c>
      <c r="B204" s="155">
        <v>42472</v>
      </c>
      <c r="C204" s="155"/>
      <c r="D204" s="156" t="s">
        <v>694</v>
      </c>
      <c r="E204" s="157" t="s">
        <v>591</v>
      </c>
      <c r="F204" s="158">
        <v>130</v>
      </c>
      <c r="G204" s="157"/>
      <c r="H204" s="157">
        <v>150</v>
      </c>
      <c r="I204" s="159" t="s">
        <v>695</v>
      </c>
      <c r="J204" s="160" t="s">
        <v>679</v>
      </c>
      <c r="K204" s="161">
        <f t="shared" si="95"/>
        <v>20</v>
      </c>
      <c r="L204" s="162">
        <f t="shared" si="96"/>
        <v>0.15384615384615385</v>
      </c>
      <c r="M204" s="157" t="s">
        <v>594</v>
      </c>
      <c r="N204" s="163">
        <v>42564</v>
      </c>
      <c r="O204" s="1"/>
      <c r="P204" s="1"/>
      <c r="Q204" s="244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54</v>
      </c>
      <c r="B205" s="155">
        <v>42473</v>
      </c>
      <c r="C205" s="155"/>
      <c r="D205" s="156" t="s">
        <v>696</v>
      </c>
      <c r="E205" s="157" t="s">
        <v>591</v>
      </c>
      <c r="F205" s="158">
        <v>196</v>
      </c>
      <c r="G205" s="157"/>
      <c r="H205" s="157">
        <v>299</v>
      </c>
      <c r="I205" s="159">
        <v>299</v>
      </c>
      <c r="J205" s="160" t="s">
        <v>679</v>
      </c>
      <c r="K205" s="161">
        <v>103</v>
      </c>
      <c r="L205" s="162">
        <v>0.52551020408163296</v>
      </c>
      <c r="M205" s="157" t="s">
        <v>594</v>
      </c>
      <c r="N205" s="163">
        <v>42620</v>
      </c>
      <c r="O205" s="1"/>
      <c r="P205" s="1"/>
      <c r="Q205" s="244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55</v>
      </c>
      <c r="B206" s="155">
        <v>42473</v>
      </c>
      <c r="C206" s="155"/>
      <c r="D206" s="156" t="s">
        <v>697</v>
      </c>
      <c r="E206" s="157" t="s">
        <v>591</v>
      </c>
      <c r="F206" s="158">
        <v>88</v>
      </c>
      <c r="G206" s="157"/>
      <c r="H206" s="157">
        <v>103</v>
      </c>
      <c r="I206" s="159">
        <v>103</v>
      </c>
      <c r="J206" s="160" t="s">
        <v>679</v>
      </c>
      <c r="K206" s="161">
        <v>15</v>
      </c>
      <c r="L206" s="162">
        <v>0.170454545454545</v>
      </c>
      <c r="M206" s="157" t="s">
        <v>594</v>
      </c>
      <c r="N206" s="163">
        <v>42530</v>
      </c>
      <c r="O206" s="1"/>
      <c r="P206" s="1"/>
      <c r="Q206" s="244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56</v>
      </c>
      <c r="B207" s="155">
        <v>42492</v>
      </c>
      <c r="C207" s="155"/>
      <c r="D207" s="156" t="s">
        <v>698</v>
      </c>
      <c r="E207" s="157" t="s">
        <v>591</v>
      </c>
      <c r="F207" s="158">
        <v>127.5</v>
      </c>
      <c r="G207" s="157"/>
      <c r="H207" s="157">
        <v>148</v>
      </c>
      <c r="I207" s="159" t="s">
        <v>699</v>
      </c>
      <c r="J207" s="160" t="s">
        <v>679</v>
      </c>
      <c r="K207" s="161">
        <f t="shared" ref="K207:K211" si="97">H207-F207</f>
        <v>20.5</v>
      </c>
      <c r="L207" s="162">
        <f t="shared" ref="L207:L211" si="98">K207/F207</f>
        <v>0.16078431372549021</v>
      </c>
      <c r="M207" s="157" t="s">
        <v>594</v>
      </c>
      <c r="N207" s="163">
        <v>42564</v>
      </c>
      <c r="O207" s="1"/>
      <c r="P207" s="1"/>
      <c r="Q207" s="244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57</v>
      </c>
      <c r="B208" s="155">
        <v>42493</v>
      </c>
      <c r="C208" s="155"/>
      <c r="D208" s="156" t="s">
        <v>700</v>
      </c>
      <c r="E208" s="157" t="s">
        <v>591</v>
      </c>
      <c r="F208" s="158">
        <v>675</v>
      </c>
      <c r="G208" s="157"/>
      <c r="H208" s="157">
        <v>815</v>
      </c>
      <c r="I208" s="159" t="s">
        <v>701</v>
      </c>
      <c r="J208" s="160" t="s">
        <v>679</v>
      </c>
      <c r="K208" s="161">
        <f t="shared" si="97"/>
        <v>140</v>
      </c>
      <c r="L208" s="162">
        <f t="shared" si="98"/>
        <v>0.2074074074074074</v>
      </c>
      <c r="M208" s="157" t="s">
        <v>594</v>
      </c>
      <c r="N208" s="163">
        <v>43154</v>
      </c>
      <c r="O208" s="1"/>
      <c r="P208" s="1"/>
      <c r="Q208" s="244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64">
        <v>58</v>
      </c>
      <c r="B209" s="165">
        <v>42522</v>
      </c>
      <c r="C209" s="165"/>
      <c r="D209" s="166" t="s">
        <v>702</v>
      </c>
      <c r="E209" s="167" t="s">
        <v>591</v>
      </c>
      <c r="F209" s="168">
        <v>500</v>
      </c>
      <c r="G209" s="168"/>
      <c r="H209" s="169">
        <v>232.5</v>
      </c>
      <c r="I209" s="169" t="s">
        <v>703</v>
      </c>
      <c r="J209" s="170" t="s">
        <v>704</v>
      </c>
      <c r="K209" s="171">
        <f t="shared" si="97"/>
        <v>-267.5</v>
      </c>
      <c r="L209" s="172">
        <f t="shared" si="98"/>
        <v>-0.53500000000000003</v>
      </c>
      <c r="M209" s="168" t="s">
        <v>604</v>
      </c>
      <c r="N209" s="165">
        <v>43735</v>
      </c>
      <c r="O209" s="1"/>
      <c r="P209" s="1"/>
      <c r="Q209" s="244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59</v>
      </c>
      <c r="B210" s="155">
        <v>42527</v>
      </c>
      <c r="C210" s="155"/>
      <c r="D210" s="156" t="s">
        <v>542</v>
      </c>
      <c r="E210" s="157" t="s">
        <v>591</v>
      </c>
      <c r="F210" s="158">
        <v>110</v>
      </c>
      <c r="G210" s="157"/>
      <c r="H210" s="157">
        <v>126.5</v>
      </c>
      <c r="I210" s="159">
        <v>125</v>
      </c>
      <c r="J210" s="160" t="s">
        <v>631</v>
      </c>
      <c r="K210" s="161">
        <f t="shared" si="97"/>
        <v>16.5</v>
      </c>
      <c r="L210" s="162">
        <f t="shared" si="98"/>
        <v>0.15</v>
      </c>
      <c r="M210" s="157" t="s">
        <v>594</v>
      </c>
      <c r="N210" s="163">
        <v>42552</v>
      </c>
      <c r="O210" s="1"/>
      <c r="P210" s="1"/>
      <c r="Q210" s="244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60</v>
      </c>
      <c r="B211" s="155">
        <v>42538</v>
      </c>
      <c r="C211" s="155"/>
      <c r="D211" s="156" t="s">
        <v>705</v>
      </c>
      <c r="E211" s="157" t="s">
        <v>591</v>
      </c>
      <c r="F211" s="158">
        <v>44</v>
      </c>
      <c r="G211" s="157"/>
      <c r="H211" s="157">
        <v>69.5</v>
      </c>
      <c r="I211" s="159">
        <v>69.5</v>
      </c>
      <c r="J211" s="160" t="s">
        <v>706</v>
      </c>
      <c r="K211" s="161">
        <f t="shared" si="97"/>
        <v>25.5</v>
      </c>
      <c r="L211" s="162">
        <f t="shared" si="98"/>
        <v>0.57954545454545459</v>
      </c>
      <c r="M211" s="157" t="s">
        <v>594</v>
      </c>
      <c r="N211" s="163">
        <v>42977</v>
      </c>
      <c r="O211" s="1"/>
      <c r="P211" s="1"/>
      <c r="Q211" s="244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61</v>
      </c>
      <c r="B212" s="155">
        <v>42549</v>
      </c>
      <c r="C212" s="155"/>
      <c r="D212" s="156" t="s">
        <v>707</v>
      </c>
      <c r="E212" s="157" t="s">
        <v>591</v>
      </c>
      <c r="F212" s="158">
        <v>262.5</v>
      </c>
      <c r="G212" s="157"/>
      <c r="H212" s="157">
        <v>340</v>
      </c>
      <c r="I212" s="159">
        <v>333</v>
      </c>
      <c r="J212" s="160" t="s">
        <v>708</v>
      </c>
      <c r="K212" s="161">
        <v>77.5</v>
      </c>
      <c r="L212" s="162">
        <v>0.29523809523809502</v>
      </c>
      <c r="M212" s="157" t="s">
        <v>594</v>
      </c>
      <c r="N212" s="163">
        <v>43017</v>
      </c>
      <c r="O212" s="1"/>
      <c r="P212" s="1"/>
      <c r="Q212" s="244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62</v>
      </c>
      <c r="B213" s="155">
        <v>42549</v>
      </c>
      <c r="C213" s="155"/>
      <c r="D213" s="156" t="s">
        <v>709</v>
      </c>
      <c r="E213" s="157" t="s">
        <v>591</v>
      </c>
      <c r="F213" s="158">
        <v>840</v>
      </c>
      <c r="G213" s="157"/>
      <c r="H213" s="157">
        <v>1230</v>
      </c>
      <c r="I213" s="159">
        <v>1230</v>
      </c>
      <c r="J213" s="160" t="s">
        <v>679</v>
      </c>
      <c r="K213" s="161">
        <v>390</v>
      </c>
      <c r="L213" s="162">
        <v>0.46428571428571402</v>
      </c>
      <c r="M213" s="157" t="s">
        <v>594</v>
      </c>
      <c r="N213" s="163">
        <v>42649</v>
      </c>
      <c r="O213" s="1"/>
      <c r="P213" s="1"/>
      <c r="Q213" s="244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77">
        <v>63</v>
      </c>
      <c r="B214" s="178">
        <v>42556</v>
      </c>
      <c r="C214" s="178"/>
      <c r="D214" s="179" t="s">
        <v>710</v>
      </c>
      <c r="E214" s="180" t="s">
        <v>591</v>
      </c>
      <c r="F214" s="180">
        <v>395</v>
      </c>
      <c r="G214" s="181"/>
      <c r="H214" s="181">
        <f>(468.5+342.5)/2</f>
        <v>405.5</v>
      </c>
      <c r="I214" s="181">
        <v>510</v>
      </c>
      <c r="J214" s="182" t="s">
        <v>711</v>
      </c>
      <c r="K214" s="183">
        <f t="shared" ref="K214:K220" si="99">H214-F214</f>
        <v>10.5</v>
      </c>
      <c r="L214" s="184">
        <f t="shared" ref="L214:L220" si="100">K214/F214</f>
        <v>2.6582278481012658E-2</v>
      </c>
      <c r="M214" s="180" t="s">
        <v>612</v>
      </c>
      <c r="N214" s="178">
        <v>43606</v>
      </c>
      <c r="O214" s="1"/>
      <c r="P214" s="1"/>
      <c r="Q214" s="244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4">
        <v>64</v>
      </c>
      <c r="B215" s="165">
        <v>42584</v>
      </c>
      <c r="C215" s="165"/>
      <c r="D215" s="166" t="s">
        <v>712</v>
      </c>
      <c r="E215" s="167" t="s">
        <v>603</v>
      </c>
      <c r="F215" s="168">
        <f>169.5-12.8</f>
        <v>156.69999999999999</v>
      </c>
      <c r="G215" s="168"/>
      <c r="H215" s="169">
        <v>77</v>
      </c>
      <c r="I215" s="169" t="s">
        <v>713</v>
      </c>
      <c r="J215" s="170" t="s">
        <v>714</v>
      </c>
      <c r="K215" s="171">
        <f t="shared" si="99"/>
        <v>-79.699999999999989</v>
      </c>
      <c r="L215" s="172">
        <f t="shared" si="100"/>
        <v>-0.50861518825781749</v>
      </c>
      <c r="M215" s="168" t="s">
        <v>604</v>
      </c>
      <c r="N215" s="165">
        <v>43522</v>
      </c>
      <c r="O215" s="1"/>
      <c r="P215" s="1"/>
      <c r="Q215" s="244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4">
        <v>65</v>
      </c>
      <c r="B216" s="165">
        <v>42586</v>
      </c>
      <c r="C216" s="165"/>
      <c r="D216" s="166" t="s">
        <v>715</v>
      </c>
      <c r="E216" s="167" t="s">
        <v>591</v>
      </c>
      <c r="F216" s="168">
        <v>400</v>
      </c>
      <c r="G216" s="168"/>
      <c r="H216" s="169">
        <v>305</v>
      </c>
      <c r="I216" s="169">
        <v>475</v>
      </c>
      <c r="J216" s="170" t="s">
        <v>716</v>
      </c>
      <c r="K216" s="171">
        <f t="shared" si="99"/>
        <v>-95</v>
      </c>
      <c r="L216" s="172">
        <f t="shared" si="100"/>
        <v>-0.23749999999999999</v>
      </c>
      <c r="M216" s="168" t="s">
        <v>604</v>
      </c>
      <c r="N216" s="165">
        <v>43606</v>
      </c>
      <c r="O216" s="1"/>
      <c r="P216" s="1"/>
      <c r="Q216" s="244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66</v>
      </c>
      <c r="B217" s="155">
        <v>42593</v>
      </c>
      <c r="C217" s="155"/>
      <c r="D217" s="156" t="s">
        <v>717</v>
      </c>
      <c r="E217" s="157" t="s">
        <v>591</v>
      </c>
      <c r="F217" s="158">
        <v>86.5</v>
      </c>
      <c r="G217" s="157"/>
      <c r="H217" s="157">
        <v>130</v>
      </c>
      <c r="I217" s="159">
        <v>130</v>
      </c>
      <c r="J217" s="160" t="s">
        <v>718</v>
      </c>
      <c r="K217" s="161">
        <f t="shared" si="99"/>
        <v>43.5</v>
      </c>
      <c r="L217" s="162">
        <f t="shared" si="100"/>
        <v>0.50289017341040465</v>
      </c>
      <c r="M217" s="157" t="s">
        <v>594</v>
      </c>
      <c r="N217" s="163">
        <v>43091</v>
      </c>
      <c r="O217" s="1"/>
      <c r="P217" s="1"/>
      <c r="Q217" s="244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4">
        <v>67</v>
      </c>
      <c r="B218" s="165">
        <v>42600</v>
      </c>
      <c r="C218" s="165"/>
      <c r="D218" s="166" t="s">
        <v>122</v>
      </c>
      <c r="E218" s="167" t="s">
        <v>591</v>
      </c>
      <c r="F218" s="168">
        <v>133.5</v>
      </c>
      <c r="G218" s="168"/>
      <c r="H218" s="169">
        <v>126.5</v>
      </c>
      <c r="I218" s="169">
        <v>178</v>
      </c>
      <c r="J218" s="170" t="s">
        <v>719</v>
      </c>
      <c r="K218" s="171">
        <f t="shared" si="99"/>
        <v>-7</v>
      </c>
      <c r="L218" s="172">
        <f t="shared" si="100"/>
        <v>-5.2434456928838954E-2</v>
      </c>
      <c r="M218" s="168" t="s">
        <v>604</v>
      </c>
      <c r="N218" s="165">
        <v>42615</v>
      </c>
      <c r="O218" s="1"/>
      <c r="P218" s="1"/>
      <c r="Q218" s="244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68</v>
      </c>
      <c r="B219" s="155">
        <v>42613</v>
      </c>
      <c r="C219" s="155"/>
      <c r="D219" s="156" t="s">
        <v>720</v>
      </c>
      <c r="E219" s="157" t="s">
        <v>591</v>
      </c>
      <c r="F219" s="158">
        <v>560</v>
      </c>
      <c r="G219" s="157"/>
      <c r="H219" s="157">
        <v>725</v>
      </c>
      <c r="I219" s="159">
        <v>725</v>
      </c>
      <c r="J219" s="160" t="s">
        <v>625</v>
      </c>
      <c r="K219" s="161">
        <f t="shared" si="99"/>
        <v>165</v>
      </c>
      <c r="L219" s="162">
        <f t="shared" si="100"/>
        <v>0.29464285714285715</v>
      </c>
      <c r="M219" s="157" t="s">
        <v>594</v>
      </c>
      <c r="N219" s="163">
        <v>42456</v>
      </c>
      <c r="O219" s="1"/>
      <c r="P219" s="1"/>
      <c r="Q219" s="244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69</v>
      </c>
      <c r="B220" s="155">
        <v>42614</v>
      </c>
      <c r="C220" s="155"/>
      <c r="D220" s="156" t="s">
        <v>721</v>
      </c>
      <c r="E220" s="157" t="s">
        <v>591</v>
      </c>
      <c r="F220" s="158">
        <v>160.5</v>
      </c>
      <c r="G220" s="157"/>
      <c r="H220" s="157">
        <v>210</v>
      </c>
      <c r="I220" s="159">
        <v>210</v>
      </c>
      <c r="J220" s="160" t="s">
        <v>625</v>
      </c>
      <c r="K220" s="161">
        <f t="shared" si="99"/>
        <v>49.5</v>
      </c>
      <c r="L220" s="162">
        <f t="shared" si="100"/>
        <v>0.30841121495327101</v>
      </c>
      <c r="M220" s="157" t="s">
        <v>594</v>
      </c>
      <c r="N220" s="163">
        <v>42871</v>
      </c>
      <c r="O220" s="1"/>
      <c r="P220" s="1"/>
      <c r="Q220" s="244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70</v>
      </c>
      <c r="B221" s="155">
        <v>42646</v>
      </c>
      <c r="C221" s="155"/>
      <c r="D221" s="156" t="s">
        <v>415</v>
      </c>
      <c r="E221" s="157" t="s">
        <v>591</v>
      </c>
      <c r="F221" s="158">
        <v>430</v>
      </c>
      <c r="G221" s="157"/>
      <c r="H221" s="157">
        <v>596</v>
      </c>
      <c r="I221" s="159">
        <v>575</v>
      </c>
      <c r="J221" s="160" t="s">
        <v>722</v>
      </c>
      <c r="K221" s="161">
        <v>166</v>
      </c>
      <c r="L221" s="162">
        <v>0.38604651162790699</v>
      </c>
      <c r="M221" s="157" t="s">
        <v>594</v>
      </c>
      <c r="N221" s="163">
        <v>42769</v>
      </c>
      <c r="O221" s="1"/>
      <c r="P221" s="1"/>
      <c r="Q221" s="244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71</v>
      </c>
      <c r="B222" s="155">
        <v>42657</v>
      </c>
      <c r="C222" s="155"/>
      <c r="D222" s="156" t="s">
        <v>723</v>
      </c>
      <c r="E222" s="157" t="s">
        <v>591</v>
      </c>
      <c r="F222" s="158">
        <v>280</v>
      </c>
      <c r="G222" s="157"/>
      <c r="H222" s="157">
        <v>345</v>
      </c>
      <c r="I222" s="159">
        <v>345</v>
      </c>
      <c r="J222" s="160" t="s">
        <v>625</v>
      </c>
      <c r="K222" s="161">
        <f t="shared" ref="K222:K227" si="101">H222-F222</f>
        <v>65</v>
      </c>
      <c r="L222" s="162">
        <f t="shared" ref="L222:L223" si="102">K222/F222</f>
        <v>0.23214285714285715</v>
      </c>
      <c r="M222" s="157" t="s">
        <v>594</v>
      </c>
      <c r="N222" s="163">
        <v>42814</v>
      </c>
      <c r="O222" s="1"/>
      <c r="P222" s="1"/>
      <c r="Q222" s="244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72</v>
      </c>
      <c r="B223" s="155">
        <v>42657</v>
      </c>
      <c r="C223" s="155"/>
      <c r="D223" s="156" t="s">
        <v>724</v>
      </c>
      <c r="E223" s="157" t="s">
        <v>591</v>
      </c>
      <c r="F223" s="158">
        <v>245</v>
      </c>
      <c r="G223" s="157"/>
      <c r="H223" s="157">
        <v>325.5</v>
      </c>
      <c r="I223" s="159">
        <v>330</v>
      </c>
      <c r="J223" s="160" t="s">
        <v>725</v>
      </c>
      <c r="K223" s="161">
        <f t="shared" si="101"/>
        <v>80.5</v>
      </c>
      <c r="L223" s="162">
        <f t="shared" si="102"/>
        <v>0.32857142857142857</v>
      </c>
      <c r="M223" s="157" t="s">
        <v>594</v>
      </c>
      <c r="N223" s="163">
        <v>42769</v>
      </c>
      <c r="O223" s="1"/>
      <c r="P223" s="1"/>
      <c r="Q223" s="244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73</v>
      </c>
      <c r="B224" s="155">
        <v>42660</v>
      </c>
      <c r="C224" s="155"/>
      <c r="D224" s="156" t="s">
        <v>726</v>
      </c>
      <c r="E224" s="157" t="s">
        <v>591</v>
      </c>
      <c r="F224" s="158">
        <v>125</v>
      </c>
      <c r="G224" s="157"/>
      <c r="H224" s="157">
        <v>160</v>
      </c>
      <c r="I224" s="159">
        <v>160</v>
      </c>
      <c r="J224" s="160" t="s">
        <v>679</v>
      </c>
      <c r="K224" s="161">
        <f t="shared" si="101"/>
        <v>35</v>
      </c>
      <c r="L224" s="162">
        <v>0.28000000000000003</v>
      </c>
      <c r="M224" s="157" t="s">
        <v>594</v>
      </c>
      <c r="N224" s="163">
        <v>42803</v>
      </c>
      <c r="O224" s="1"/>
      <c r="P224" s="1"/>
      <c r="Q224" s="244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74</v>
      </c>
      <c r="B225" s="155">
        <v>42660</v>
      </c>
      <c r="C225" s="155"/>
      <c r="D225" s="156" t="s">
        <v>727</v>
      </c>
      <c r="E225" s="157" t="s">
        <v>591</v>
      </c>
      <c r="F225" s="158">
        <v>114</v>
      </c>
      <c r="G225" s="157"/>
      <c r="H225" s="157">
        <v>145</v>
      </c>
      <c r="I225" s="159">
        <v>145</v>
      </c>
      <c r="J225" s="160" t="s">
        <v>679</v>
      </c>
      <c r="K225" s="161">
        <f t="shared" si="101"/>
        <v>31</v>
      </c>
      <c r="L225" s="162">
        <f t="shared" ref="L225:L227" si="103">K225/F225</f>
        <v>0.27192982456140352</v>
      </c>
      <c r="M225" s="157" t="s">
        <v>594</v>
      </c>
      <c r="N225" s="163">
        <v>42859</v>
      </c>
      <c r="O225" s="1"/>
      <c r="P225" s="1"/>
      <c r="Q225" s="244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75</v>
      </c>
      <c r="B226" s="155">
        <v>42660</v>
      </c>
      <c r="C226" s="155"/>
      <c r="D226" s="156" t="s">
        <v>728</v>
      </c>
      <c r="E226" s="157" t="s">
        <v>591</v>
      </c>
      <c r="F226" s="158">
        <v>212</v>
      </c>
      <c r="G226" s="157"/>
      <c r="H226" s="157">
        <v>280</v>
      </c>
      <c r="I226" s="159">
        <v>276</v>
      </c>
      <c r="J226" s="160" t="s">
        <v>729</v>
      </c>
      <c r="K226" s="161">
        <f t="shared" si="101"/>
        <v>68</v>
      </c>
      <c r="L226" s="162">
        <f t="shared" si="103"/>
        <v>0.32075471698113206</v>
      </c>
      <c r="M226" s="157" t="s">
        <v>594</v>
      </c>
      <c r="N226" s="163">
        <v>42858</v>
      </c>
      <c r="O226" s="1"/>
      <c r="P226" s="1"/>
      <c r="Q226" s="244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76</v>
      </c>
      <c r="B227" s="155">
        <v>42678</v>
      </c>
      <c r="C227" s="155"/>
      <c r="D227" s="156" t="s">
        <v>464</v>
      </c>
      <c r="E227" s="157" t="s">
        <v>591</v>
      </c>
      <c r="F227" s="158">
        <v>155</v>
      </c>
      <c r="G227" s="157"/>
      <c r="H227" s="157">
        <v>210</v>
      </c>
      <c r="I227" s="159">
        <v>210</v>
      </c>
      <c r="J227" s="160" t="s">
        <v>730</v>
      </c>
      <c r="K227" s="161">
        <f t="shared" si="101"/>
        <v>55</v>
      </c>
      <c r="L227" s="162">
        <f t="shared" si="103"/>
        <v>0.35483870967741937</v>
      </c>
      <c r="M227" s="157" t="s">
        <v>594</v>
      </c>
      <c r="N227" s="163">
        <v>42944</v>
      </c>
      <c r="O227" s="1"/>
      <c r="P227" s="1"/>
      <c r="Q227" s="244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4">
        <v>77</v>
      </c>
      <c r="B228" s="165">
        <v>42710</v>
      </c>
      <c r="C228" s="165"/>
      <c r="D228" s="166" t="s">
        <v>731</v>
      </c>
      <c r="E228" s="167" t="s">
        <v>591</v>
      </c>
      <c r="F228" s="168">
        <v>150.5</v>
      </c>
      <c r="G228" s="168"/>
      <c r="H228" s="169">
        <v>72.5</v>
      </c>
      <c r="I228" s="169">
        <v>174</v>
      </c>
      <c r="J228" s="170" t="s">
        <v>732</v>
      </c>
      <c r="K228" s="171">
        <v>-78</v>
      </c>
      <c r="L228" s="172">
        <v>-0.51827242524916906</v>
      </c>
      <c r="M228" s="168" t="s">
        <v>604</v>
      </c>
      <c r="N228" s="165">
        <v>43333</v>
      </c>
      <c r="O228" s="1"/>
      <c r="P228" s="1"/>
      <c r="Q228" s="244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78</v>
      </c>
      <c r="B229" s="155">
        <v>42712</v>
      </c>
      <c r="C229" s="155"/>
      <c r="D229" s="156" t="s">
        <v>733</v>
      </c>
      <c r="E229" s="157" t="s">
        <v>591</v>
      </c>
      <c r="F229" s="158">
        <v>380</v>
      </c>
      <c r="G229" s="157"/>
      <c r="H229" s="157">
        <v>478</v>
      </c>
      <c r="I229" s="159">
        <v>468</v>
      </c>
      <c r="J229" s="160" t="s">
        <v>679</v>
      </c>
      <c r="K229" s="161">
        <f t="shared" ref="K229:K231" si="104">H229-F229</f>
        <v>98</v>
      </c>
      <c r="L229" s="162">
        <f t="shared" ref="L229:L231" si="105">K229/F229</f>
        <v>0.25789473684210529</v>
      </c>
      <c r="M229" s="157" t="s">
        <v>594</v>
      </c>
      <c r="N229" s="163">
        <v>43025</v>
      </c>
      <c r="O229" s="1"/>
      <c r="P229" s="1"/>
      <c r="Q229" s="244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4">
        <v>79</v>
      </c>
      <c r="B230" s="155">
        <v>42734</v>
      </c>
      <c r="C230" s="155"/>
      <c r="D230" s="156" t="s">
        <v>121</v>
      </c>
      <c r="E230" s="157" t="s">
        <v>591</v>
      </c>
      <c r="F230" s="158">
        <v>305</v>
      </c>
      <c r="G230" s="157"/>
      <c r="H230" s="157">
        <v>375</v>
      </c>
      <c r="I230" s="159">
        <v>375</v>
      </c>
      <c r="J230" s="160" t="s">
        <v>679</v>
      </c>
      <c r="K230" s="161">
        <f t="shared" si="104"/>
        <v>70</v>
      </c>
      <c r="L230" s="162">
        <f t="shared" si="105"/>
        <v>0.22950819672131148</v>
      </c>
      <c r="M230" s="157" t="s">
        <v>594</v>
      </c>
      <c r="N230" s="163">
        <v>42768</v>
      </c>
      <c r="O230" s="1"/>
      <c r="P230" s="1"/>
      <c r="Q230" s="244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80</v>
      </c>
      <c r="B231" s="155">
        <v>42739</v>
      </c>
      <c r="C231" s="155"/>
      <c r="D231" s="156" t="s">
        <v>104</v>
      </c>
      <c r="E231" s="157" t="s">
        <v>591</v>
      </c>
      <c r="F231" s="158">
        <v>99.5</v>
      </c>
      <c r="G231" s="157"/>
      <c r="H231" s="157">
        <v>158</v>
      </c>
      <c r="I231" s="159">
        <v>158</v>
      </c>
      <c r="J231" s="160" t="s">
        <v>679</v>
      </c>
      <c r="K231" s="161">
        <f t="shared" si="104"/>
        <v>58.5</v>
      </c>
      <c r="L231" s="162">
        <f t="shared" si="105"/>
        <v>0.5879396984924623</v>
      </c>
      <c r="M231" s="157" t="s">
        <v>594</v>
      </c>
      <c r="N231" s="163">
        <v>42898</v>
      </c>
      <c r="O231" s="1"/>
      <c r="P231" s="1"/>
      <c r="Q231" s="244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81</v>
      </c>
      <c r="B232" s="155">
        <v>42739</v>
      </c>
      <c r="C232" s="155"/>
      <c r="D232" s="156" t="s">
        <v>104</v>
      </c>
      <c r="E232" s="157" t="s">
        <v>591</v>
      </c>
      <c r="F232" s="158">
        <v>99.5</v>
      </c>
      <c r="G232" s="157"/>
      <c r="H232" s="157">
        <v>158</v>
      </c>
      <c r="I232" s="159">
        <v>158</v>
      </c>
      <c r="J232" s="160" t="s">
        <v>679</v>
      </c>
      <c r="K232" s="161">
        <v>58.5</v>
      </c>
      <c r="L232" s="162">
        <v>0.58793969849246197</v>
      </c>
      <c r="M232" s="157" t="s">
        <v>594</v>
      </c>
      <c r="N232" s="163">
        <v>42898</v>
      </c>
      <c r="O232" s="1"/>
      <c r="P232" s="1"/>
      <c r="Q232" s="244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82</v>
      </c>
      <c r="B233" s="155">
        <v>42786</v>
      </c>
      <c r="C233" s="155"/>
      <c r="D233" s="156" t="s">
        <v>210</v>
      </c>
      <c r="E233" s="157" t="s">
        <v>591</v>
      </c>
      <c r="F233" s="158">
        <v>140.5</v>
      </c>
      <c r="G233" s="157"/>
      <c r="H233" s="157">
        <v>220</v>
      </c>
      <c r="I233" s="159">
        <v>220</v>
      </c>
      <c r="J233" s="160" t="s">
        <v>679</v>
      </c>
      <c r="K233" s="161">
        <f>H233-F233</f>
        <v>79.5</v>
      </c>
      <c r="L233" s="162">
        <f>K233/F233</f>
        <v>0.5658362989323843</v>
      </c>
      <c r="M233" s="157" t="s">
        <v>594</v>
      </c>
      <c r="N233" s="163">
        <v>42864</v>
      </c>
      <c r="O233" s="1"/>
      <c r="P233" s="1"/>
      <c r="Q233" s="244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83</v>
      </c>
      <c r="B234" s="155">
        <v>42786</v>
      </c>
      <c r="C234" s="155"/>
      <c r="D234" s="156" t="s">
        <v>734</v>
      </c>
      <c r="E234" s="157" t="s">
        <v>591</v>
      </c>
      <c r="F234" s="158">
        <v>202.5</v>
      </c>
      <c r="G234" s="157"/>
      <c r="H234" s="157">
        <v>234</v>
      </c>
      <c r="I234" s="159">
        <v>234</v>
      </c>
      <c r="J234" s="160" t="s">
        <v>679</v>
      </c>
      <c r="K234" s="161">
        <v>31.5</v>
      </c>
      <c r="L234" s="162">
        <v>0.155555555555556</v>
      </c>
      <c r="M234" s="157" t="s">
        <v>594</v>
      </c>
      <c r="N234" s="163">
        <v>42836</v>
      </c>
      <c r="O234" s="1"/>
      <c r="P234" s="1"/>
      <c r="Q234" s="244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84</v>
      </c>
      <c r="B235" s="155">
        <v>42818</v>
      </c>
      <c r="C235" s="155"/>
      <c r="D235" s="156" t="s">
        <v>735</v>
      </c>
      <c r="E235" s="157" t="s">
        <v>591</v>
      </c>
      <c r="F235" s="158">
        <v>300.5</v>
      </c>
      <c r="G235" s="157"/>
      <c r="H235" s="157">
        <v>417.5</v>
      </c>
      <c r="I235" s="159">
        <v>420</v>
      </c>
      <c r="J235" s="160" t="s">
        <v>736</v>
      </c>
      <c r="K235" s="161">
        <f>H235-F235</f>
        <v>117</v>
      </c>
      <c r="L235" s="162">
        <f>K235/F235</f>
        <v>0.38935108153078202</v>
      </c>
      <c r="M235" s="157" t="s">
        <v>594</v>
      </c>
      <c r="N235" s="163">
        <v>43070</v>
      </c>
      <c r="O235" s="1"/>
      <c r="P235" s="1"/>
      <c r="Q235" s="244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4">
        <v>85</v>
      </c>
      <c r="B236" s="155">
        <v>42818</v>
      </c>
      <c r="C236" s="155"/>
      <c r="D236" s="156" t="s">
        <v>709</v>
      </c>
      <c r="E236" s="157" t="s">
        <v>591</v>
      </c>
      <c r="F236" s="158">
        <v>850</v>
      </c>
      <c r="G236" s="157"/>
      <c r="H236" s="157">
        <v>1042.5</v>
      </c>
      <c r="I236" s="159">
        <v>1023</v>
      </c>
      <c r="J236" s="160" t="s">
        <v>737</v>
      </c>
      <c r="K236" s="161">
        <v>192.5</v>
      </c>
      <c r="L236" s="162">
        <v>0.22647058823529401</v>
      </c>
      <c r="M236" s="157" t="s">
        <v>594</v>
      </c>
      <c r="N236" s="163">
        <v>42830</v>
      </c>
      <c r="O236" s="1"/>
      <c r="P236" s="1"/>
      <c r="Q236" s="244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86</v>
      </c>
      <c r="B237" s="155">
        <v>42830</v>
      </c>
      <c r="C237" s="155"/>
      <c r="D237" s="156" t="s">
        <v>495</v>
      </c>
      <c r="E237" s="157" t="s">
        <v>591</v>
      </c>
      <c r="F237" s="158">
        <v>785</v>
      </c>
      <c r="G237" s="157"/>
      <c r="H237" s="157">
        <v>930</v>
      </c>
      <c r="I237" s="159">
        <v>920</v>
      </c>
      <c r="J237" s="160" t="s">
        <v>738</v>
      </c>
      <c r="K237" s="161">
        <f>H237-F237</f>
        <v>145</v>
      </c>
      <c r="L237" s="162">
        <f>K237/F237</f>
        <v>0.18471337579617833</v>
      </c>
      <c r="M237" s="157" t="s">
        <v>594</v>
      </c>
      <c r="N237" s="163">
        <v>42976</v>
      </c>
      <c r="O237" s="1"/>
      <c r="P237" s="1"/>
      <c r="Q237" s="244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87</v>
      </c>
      <c r="B238" s="165">
        <v>42831</v>
      </c>
      <c r="C238" s="165"/>
      <c r="D238" s="166" t="s">
        <v>739</v>
      </c>
      <c r="E238" s="167" t="s">
        <v>591</v>
      </c>
      <c r="F238" s="168">
        <v>40</v>
      </c>
      <c r="G238" s="168"/>
      <c r="H238" s="169">
        <v>13.1</v>
      </c>
      <c r="I238" s="169">
        <v>60</v>
      </c>
      <c r="J238" s="170" t="s">
        <v>740</v>
      </c>
      <c r="K238" s="171">
        <v>-26.9</v>
      </c>
      <c r="L238" s="172">
        <v>-0.67249999999999999</v>
      </c>
      <c r="M238" s="168" t="s">
        <v>604</v>
      </c>
      <c r="N238" s="165">
        <v>43138</v>
      </c>
      <c r="O238" s="1"/>
      <c r="P238" s="1"/>
      <c r="Q238" s="244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88</v>
      </c>
      <c r="B239" s="155">
        <v>42837</v>
      </c>
      <c r="C239" s="155"/>
      <c r="D239" s="156" t="s">
        <v>102</v>
      </c>
      <c r="E239" s="157" t="s">
        <v>591</v>
      </c>
      <c r="F239" s="158">
        <v>289.5</v>
      </c>
      <c r="G239" s="157"/>
      <c r="H239" s="157">
        <v>354</v>
      </c>
      <c r="I239" s="159">
        <v>360</v>
      </c>
      <c r="J239" s="160" t="s">
        <v>741</v>
      </c>
      <c r="K239" s="161">
        <f t="shared" ref="K239:K247" si="106">H239-F239</f>
        <v>64.5</v>
      </c>
      <c r="L239" s="162">
        <f t="shared" ref="L239:L247" si="107">K239/F239</f>
        <v>0.22279792746113988</v>
      </c>
      <c r="M239" s="157" t="s">
        <v>594</v>
      </c>
      <c r="N239" s="163">
        <v>43040</v>
      </c>
      <c r="O239" s="1"/>
      <c r="P239" s="1"/>
      <c r="Q239" s="244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89</v>
      </c>
      <c r="B240" s="155">
        <v>42845</v>
      </c>
      <c r="C240" s="155"/>
      <c r="D240" s="156" t="s">
        <v>435</v>
      </c>
      <c r="E240" s="157" t="s">
        <v>591</v>
      </c>
      <c r="F240" s="158">
        <v>700</v>
      </c>
      <c r="G240" s="157"/>
      <c r="H240" s="157">
        <v>840</v>
      </c>
      <c r="I240" s="159">
        <v>840</v>
      </c>
      <c r="J240" s="160" t="s">
        <v>742</v>
      </c>
      <c r="K240" s="161">
        <f t="shared" si="106"/>
        <v>140</v>
      </c>
      <c r="L240" s="162">
        <f t="shared" si="107"/>
        <v>0.2</v>
      </c>
      <c r="M240" s="157" t="s">
        <v>594</v>
      </c>
      <c r="N240" s="163">
        <v>42893</v>
      </c>
      <c r="O240" s="1"/>
      <c r="P240" s="1"/>
      <c r="Q240" s="244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4">
        <v>90</v>
      </c>
      <c r="B241" s="155">
        <v>42887</v>
      </c>
      <c r="C241" s="155"/>
      <c r="D241" s="156" t="s">
        <v>743</v>
      </c>
      <c r="E241" s="157" t="s">
        <v>591</v>
      </c>
      <c r="F241" s="158">
        <v>130</v>
      </c>
      <c r="G241" s="157"/>
      <c r="H241" s="157">
        <v>144.25</v>
      </c>
      <c r="I241" s="159">
        <v>170</v>
      </c>
      <c r="J241" s="160" t="s">
        <v>744</v>
      </c>
      <c r="K241" s="161">
        <f t="shared" si="106"/>
        <v>14.25</v>
      </c>
      <c r="L241" s="162">
        <f t="shared" si="107"/>
        <v>0.10961538461538461</v>
      </c>
      <c r="M241" s="157" t="s">
        <v>594</v>
      </c>
      <c r="N241" s="163">
        <v>43675</v>
      </c>
      <c r="O241" s="1"/>
      <c r="P241" s="1"/>
      <c r="Q241" s="244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4">
        <v>91</v>
      </c>
      <c r="B242" s="155">
        <v>42901</v>
      </c>
      <c r="C242" s="155"/>
      <c r="D242" s="156" t="s">
        <v>745</v>
      </c>
      <c r="E242" s="157" t="s">
        <v>591</v>
      </c>
      <c r="F242" s="158">
        <v>214.5</v>
      </c>
      <c r="G242" s="157"/>
      <c r="H242" s="157">
        <v>262</v>
      </c>
      <c r="I242" s="159">
        <v>262</v>
      </c>
      <c r="J242" s="160" t="s">
        <v>614</v>
      </c>
      <c r="K242" s="161">
        <f t="shared" si="106"/>
        <v>47.5</v>
      </c>
      <c r="L242" s="162">
        <f t="shared" si="107"/>
        <v>0.22144522144522144</v>
      </c>
      <c r="M242" s="157" t="s">
        <v>594</v>
      </c>
      <c r="N242" s="163">
        <v>42977</v>
      </c>
      <c r="O242" s="1"/>
      <c r="P242" s="1"/>
      <c r="Q242" s="244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92</v>
      </c>
      <c r="B243" s="186">
        <v>42933</v>
      </c>
      <c r="C243" s="186"/>
      <c r="D243" s="187" t="s">
        <v>746</v>
      </c>
      <c r="E243" s="188" t="s">
        <v>591</v>
      </c>
      <c r="F243" s="189">
        <v>370</v>
      </c>
      <c r="G243" s="188"/>
      <c r="H243" s="188">
        <v>447.5</v>
      </c>
      <c r="I243" s="190">
        <v>450</v>
      </c>
      <c r="J243" s="191" t="s">
        <v>679</v>
      </c>
      <c r="K243" s="161">
        <f t="shared" si="106"/>
        <v>77.5</v>
      </c>
      <c r="L243" s="192">
        <f t="shared" si="107"/>
        <v>0.20945945945945946</v>
      </c>
      <c r="M243" s="188" t="s">
        <v>594</v>
      </c>
      <c r="N243" s="193">
        <v>43035</v>
      </c>
      <c r="O243" s="1"/>
      <c r="P243" s="1"/>
      <c r="Q243" s="244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93</v>
      </c>
      <c r="B244" s="186">
        <v>42943</v>
      </c>
      <c r="C244" s="186"/>
      <c r="D244" s="187" t="s">
        <v>208</v>
      </c>
      <c r="E244" s="188" t="s">
        <v>591</v>
      </c>
      <c r="F244" s="189">
        <v>657.5</v>
      </c>
      <c r="G244" s="188"/>
      <c r="H244" s="188">
        <v>825</v>
      </c>
      <c r="I244" s="190">
        <v>820</v>
      </c>
      <c r="J244" s="191" t="s">
        <v>679</v>
      </c>
      <c r="K244" s="161">
        <f t="shared" si="106"/>
        <v>167.5</v>
      </c>
      <c r="L244" s="192">
        <f t="shared" si="107"/>
        <v>0.25475285171102663</v>
      </c>
      <c r="M244" s="188" t="s">
        <v>594</v>
      </c>
      <c r="N244" s="193">
        <v>43090</v>
      </c>
      <c r="O244" s="1"/>
      <c r="P244" s="1"/>
      <c r="Q244" s="244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4">
        <v>94</v>
      </c>
      <c r="B245" s="155">
        <v>42964</v>
      </c>
      <c r="C245" s="155"/>
      <c r="D245" s="156" t="s">
        <v>383</v>
      </c>
      <c r="E245" s="157" t="s">
        <v>591</v>
      </c>
      <c r="F245" s="158">
        <v>605</v>
      </c>
      <c r="G245" s="157"/>
      <c r="H245" s="157">
        <v>750</v>
      </c>
      <c r="I245" s="159">
        <v>750</v>
      </c>
      <c r="J245" s="160" t="s">
        <v>738</v>
      </c>
      <c r="K245" s="161">
        <f t="shared" si="106"/>
        <v>145</v>
      </c>
      <c r="L245" s="162">
        <f t="shared" si="107"/>
        <v>0.23966942148760331</v>
      </c>
      <c r="M245" s="157" t="s">
        <v>594</v>
      </c>
      <c r="N245" s="163">
        <v>43027</v>
      </c>
      <c r="O245" s="1"/>
      <c r="P245" s="1"/>
      <c r="Q245" s="244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64">
        <v>95</v>
      </c>
      <c r="B246" s="165">
        <v>42979</v>
      </c>
      <c r="C246" s="165"/>
      <c r="D246" s="173" t="s">
        <v>747</v>
      </c>
      <c r="E246" s="168" t="s">
        <v>591</v>
      </c>
      <c r="F246" s="168">
        <v>255</v>
      </c>
      <c r="G246" s="169"/>
      <c r="H246" s="169">
        <v>217.25</v>
      </c>
      <c r="I246" s="169">
        <v>320</v>
      </c>
      <c r="J246" s="170" t="s">
        <v>748</v>
      </c>
      <c r="K246" s="171">
        <f t="shared" si="106"/>
        <v>-37.75</v>
      </c>
      <c r="L246" s="174">
        <f t="shared" si="107"/>
        <v>-0.14803921568627451</v>
      </c>
      <c r="M246" s="168" t="s">
        <v>604</v>
      </c>
      <c r="N246" s="165">
        <v>43661</v>
      </c>
      <c r="O246" s="1"/>
      <c r="P246" s="1"/>
      <c r="Q246" s="244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96</v>
      </c>
      <c r="B247" s="155">
        <v>42997</v>
      </c>
      <c r="C247" s="155"/>
      <c r="D247" s="156" t="s">
        <v>749</v>
      </c>
      <c r="E247" s="157" t="s">
        <v>591</v>
      </c>
      <c r="F247" s="158">
        <v>215</v>
      </c>
      <c r="G247" s="157"/>
      <c r="H247" s="157">
        <v>258</v>
      </c>
      <c r="I247" s="159">
        <v>258</v>
      </c>
      <c r="J247" s="160" t="s">
        <v>679</v>
      </c>
      <c r="K247" s="161">
        <f t="shared" si="106"/>
        <v>43</v>
      </c>
      <c r="L247" s="162">
        <f t="shared" si="107"/>
        <v>0.2</v>
      </c>
      <c r="M247" s="157" t="s">
        <v>594</v>
      </c>
      <c r="N247" s="163">
        <v>43040</v>
      </c>
      <c r="O247" s="1"/>
      <c r="P247" s="1"/>
      <c r="Q247" s="244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97</v>
      </c>
      <c r="B248" s="155">
        <v>42997</v>
      </c>
      <c r="C248" s="155"/>
      <c r="D248" s="156" t="s">
        <v>749</v>
      </c>
      <c r="E248" s="157" t="s">
        <v>591</v>
      </c>
      <c r="F248" s="158">
        <v>215</v>
      </c>
      <c r="G248" s="157"/>
      <c r="H248" s="157">
        <v>258</v>
      </c>
      <c r="I248" s="159">
        <v>258</v>
      </c>
      <c r="J248" s="191" t="s">
        <v>679</v>
      </c>
      <c r="K248" s="161">
        <v>43</v>
      </c>
      <c r="L248" s="162">
        <v>0.2</v>
      </c>
      <c r="M248" s="157" t="s">
        <v>594</v>
      </c>
      <c r="N248" s="163">
        <v>43040</v>
      </c>
      <c r="O248" s="1"/>
      <c r="P248" s="1"/>
      <c r="Q248" s="244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98</v>
      </c>
      <c r="B249" s="186">
        <v>42998</v>
      </c>
      <c r="C249" s="186"/>
      <c r="D249" s="187" t="s">
        <v>750</v>
      </c>
      <c r="E249" s="188" t="s">
        <v>591</v>
      </c>
      <c r="F249" s="158">
        <v>75</v>
      </c>
      <c r="G249" s="188"/>
      <c r="H249" s="188">
        <v>90</v>
      </c>
      <c r="I249" s="190">
        <v>90</v>
      </c>
      <c r="J249" s="160" t="s">
        <v>751</v>
      </c>
      <c r="K249" s="161">
        <f t="shared" ref="K249:K254" si="108">H249-F249</f>
        <v>15</v>
      </c>
      <c r="L249" s="162">
        <f t="shared" ref="L249:L254" si="109">K249/F249</f>
        <v>0.2</v>
      </c>
      <c r="M249" s="157" t="s">
        <v>594</v>
      </c>
      <c r="N249" s="163">
        <v>43019</v>
      </c>
      <c r="O249" s="1"/>
      <c r="P249" s="1"/>
      <c r="Q249" s="244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99</v>
      </c>
      <c r="B250" s="186">
        <v>43011</v>
      </c>
      <c r="C250" s="186"/>
      <c r="D250" s="187" t="s">
        <v>752</v>
      </c>
      <c r="E250" s="188" t="s">
        <v>591</v>
      </c>
      <c r="F250" s="189">
        <v>315</v>
      </c>
      <c r="G250" s="188"/>
      <c r="H250" s="188">
        <v>392</v>
      </c>
      <c r="I250" s="190">
        <v>384</v>
      </c>
      <c r="J250" s="191" t="s">
        <v>753</v>
      </c>
      <c r="K250" s="161">
        <f t="shared" si="108"/>
        <v>77</v>
      </c>
      <c r="L250" s="192">
        <f t="shared" si="109"/>
        <v>0.24444444444444444</v>
      </c>
      <c r="M250" s="188" t="s">
        <v>594</v>
      </c>
      <c r="N250" s="193">
        <v>43017</v>
      </c>
      <c r="O250" s="1"/>
      <c r="P250" s="1"/>
      <c r="Q250" s="244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100</v>
      </c>
      <c r="B251" s="186">
        <v>43013</v>
      </c>
      <c r="C251" s="186"/>
      <c r="D251" s="187" t="s">
        <v>468</v>
      </c>
      <c r="E251" s="188" t="s">
        <v>591</v>
      </c>
      <c r="F251" s="189">
        <v>145</v>
      </c>
      <c r="G251" s="188"/>
      <c r="H251" s="188">
        <v>179</v>
      </c>
      <c r="I251" s="190">
        <v>180</v>
      </c>
      <c r="J251" s="191" t="s">
        <v>754</v>
      </c>
      <c r="K251" s="161">
        <f t="shared" si="108"/>
        <v>34</v>
      </c>
      <c r="L251" s="192">
        <f t="shared" si="109"/>
        <v>0.23448275862068965</v>
      </c>
      <c r="M251" s="188" t="s">
        <v>594</v>
      </c>
      <c r="N251" s="193">
        <v>43025</v>
      </c>
      <c r="O251" s="1"/>
      <c r="P251" s="1"/>
      <c r="Q251" s="244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101</v>
      </c>
      <c r="B252" s="186">
        <v>43014</v>
      </c>
      <c r="C252" s="186"/>
      <c r="D252" s="187" t="s">
        <v>358</v>
      </c>
      <c r="E252" s="188" t="s">
        <v>591</v>
      </c>
      <c r="F252" s="189">
        <v>256</v>
      </c>
      <c r="G252" s="188"/>
      <c r="H252" s="188">
        <v>323</v>
      </c>
      <c r="I252" s="190">
        <v>320</v>
      </c>
      <c r="J252" s="191" t="s">
        <v>679</v>
      </c>
      <c r="K252" s="161">
        <f t="shared" si="108"/>
        <v>67</v>
      </c>
      <c r="L252" s="192">
        <f t="shared" si="109"/>
        <v>0.26171875</v>
      </c>
      <c r="M252" s="188" t="s">
        <v>594</v>
      </c>
      <c r="N252" s="193">
        <v>43067</v>
      </c>
      <c r="O252" s="1"/>
      <c r="P252" s="1"/>
      <c r="Q252" s="244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102</v>
      </c>
      <c r="B253" s="186">
        <v>43017</v>
      </c>
      <c r="C253" s="186"/>
      <c r="D253" s="187" t="s">
        <v>372</v>
      </c>
      <c r="E253" s="188" t="s">
        <v>591</v>
      </c>
      <c r="F253" s="189">
        <v>137.5</v>
      </c>
      <c r="G253" s="188"/>
      <c r="H253" s="188">
        <v>184</v>
      </c>
      <c r="I253" s="190">
        <v>183</v>
      </c>
      <c r="J253" s="191" t="s">
        <v>755</v>
      </c>
      <c r="K253" s="161">
        <f t="shared" si="108"/>
        <v>46.5</v>
      </c>
      <c r="L253" s="192">
        <f t="shared" si="109"/>
        <v>0.33818181818181819</v>
      </c>
      <c r="M253" s="188" t="s">
        <v>594</v>
      </c>
      <c r="N253" s="193">
        <v>43108</v>
      </c>
      <c r="O253" s="1"/>
      <c r="P253" s="1"/>
      <c r="Q253" s="244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103</v>
      </c>
      <c r="B254" s="186">
        <v>43018</v>
      </c>
      <c r="C254" s="186"/>
      <c r="D254" s="187" t="s">
        <v>756</v>
      </c>
      <c r="E254" s="188" t="s">
        <v>591</v>
      </c>
      <c r="F254" s="189">
        <v>125.5</v>
      </c>
      <c r="G254" s="188"/>
      <c r="H254" s="188">
        <v>158</v>
      </c>
      <c r="I254" s="190">
        <v>155</v>
      </c>
      <c r="J254" s="191" t="s">
        <v>757</v>
      </c>
      <c r="K254" s="161">
        <f t="shared" si="108"/>
        <v>32.5</v>
      </c>
      <c r="L254" s="192">
        <f t="shared" si="109"/>
        <v>0.25896414342629481</v>
      </c>
      <c r="M254" s="188" t="s">
        <v>594</v>
      </c>
      <c r="N254" s="193">
        <v>43067</v>
      </c>
      <c r="O254" s="1"/>
      <c r="P254" s="1"/>
      <c r="Q254" s="244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104</v>
      </c>
      <c r="B255" s="186">
        <v>43018</v>
      </c>
      <c r="C255" s="186"/>
      <c r="D255" s="187" t="s">
        <v>758</v>
      </c>
      <c r="E255" s="188" t="s">
        <v>591</v>
      </c>
      <c r="F255" s="189">
        <v>895</v>
      </c>
      <c r="G255" s="188"/>
      <c r="H255" s="188">
        <v>1122.5</v>
      </c>
      <c r="I255" s="190">
        <v>1078</v>
      </c>
      <c r="J255" s="191" t="s">
        <v>759</v>
      </c>
      <c r="K255" s="161">
        <v>227.5</v>
      </c>
      <c r="L255" s="192">
        <v>0.25418994413407803</v>
      </c>
      <c r="M255" s="188" t="s">
        <v>594</v>
      </c>
      <c r="N255" s="193">
        <v>43117</v>
      </c>
      <c r="O255" s="1"/>
      <c r="P255" s="1"/>
      <c r="Q255" s="244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105</v>
      </c>
      <c r="B256" s="186">
        <v>43020</v>
      </c>
      <c r="C256" s="186"/>
      <c r="D256" s="187" t="s">
        <v>367</v>
      </c>
      <c r="E256" s="188" t="s">
        <v>591</v>
      </c>
      <c r="F256" s="189">
        <v>525</v>
      </c>
      <c r="G256" s="188"/>
      <c r="H256" s="188">
        <v>629</v>
      </c>
      <c r="I256" s="190">
        <v>629</v>
      </c>
      <c r="J256" s="191" t="s">
        <v>679</v>
      </c>
      <c r="K256" s="161">
        <v>104</v>
      </c>
      <c r="L256" s="192">
        <v>0.19809523809523799</v>
      </c>
      <c r="M256" s="188" t="s">
        <v>594</v>
      </c>
      <c r="N256" s="193">
        <v>43119</v>
      </c>
      <c r="O256" s="1"/>
      <c r="P256" s="1"/>
      <c r="Q256" s="244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106</v>
      </c>
      <c r="B257" s="186">
        <v>43046</v>
      </c>
      <c r="C257" s="186"/>
      <c r="D257" s="187" t="s">
        <v>408</v>
      </c>
      <c r="E257" s="188" t="s">
        <v>591</v>
      </c>
      <c r="F257" s="189">
        <v>740</v>
      </c>
      <c r="G257" s="188"/>
      <c r="H257" s="188">
        <v>892.5</v>
      </c>
      <c r="I257" s="190">
        <v>900</v>
      </c>
      <c r="J257" s="191" t="s">
        <v>760</v>
      </c>
      <c r="K257" s="161">
        <f t="shared" ref="K257:K259" si="110">H257-F257</f>
        <v>152.5</v>
      </c>
      <c r="L257" s="192">
        <f t="shared" ref="L257:L259" si="111">K257/F257</f>
        <v>0.20608108108108109</v>
      </c>
      <c r="M257" s="188" t="s">
        <v>594</v>
      </c>
      <c r="N257" s="193">
        <v>43052</v>
      </c>
      <c r="O257" s="1"/>
      <c r="P257" s="1"/>
      <c r="Q257" s="244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4">
        <v>107</v>
      </c>
      <c r="B258" s="155">
        <v>43073</v>
      </c>
      <c r="C258" s="155"/>
      <c r="D258" s="156" t="s">
        <v>761</v>
      </c>
      <c r="E258" s="157" t="s">
        <v>591</v>
      </c>
      <c r="F258" s="158">
        <v>118.5</v>
      </c>
      <c r="G258" s="157"/>
      <c r="H258" s="157">
        <v>143.5</v>
      </c>
      <c r="I258" s="159">
        <v>145</v>
      </c>
      <c r="J258" s="160" t="s">
        <v>762</v>
      </c>
      <c r="K258" s="161">
        <f t="shared" si="110"/>
        <v>25</v>
      </c>
      <c r="L258" s="162">
        <f t="shared" si="111"/>
        <v>0.2109704641350211</v>
      </c>
      <c r="M258" s="157" t="s">
        <v>594</v>
      </c>
      <c r="N258" s="163">
        <v>43097</v>
      </c>
      <c r="O258" s="1"/>
      <c r="P258" s="1"/>
      <c r="Q258" s="244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64">
        <v>108</v>
      </c>
      <c r="B259" s="165">
        <v>43090</v>
      </c>
      <c r="C259" s="165"/>
      <c r="D259" s="166" t="s">
        <v>440</v>
      </c>
      <c r="E259" s="167" t="s">
        <v>591</v>
      </c>
      <c r="F259" s="168">
        <v>715</v>
      </c>
      <c r="G259" s="168"/>
      <c r="H259" s="169">
        <v>500</v>
      </c>
      <c r="I259" s="169">
        <v>872</v>
      </c>
      <c r="J259" s="170" t="s">
        <v>763</v>
      </c>
      <c r="K259" s="171">
        <f t="shared" si="110"/>
        <v>-215</v>
      </c>
      <c r="L259" s="172">
        <f t="shared" si="111"/>
        <v>-0.30069930069930068</v>
      </c>
      <c r="M259" s="168" t="s">
        <v>604</v>
      </c>
      <c r="N259" s="165">
        <v>43670</v>
      </c>
      <c r="O259" s="1"/>
      <c r="P259" s="1"/>
      <c r="Q259" s="244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4">
        <v>109</v>
      </c>
      <c r="B260" s="155">
        <v>43098</v>
      </c>
      <c r="C260" s="155"/>
      <c r="D260" s="156" t="s">
        <v>752</v>
      </c>
      <c r="E260" s="157" t="s">
        <v>591</v>
      </c>
      <c r="F260" s="158">
        <v>435</v>
      </c>
      <c r="G260" s="157"/>
      <c r="H260" s="157">
        <v>542.5</v>
      </c>
      <c r="I260" s="159">
        <v>539</v>
      </c>
      <c r="J260" s="160" t="s">
        <v>679</v>
      </c>
      <c r="K260" s="161">
        <v>107.5</v>
      </c>
      <c r="L260" s="162">
        <v>0.247126436781609</v>
      </c>
      <c r="M260" s="157" t="s">
        <v>594</v>
      </c>
      <c r="N260" s="163">
        <v>43206</v>
      </c>
      <c r="O260" s="1"/>
      <c r="P260" s="1"/>
      <c r="Q260" s="244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4">
        <v>110</v>
      </c>
      <c r="B261" s="155">
        <v>43098</v>
      </c>
      <c r="C261" s="155"/>
      <c r="D261" s="156" t="s">
        <v>560</v>
      </c>
      <c r="E261" s="157" t="s">
        <v>591</v>
      </c>
      <c r="F261" s="158">
        <v>885</v>
      </c>
      <c r="G261" s="157"/>
      <c r="H261" s="157">
        <v>1090</v>
      </c>
      <c r="I261" s="159">
        <v>1084</v>
      </c>
      <c r="J261" s="160" t="s">
        <v>679</v>
      </c>
      <c r="K261" s="161">
        <v>205</v>
      </c>
      <c r="L261" s="162">
        <v>0.23163841807909599</v>
      </c>
      <c r="M261" s="157" t="s">
        <v>594</v>
      </c>
      <c r="N261" s="163">
        <v>43213</v>
      </c>
      <c r="O261" s="1"/>
      <c r="P261" s="1"/>
      <c r="Q261" s="244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94">
        <v>111</v>
      </c>
      <c r="B262" s="195">
        <v>43192</v>
      </c>
      <c r="C262" s="195"/>
      <c r="D262" s="173" t="s">
        <v>764</v>
      </c>
      <c r="E262" s="168" t="s">
        <v>591</v>
      </c>
      <c r="F262" s="196">
        <v>478.5</v>
      </c>
      <c r="G262" s="168"/>
      <c r="H262" s="168">
        <v>442</v>
      </c>
      <c r="I262" s="169">
        <v>613</v>
      </c>
      <c r="J262" s="170" t="s">
        <v>765</v>
      </c>
      <c r="K262" s="171">
        <f t="shared" ref="K262:K265" si="112">H262-F262</f>
        <v>-36.5</v>
      </c>
      <c r="L262" s="172">
        <f t="shared" ref="L262:L265" si="113">K262/F262</f>
        <v>-7.6280041797283177E-2</v>
      </c>
      <c r="M262" s="168" t="s">
        <v>604</v>
      </c>
      <c r="N262" s="165">
        <v>43762</v>
      </c>
      <c r="O262" s="1"/>
      <c r="P262" s="1"/>
      <c r="Q262" s="244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64">
        <v>112</v>
      </c>
      <c r="B263" s="165">
        <v>43194</v>
      </c>
      <c r="C263" s="165"/>
      <c r="D263" s="166" t="s">
        <v>766</v>
      </c>
      <c r="E263" s="167" t="s">
        <v>591</v>
      </c>
      <c r="F263" s="168">
        <f>141.5-7.3</f>
        <v>134.19999999999999</v>
      </c>
      <c r="G263" s="168"/>
      <c r="H263" s="169">
        <v>77</v>
      </c>
      <c r="I263" s="169">
        <v>180</v>
      </c>
      <c r="J263" s="170" t="s">
        <v>767</v>
      </c>
      <c r="K263" s="171">
        <f t="shared" si="112"/>
        <v>-57.199999999999989</v>
      </c>
      <c r="L263" s="172">
        <f t="shared" si="113"/>
        <v>-0.42622950819672129</v>
      </c>
      <c r="M263" s="168" t="s">
        <v>604</v>
      </c>
      <c r="N263" s="165">
        <v>43522</v>
      </c>
      <c r="O263" s="1"/>
      <c r="P263" s="1"/>
      <c r="Q263" s="244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64">
        <v>113</v>
      </c>
      <c r="B264" s="165">
        <v>43209</v>
      </c>
      <c r="C264" s="165"/>
      <c r="D264" s="166" t="s">
        <v>768</v>
      </c>
      <c r="E264" s="167" t="s">
        <v>591</v>
      </c>
      <c r="F264" s="168">
        <v>430</v>
      </c>
      <c r="G264" s="168"/>
      <c r="H264" s="169">
        <v>220</v>
      </c>
      <c r="I264" s="169">
        <v>537</v>
      </c>
      <c r="J264" s="170" t="s">
        <v>769</v>
      </c>
      <c r="K264" s="171">
        <f t="shared" si="112"/>
        <v>-210</v>
      </c>
      <c r="L264" s="172">
        <f t="shared" si="113"/>
        <v>-0.48837209302325579</v>
      </c>
      <c r="M264" s="168" t="s">
        <v>604</v>
      </c>
      <c r="N264" s="165">
        <v>43252</v>
      </c>
      <c r="O264" s="1"/>
      <c r="P264" s="1"/>
      <c r="Q264" s="244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114</v>
      </c>
      <c r="B265" s="186">
        <v>43220</v>
      </c>
      <c r="C265" s="186"/>
      <c r="D265" s="187" t="s">
        <v>770</v>
      </c>
      <c r="E265" s="188" t="s">
        <v>591</v>
      </c>
      <c r="F265" s="188">
        <v>153.5</v>
      </c>
      <c r="G265" s="188"/>
      <c r="H265" s="188">
        <v>196</v>
      </c>
      <c r="I265" s="190">
        <v>196</v>
      </c>
      <c r="J265" s="160" t="s">
        <v>771</v>
      </c>
      <c r="K265" s="161">
        <f t="shared" si="112"/>
        <v>42.5</v>
      </c>
      <c r="L265" s="162">
        <f t="shared" si="113"/>
        <v>0.27687296416938112</v>
      </c>
      <c r="M265" s="157" t="s">
        <v>594</v>
      </c>
      <c r="N265" s="163">
        <v>43605</v>
      </c>
      <c r="O265" s="1"/>
      <c r="P265" s="1"/>
      <c r="Q265" s="244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64">
        <v>115</v>
      </c>
      <c r="B266" s="165">
        <v>43306</v>
      </c>
      <c r="C266" s="165"/>
      <c r="D266" s="166" t="s">
        <v>739</v>
      </c>
      <c r="E266" s="167" t="s">
        <v>591</v>
      </c>
      <c r="F266" s="168">
        <v>27.5</v>
      </c>
      <c r="G266" s="168"/>
      <c r="H266" s="169">
        <v>13.1</v>
      </c>
      <c r="I266" s="169">
        <v>60</v>
      </c>
      <c r="J266" s="170" t="s">
        <v>772</v>
      </c>
      <c r="K266" s="171">
        <v>-14.4</v>
      </c>
      <c r="L266" s="172">
        <v>-0.52363636363636401</v>
      </c>
      <c r="M266" s="168" t="s">
        <v>604</v>
      </c>
      <c r="N266" s="165">
        <v>43138</v>
      </c>
      <c r="O266" s="1"/>
      <c r="P266" s="1"/>
      <c r="Q266" s="244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4">
        <v>116</v>
      </c>
      <c r="B267" s="195">
        <v>43318</v>
      </c>
      <c r="C267" s="195"/>
      <c r="D267" s="173" t="s">
        <v>773</v>
      </c>
      <c r="E267" s="168" t="s">
        <v>591</v>
      </c>
      <c r="F267" s="168">
        <v>148.5</v>
      </c>
      <c r="G267" s="168"/>
      <c r="H267" s="168">
        <v>102</v>
      </c>
      <c r="I267" s="169">
        <v>182</v>
      </c>
      <c r="J267" s="170" t="s">
        <v>774</v>
      </c>
      <c r="K267" s="171">
        <f>H267-F267</f>
        <v>-46.5</v>
      </c>
      <c r="L267" s="172">
        <f>K267/F267</f>
        <v>-0.31313131313131315</v>
      </c>
      <c r="M267" s="168" t="s">
        <v>604</v>
      </c>
      <c r="N267" s="165">
        <v>43661</v>
      </c>
      <c r="O267" s="1"/>
      <c r="P267" s="1"/>
      <c r="Q267" s="244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54">
        <v>117</v>
      </c>
      <c r="B268" s="155">
        <v>43335</v>
      </c>
      <c r="C268" s="155"/>
      <c r="D268" s="156" t="s">
        <v>775</v>
      </c>
      <c r="E268" s="157" t="s">
        <v>591</v>
      </c>
      <c r="F268" s="188">
        <v>285</v>
      </c>
      <c r="G268" s="157"/>
      <c r="H268" s="157">
        <v>355</v>
      </c>
      <c r="I268" s="159">
        <v>364</v>
      </c>
      <c r="J268" s="160" t="s">
        <v>776</v>
      </c>
      <c r="K268" s="161">
        <v>70</v>
      </c>
      <c r="L268" s="162">
        <v>0.24561403508771901</v>
      </c>
      <c r="M268" s="157" t="s">
        <v>594</v>
      </c>
      <c r="N268" s="163">
        <v>43455</v>
      </c>
      <c r="O268" s="1"/>
      <c r="P268" s="1"/>
      <c r="Q268" s="244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54">
        <v>118</v>
      </c>
      <c r="B269" s="155">
        <v>43341</v>
      </c>
      <c r="C269" s="155"/>
      <c r="D269" s="156" t="s">
        <v>398</v>
      </c>
      <c r="E269" s="157" t="s">
        <v>591</v>
      </c>
      <c r="F269" s="188">
        <v>525</v>
      </c>
      <c r="G269" s="157"/>
      <c r="H269" s="157">
        <v>585</v>
      </c>
      <c r="I269" s="159">
        <v>635</v>
      </c>
      <c r="J269" s="160" t="s">
        <v>777</v>
      </c>
      <c r="K269" s="161">
        <f t="shared" ref="K269:K320" si="114">H269-F269</f>
        <v>60</v>
      </c>
      <c r="L269" s="162">
        <f t="shared" ref="L269:L320" si="115">K269/F269</f>
        <v>0.11428571428571428</v>
      </c>
      <c r="M269" s="157" t="s">
        <v>594</v>
      </c>
      <c r="N269" s="163">
        <v>43662</v>
      </c>
      <c r="O269" s="1"/>
      <c r="P269" s="1"/>
      <c r="Q269" s="244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54">
        <v>119</v>
      </c>
      <c r="B270" s="155">
        <v>43395</v>
      </c>
      <c r="C270" s="155"/>
      <c r="D270" s="156" t="s">
        <v>383</v>
      </c>
      <c r="E270" s="157" t="s">
        <v>591</v>
      </c>
      <c r="F270" s="188">
        <v>475</v>
      </c>
      <c r="G270" s="157"/>
      <c r="H270" s="157">
        <v>574</v>
      </c>
      <c r="I270" s="159">
        <v>570</v>
      </c>
      <c r="J270" s="160" t="s">
        <v>679</v>
      </c>
      <c r="K270" s="161">
        <f t="shared" si="114"/>
        <v>99</v>
      </c>
      <c r="L270" s="162">
        <f t="shared" si="115"/>
        <v>0.20842105263157895</v>
      </c>
      <c r="M270" s="157" t="s">
        <v>594</v>
      </c>
      <c r="N270" s="163">
        <v>43403</v>
      </c>
      <c r="O270" s="1"/>
      <c r="P270" s="1"/>
      <c r="Q270" s="244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120</v>
      </c>
      <c r="B271" s="186">
        <v>43397</v>
      </c>
      <c r="C271" s="186"/>
      <c r="D271" s="187" t="s">
        <v>778</v>
      </c>
      <c r="E271" s="188" t="s">
        <v>591</v>
      </c>
      <c r="F271" s="188">
        <v>707.5</v>
      </c>
      <c r="G271" s="188"/>
      <c r="H271" s="188">
        <v>872</v>
      </c>
      <c r="I271" s="190">
        <v>872</v>
      </c>
      <c r="J271" s="191" t="s">
        <v>679</v>
      </c>
      <c r="K271" s="161">
        <f t="shared" si="114"/>
        <v>164.5</v>
      </c>
      <c r="L271" s="192">
        <f t="shared" si="115"/>
        <v>0.23250883392226149</v>
      </c>
      <c r="M271" s="188" t="s">
        <v>594</v>
      </c>
      <c r="N271" s="193">
        <v>43482</v>
      </c>
      <c r="O271" s="1"/>
      <c r="P271" s="1"/>
      <c r="Q271" s="244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121</v>
      </c>
      <c r="B272" s="186">
        <v>43398</v>
      </c>
      <c r="C272" s="186"/>
      <c r="D272" s="187" t="s">
        <v>779</v>
      </c>
      <c r="E272" s="188" t="s">
        <v>591</v>
      </c>
      <c r="F272" s="188">
        <v>162</v>
      </c>
      <c r="G272" s="188"/>
      <c r="H272" s="188">
        <v>204</v>
      </c>
      <c r="I272" s="190">
        <v>209</v>
      </c>
      <c r="J272" s="191" t="s">
        <v>780</v>
      </c>
      <c r="K272" s="161">
        <f t="shared" si="114"/>
        <v>42</v>
      </c>
      <c r="L272" s="192">
        <f t="shared" si="115"/>
        <v>0.25925925925925924</v>
      </c>
      <c r="M272" s="188" t="s">
        <v>594</v>
      </c>
      <c r="N272" s="193">
        <v>43539</v>
      </c>
      <c r="O272" s="1"/>
      <c r="P272" s="1"/>
      <c r="Q272" s="244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122</v>
      </c>
      <c r="B273" s="186">
        <v>43399</v>
      </c>
      <c r="C273" s="186"/>
      <c r="D273" s="187" t="s">
        <v>488</v>
      </c>
      <c r="E273" s="188" t="s">
        <v>591</v>
      </c>
      <c r="F273" s="188">
        <v>240</v>
      </c>
      <c r="G273" s="188"/>
      <c r="H273" s="188">
        <v>297</v>
      </c>
      <c r="I273" s="190">
        <v>297</v>
      </c>
      <c r="J273" s="191" t="s">
        <v>679</v>
      </c>
      <c r="K273" s="197">
        <f t="shared" si="114"/>
        <v>57</v>
      </c>
      <c r="L273" s="192">
        <f t="shared" si="115"/>
        <v>0.23749999999999999</v>
      </c>
      <c r="M273" s="188" t="s">
        <v>594</v>
      </c>
      <c r="N273" s="193">
        <v>43417</v>
      </c>
      <c r="O273" s="1"/>
      <c r="P273" s="1"/>
      <c r="Q273" s="244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54">
        <v>123</v>
      </c>
      <c r="B274" s="155">
        <v>43439</v>
      </c>
      <c r="C274" s="155"/>
      <c r="D274" s="156" t="s">
        <v>781</v>
      </c>
      <c r="E274" s="157" t="s">
        <v>591</v>
      </c>
      <c r="F274" s="157">
        <v>202.5</v>
      </c>
      <c r="G274" s="157"/>
      <c r="H274" s="157">
        <v>255</v>
      </c>
      <c r="I274" s="159">
        <v>252</v>
      </c>
      <c r="J274" s="160" t="s">
        <v>679</v>
      </c>
      <c r="K274" s="161">
        <f t="shared" si="114"/>
        <v>52.5</v>
      </c>
      <c r="L274" s="162">
        <f t="shared" si="115"/>
        <v>0.25925925925925924</v>
      </c>
      <c r="M274" s="157" t="s">
        <v>594</v>
      </c>
      <c r="N274" s="163">
        <v>43542</v>
      </c>
      <c r="O274" s="1"/>
      <c r="P274" s="1"/>
      <c r="Q274" s="244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124</v>
      </c>
      <c r="B275" s="186">
        <v>43465</v>
      </c>
      <c r="C275" s="155"/>
      <c r="D275" s="187" t="s">
        <v>159</v>
      </c>
      <c r="E275" s="188" t="s">
        <v>591</v>
      </c>
      <c r="F275" s="188">
        <v>710</v>
      </c>
      <c r="G275" s="188"/>
      <c r="H275" s="188">
        <v>866</v>
      </c>
      <c r="I275" s="190">
        <v>866</v>
      </c>
      <c r="J275" s="191" t="s">
        <v>679</v>
      </c>
      <c r="K275" s="161">
        <f t="shared" si="114"/>
        <v>156</v>
      </c>
      <c r="L275" s="162">
        <f t="shared" si="115"/>
        <v>0.21971830985915494</v>
      </c>
      <c r="M275" s="157" t="s">
        <v>594</v>
      </c>
      <c r="N275" s="163">
        <v>43553</v>
      </c>
      <c r="O275" s="1"/>
      <c r="P275" s="1"/>
      <c r="Q275" s="244"/>
      <c r="R275" s="1"/>
      <c r="S275" s="6" t="s">
        <v>782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125</v>
      </c>
      <c r="B276" s="186">
        <v>43522</v>
      </c>
      <c r="C276" s="186"/>
      <c r="D276" s="187" t="s">
        <v>174</v>
      </c>
      <c r="E276" s="188" t="s">
        <v>591</v>
      </c>
      <c r="F276" s="188">
        <v>337.25</v>
      </c>
      <c r="G276" s="188"/>
      <c r="H276" s="188">
        <v>398.5</v>
      </c>
      <c r="I276" s="190">
        <v>411</v>
      </c>
      <c r="J276" s="160" t="s">
        <v>783</v>
      </c>
      <c r="K276" s="161">
        <f t="shared" si="114"/>
        <v>61.25</v>
      </c>
      <c r="L276" s="162">
        <f t="shared" si="115"/>
        <v>0.1816160118606375</v>
      </c>
      <c r="M276" s="157" t="s">
        <v>594</v>
      </c>
      <c r="N276" s="163">
        <v>43760</v>
      </c>
      <c r="O276" s="1"/>
      <c r="P276" s="1"/>
      <c r="Q276" s="244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98">
        <v>126</v>
      </c>
      <c r="B277" s="199">
        <v>43559</v>
      </c>
      <c r="C277" s="199"/>
      <c r="D277" s="200" t="s">
        <v>784</v>
      </c>
      <c r="E277" s="201" t="s">
        <v>591</v>
      </c>
      <c r="F277" s="201">
        <v>130</v>
      </c>
      <c r="G277" s="201"/>
      <c r="H277" s="201">
        <v>65</v>
      </c>
      <c r="I277" s="202">
        <v>158</v>
      </c>
      <c r="J277" s="170" t="s">
        <v>785</v>
      </c>
      <c r="K277" s="171">
        <f t="shared" si="114"/>
        <v>-65</v>
      </c>
      <c r="L277" s="172">
        <f t="shared" si="115"/>
        <v>-0.5</v>
      </c>
      <c r="M277" s="168" t="s">
        <v>604</v>
      </c>
      <c r="N277" s="165">
        <v>43726</v>
      </c>
      <c r="O277" s="1"/>
      <c r="P277" s="1"/>
      <c r="Q277" s="244"/>
      <c r="R277" s="1"/>
      <c r="S277" s="6" t="s">
        <v>786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127</v>
      </c>
      <c r="B278" s="186">
        <v>43017</v>
      </c>
      <c r="C278" s="186"/>
      <c r="D278" s="187" t="s">
        <v>210</v>
      </c>
      <c r="E278" s="188" t="s">
        <v>591</v>
      </c>
      <c r="F278" s="188">
        <v>141.5</v>
      </c>
      <c r="G278" s="188"/>
      <c r="H278" s="188">
        <v>183.5</v>
      </c>
      <c r="I278" s="190">
        <v>210</v>
      </c>
      <c r="J278" s="160" t="s">
        <v>780</v>
      </c>
      <c r="K278" s="161">
        <f t="shared" si="114"/>
        <v>42</v>
      </c>
      <c r="L278" s="162">
        <f t="shared" si="115"/>
        <v>0.29681978798586572</v>
      </c>
      <c r="M278" s="157" t="s">
        <v>594</v>
      </c>
      <c r="N278" s="163">
        <v>43042</v>
      </c>
      <c r="O278" s="1"/>
      <c r="P278" s="1"/>
      <c r="Q278" s="244"/>
      <c r="R278" s="1"/>
      <c r="S278" s="6" t="s">
        <v>786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8">
        <v>128</v>
      </c>
      <c r="B279" s="199">
        <v>43074</v>
      </c>
      <c r="C279" s="199"/>
      <c r="D279" s="200" t="s">
        <v>787</v>
      </c>
      <c r="E279" s="201" t="s">
        <v>591</v>
      </c>
      <c r="F279" s="196">
        <v>172</v>
      </c>
      <c r="G279" s="201"/>
      <c r="H279" s="201">
        <v>155.25</v>
      </c>
      <c r="I279" s="202">
        <v>230</v>
      </c>
      <c r="J279" s="170" t="s">
        <v>788</v>
      </c>
      <c r="K279" s="171">
        <f t="shared" si="114"/>
        <v>-16.75</v>
      </c>
      <c r="L279" s="172">
        <f t="shared" si="115"/>
        <v>-9.7383720930232565E-2</v>
      </c>
      <c r="M279" s="168" t="s">
        <v>604</v>
      </c>
      <c r="N279" s="165">
        <v>43787</v>
      </c>
      <c r="O279" s="1"/>
      <c r="P279" s="1"/>
      <c r="Q279" s="244"/>
      <c r="R279" s="1"/>
      <c r="S279" s="6" t="s">
        <v>786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129</v>
      </c>
      <c r="B280" s="186">
        <v>43398</v>
      </c>
      <c r="C280" s="186"/>
      <c r="D280" s="187" t="s">
        <v>120</v>
      </c>
      <c r="E280" s="188" t="s">
        <v>591</v>
      </c>
      <c r="F280" s="188">
        <v>698.5</v>
      </c>
      <c r="G280" s="188"/>
      <c r="H280" s="188">
        <v>890</v>
      </c>
      <c r="I280" s="190">
        <v>890</v>
      </c>
      <c r="J280" s="160" t="s">
        <v>789</v>
      </c>
      <c r="K280" s="161">
        <f t="shared" si="114"/>
        <v>191.5</v>
      </c>
      <c r="L280" s="162">
        <f t="shared" si="115"/>
        <v>0.27415891195418757</v>
      </c>
      <c r="M280" s="157" t="s">
        <v>594</v>
      </c>
      <c r="N280" s="163">
        <v>44328</v>
      </c>
      <c r="O280" s="1"/>
      <c r="P280" s="1"/>
      <c r="Q280" s="244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130</v>
      </c>
      <c r="B281" s="186">
        <v>42877</v>
      </c>
      <c r="C281" s="186"/>
      <c r="D281" s="187" t="s">
        <v>790</v>
      </c>
      <c r="E281" s="188" t="s">
        <v>591</v>
      </c>
      <c r="F281" s="188">
        <v>127.6</v>
      </c>
      <c r="G281" s="188"/>
      <c r="H281" s="188">
        <v>138</v>
      </c>
      <c r="I281" s="190">
        <v>190</v>
      </c>
      <c r="J281" s="160" t="s">
        <v>791</v>
      </c>
      <c r="K281" s="161">
        <f t="shared" si="114"/>
        <v>10.400000000000006</v>
      </c>
      <c r="L281" s="162">
        <f t="shared" si="115"/>
        <v>8.1504702194357417E-2</v>
      </c>
      <c r="M281" s="157" t="s">
        <v>594</v>
      </c>
      <c r="N281" s="163">
        <v>43774</v>
      </c>
      <c r="O281" s="1"/>
      <c r="P281" s="1"/>
      <c r="Q281" s="244"/>
      <c r="R281" s="1"/>
      <c r="S281" s="6" t="s">
        <v>786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131</v>
      </c>
      <c r="B282" s="186">
        <v>43158</v>
      </c>
      <c r="C282" s="186"/>
      <c r="D282" s="187" t="s">
        <v>792</v>
      </c>
      <c r="E282" s="188" t="s">
        <v>591</v>
      </c>
      <c r="F282" s="188">
        <v>317</v>
      </c>
      <c r="G282" s="188"/>
      <c r="H282" s="188">
        <v>382.5</v>
      </c>
      <c r="I282" s="190">
        <v>398</v>
      </c>
      <c r="J282" s="160" t="s">
        <v>793</v>
      </c>
      <c r="K282" s="161">
        <f t="shared" si="114"/>
        <v>65.5</v>
      </c>
      <c r="L282" s="162">
        <f t="shared" si="115"/>
        <v>0.20662460567823343</v>
      </c>
      <c r="M282" s="157" t="s">
        <v>594</v>
      </c>
      <c r="N282" s="163">
        <v>44238</v>
      </c>
      <c r="O282" s="1"/>
      <c r="P282" s="1"/>
      <c r="Q282" s="244"/>
      <c r="R282" s="1"/>
      <c r="S282" s="6" t="s">
        <v>786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98">
        <v>132</v>
      </c>
      <c r="B283" s="199">
        <v>43164</v>
      </c>
      <c r="C283" s="199"/>
      <c r="D283" s="200" t="s">
        <v>166</v>
      </c>
      <c r="E283" s="201" t="s">
        <v>591</v>
      </c>
      <c r="F283" s="196">
        <f>510-14.4</f>
        <v>495.6</v>
      </c>
      <c r="G283" s="201"/>
      <c r="H283" s="201">
        <v>350</v>
      </c>
      <c r="I283" s="202">
        <v>672</v>
      </c>
      <c r="J283" s="170" t="s">
        <v>794</v>
      </c>
      <c r="K283" s="171">
        <f t="shared" si="114"/>
        <v>-145.60000000000002</v>
      </c>
      <c r="L283" s="172">
        <f t="shared" si="115"/>
        <v>-0.29378531073446329</v>
      </c>
      <c r="M283" s="168" t="s">
        <v>604</v>
      </c>
      <c r="N283" s="165">
        <v>43887</v>
      </c>
      <c r="O283" s="1"/>
      <c r="P283" s="1"/>
      <c r="Q283" s="244"/>
      <c r="R283" s="1"/>
      <c r="S283" s="6" t="s">
        <v>782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98">
        <v>133</v>
      </c>
      <c r="B284" s="199">
        <v>43237</v>
      </c>
      <c r="C284" s="199"/>
      <c r="D284" s="200" t="s">
        <v>795</v>
      </c>
      <c r="E284" s="201" t="s">
        <v>591</v>
      </c>
      <c r="F284" s="196">
        <v>230.3</v>
      </c>
      <c r="G284" s="201"/>
      <c r="H284" s="201">
        <v>102.5</v>
      </c>
      <c r="I284" s="202">
        <v>348</v>
      </c>
      <c r="J284" s="170" t="s">
        <v>796</v>
      </c>
      <c r="K284" s="171">
        <f t="shared" si="114"/>
        <v>-127.80000000000001</v>
      </c>
      <c r="L284" s="172">
        <f t="shared" si="115"/>
        <v>-0.55492835432045162</v>
      </c>
      <c r="M284" s="168" t="s">
        <v>604</v>
      </c>
      <c r="N284" s="165">
        <v>43896</v>
      </c>
      <c r="O284" s="1"/>
      <c r="P284" s="1"/>
      <c r="Q284" s="244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134</v>
      </c>
      <c r="B285" s="186">
        <v>43258</v>
      </c>
      <c r="C285" s="186"/>
      <c r="D285" s="187" t="s">
        <v>444</v>
      </c>
      <c r="E285" s="188" t="s">
        <v>591</v>
      </c>
      <c r="F285" s="188">
        <f>342.5-5.1</f>
        <v>337.4</v>
      </c>
      <c r="G285" s="188"/>
      <c r="H285" s="188">
        <v>412.5</v>
      </c>
      <c r="I285" s="190">
        <v>439</v>
      </c>
      <c r="J285" s="160" t="s">
        <v>797</v>
      </c>
      <c r="K285" s="161">
        <f t="shared" si="114"/>
        <v>75.100000000000023</v>
      </c>
      <c r="L285" s="162">
        <f t="shared" si="115"/>
        <v>0.22258446947243635</v>
      </c>
      <c r="M285" s="157" t="s">
        <v>594</v>
      </c>
      <c r="N285" s="163">
        <v>44230</v>
      </c>
      <c r="O285" s="1"/>
      <c r="P285" s="1"/>
      <c r="Q285" s="244"/>
      <c r="R285" s="1"/>
      <c r="S285" s="6" t="s">
        <v>786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79">
        <v>135</v>
      </c>
      <c r="B286" s="178">
        <v>43285</v>
      </c>
      <c r="C286" s="178"/>
      <c r="D286" s="179" t="s">
        <v>58</v>
      </c>
      <c r="E286" s="180" t="s">
        <v>591</v>
      </c>
      <c r="F286" s="180">
        <f>127.5-5.53</f>
        <v>121.97</v>
      </c>
      <c r="G286" s="181"/>
      <c r="H286" s="181">
        <v>122.5</v>
      </c>
      <c r="I286" s="181">
        <v>170</v>
      </c>
      <c r="J286" s="182" t="s">
        <v>798</v>
      </c>
      <c r="K286" s="183">
        <f t="shared" si="114"/>
        <v>0.53000000000000114</v>
      </c>
      <c r="L286" s="184">
        <f t="shared" si="115"/>
        <v>4.3453308190538747E-3</v>
      </c>
      <c r="M286" s="180" t="s">
        <v>612</v>
      </c>
      <c r="N286" s="178">
        <v>44431</v>
      </c>
      <c r="O286" s="1"/>
      <c r="P286" s="1"/>
      <c r="Q286" s="244"/>
      <c r="R286" s="1"/>
      <c r="S286" s="6" t="s">
        <v>782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98">
        <v>136</v>
      </c>
      <c r="B287" s="199">
        <v>43294</v>
      </c>
      <c r="C287" s="199"/>
      <c r="D287" s="200" t="s">
        <v>799</v>
      </c>
      <c r="E287" s="201" t="s">
        <v>591</v>
      </c>
      <c r="F287" s="196">
        <v>46.5</v>
      </c>
      <c r="G287" s="201"/>
      <c r="H287" s="201">
        <v>17</v>
      </c>
      <c r="I287" s="202">
        <v>59</v>
      </c>
      <c r="J287" s="170" t="s">
        <v>800</v>
      </c>
      <c r="K287" s="171">
        <f t="shared" si="114"/>
        <v>-29.5</v>
      </c>
      <c r="L287" s="172">
        <f t="shared" si="115"/>
        <v>-0.63440860215053763</v>
      </c>
      <c r="M287" s="168" t="s">
        <v>604</v>
      </c>
      <c r="N287" s="165">
        <v>43887</v>
      </c>
      <c r="O287" s="1"/>
      <c r="P287" s="1"/>
      <c r="Q287" s="244"/>
      <c r="R287" s="1"/>
      <c r="S287" s="6" t="s">
        <v>782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137</v>
      </c>
      <c r="B288" s="186">
        <v>43396</v>
      </c>
      <c r="C288" s="186"/>
      <c r="D288" s="187" t="s">
        <v>427</v>
      </c>
      <c r="E288" s="188" t="s">
        <v>591</v>
      </c>
      <c r="F288" s="188">
        <v>156.5</v>
      </c>
      <c r="G288" s="188"/>
      <c r="H288" s="188">
        <v>207.5</v>
      </c>
      <c r="I288" s="190">
        <v>191</v>
      </c>
      <c r="J288" s="160" t="s">
        <v>679</v>
      </c>
      <c r="K288" s="161">
        <f t="shared" si="114"/>
        <v>51</v>
      </c>
      <c r="L288" s="162">
        <f t="shared" si="115"/>
        <v>0.32587859424920129</v>
      </c>
      <c r="M288" s="157" t="s">
        <v>594</v>
      </c>
      <c r="N288" s="163">
        <v>44369</v>
      </c>
      <c r="O288" s="1"/>
      <c r="P288" s="1"/>
      <c r="Q288" s="244"/>
      <c r="R288" s="1"/>
      <c r="S288" s="6" t="s">
        <v>782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138</v>
      </c>
      <c r="B289" s="186">
        <v>43439</v>
      </c>
      <c r="C289" s="186"/>
      <c r="D289" s="187" t="s">
        <v>346</v>
      </c>
      <c r="E289" s="188" t="s">
        <v>591</v>
      </c>
      <c r="F289" s="188">
        <v>259.5</v>
      </c>
      <c r="G289" s="188"/>
      <c r="H289" s="188">
        <v>320</v>
      </c>
      <c r="I289" s="190">
        <v>320</v>
      </c>
      <c r="J289" s="160" t="s">
        <v>679</v>
      </c>
      <c r="K289" s="161">
        <f t="shared" si="114"/>
        <v>60.5</v>
      </c>
      <c r="L289" s="162">
        <f t="shared" si="115"/>
        <v>0.23314065510597304</v>
      </c>
      <c r="M289" s="157" t="s">
        <v>594</v>
      </c>
      <c r="N289" s="163">
        <v>44323</v>
      </c>
      <c r="O289" s="1"/>
      <c r="P289" s="1"/>
      <c r="Q289" s="244"/>
      <c r="R289" s="1"/>
      <c r="S289" s="6" t="s">
        <v>782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98">
        <v>139</v>
      </c>
      <c r="B290" s="199">
        <v>43439</v>
      </c>
      <c r="C290" s="199"/>
      <c r="D290" s="200" t="s">
        <v>801</v>
      </c>
      <c r="E290" s="201" t="s">
        <v>591</v>
      </c>
      <c r="F290" s="201">
        <v>715</v>
      </c>
      <c r="G290" s="201"/>
      <c r="H290" s="201">
        <v>445</v>
      </c>
      <c r="I290" s="202">
        <v>840</v>
      </c>
      <c r="J290" s="170" t="s">
        <v>802</v>
      </c>
      <c r="K290" s="171">
        <f t="shared" si="114"/>
        <v>-270</v>
      </c>
      <c r="L290" s="172">
        <f t="shared" si="115"/>
        <v>-0.3776223776223776</v>
      </c>
      <c r="M290" s="168" t="s">
        <v>604</v>
      </c>
      <c r="N290" s="165">
        <v>43800</v>
      </c>
      <c r="O290" s="1"/>
      <c r="P290" s="1"/>
      <c r="Q290" s="244"/>
      <c r="R290" s="1"/>
      <c r="S290" s="6" t="s">
        <v>782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140</v>
      </c>
      <c r="B291" s="186">
        <v>43469</v>
      </c>
      <c r="C291" s="186"/>
      <c r="D291" s="187" t="s">
        <v>180</v>
      </c>
      <c r="E291" s="188" t="s">
        <v>591</v>
      </c>
      <c r="F291" s="188">
        <v>875</v>
      </c>
      <c r="G291" s="188"/>
      <c r="H291" s="188">
        <v>1165</v>
      </c>
      <c r="I291" s="190">
        <v>1185</v>
      </c>
      <c r="J291" s="160" t="s">
        <v>803</v>
      </c>
      <c r="K291" s="161">
        <f t="shared" si="114"/>
        <v>290</v>
      </c>
      <c r="L291" s="162">
        <f t="shared" si="115"/>
        <v>0.33142857142857141</v>
      </c>
      <c r="M291" s="157" t="s">
        <v>594</v>
      </c>
      <c r="N291" s="163">
        <v>43847</v>
      </c>
      <c r="O291" s="1"/>
      <c r="P291" s="1"/>
      <c r="Q291" s="244"/>
      <c r="R291" s="1"/>
      <c r="S291" s="6" t="s">
        <v>782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141</v>
      </c>
      <c r="B292" s="186">
        <v>43559</v>
      </c>
      <c r="C292" s="186"/>
      <c r="D292" s="187" t="s">
        <v>364</v>
      </c>
      <c r="E292" s="188" t="s">
        <v>591</v>
      </c>
      <c r="F292" s="188">
        <f>387-14.63</f>
        <v>372.37</v>
      </c>
      <c r="G292" s="188"/>
      <c r="H292" s="188">
        <v>490</v>
      </c>
      <c r="I292" s="190">
        <v>490</v>
      </c>
      <c r="J292" s="160" t="s">
        <v>679</v>
      </c>
      <c r="K292" s="161">
        <f t="shared" si="114"/>
        <v>117.63</v>
      </c>
      <c r="L292" s="162">
        <f t="shared" si="115"/>
        <v>0.31589548030185027</v>
      </c>
      <c r="M292" s="157" t="s">
        <v>594</v>
      </c>
      <c r="N292" s="163">
        <v>43850</v>
      </c>
      <c r="O292" s="1"/>
      <c r="P292" s="1"/>
      <c r="Q292" s="244"/>
      <c r="R292" s="1"/>
      <c r="S292" s="6" t="s">
        <v>782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98">
        <v>142</v>
      </c>
      <c r="B293" s="199">
        <v>43578</v>
      </c>
      <c r="C293" s="199"/>
      <c r="D293" s="200" t="s">
        <v>804</v>
      </c>
      <c r="E293" s="201" t="s">
        <v>603</v>
      </c>
      <c r="F293" s="201">
        <v>220</v>
      </c>
      <c r="G293" s="201"/>
      <c r="H293" s="201">
        <v>127.5</v>
      </c>
      <c r="I293" s="202">
        <v>284</v>
      </c>
      <c r="J293" s="170" t="s">
        <v>805</v>
      </c>
      <c r="K293" s="171">
        <f t="shared" si="114"/>
        <v>-92.5</v>
      </c>
      <c r="L293" s="172">
        <f t="shared" si="115"/>
        <v>-0.42045454545454547</v>
      </c>
      <c r="M293" s="168" t="s">
        <v>604</v>
      </c>
      <c r="N293" s="165">
        <v>43896</v>
      </c>
      <c r="O293" s="1"/>
      <c r="P293" s="1"/>
      <c r="Q293" s="244"/>
      <c r="R293" s="1"/>
      <c r="S293" s="6" t="s">
        <v>782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143</v>
      </c>
      <c r="B294" s="186">
        <v>43622</v>
      </c>
      <c r="C294" s="186"/>
      <c r="D294" s="187" t="s">
        <v>489</v>
      </c>
      <c r="E294" s="188" t="s">
        <v>603</v>
      </c>
      <c r="F294" s="188">
        <v>332.8</v>
      </c>
      <c r="G294" s="188"/>
      <c r="H294" s="188">
        <v>405</v>
      </c>
      <c r="I294" s="190">
        <v>419</v>
      </c>
      <c r="J294" s="160" t="s">
        <v>806</v>
      </c>
      <c r="K294" s="161">
        <f t="shared" si="114"/>
        <v>72.199999999999989</v>
      </c>
      <c r="L294" s="162">
        <f t="shared" si="115"/>
        <v>0.21694711538461534</v>
      </c>
      <c r="M294" s="157" t="s">
        <v>594</v>
      </c>
      <c r="N294" s="163">
        <v>43860</v>
      </c>
      <c r="O294" s="1"/>
      <c r="P294" s="1"/>
      <c r="Q294" s="244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79">
        <v>144</v>
      </c>
      <c r="B295" s="178">
        <v>43641</v>
      </c>
      <c r="C295" s="178"/>
      <c r="D295" s="179" t="s">
        <v>172</v>
      </c>
      <c r="E295" s="180" t="s">
        <v>591</v>
      </c>
      <c r="F295" s="180">
        <v>386</v>
      </c>
      <c r="G295" s="181"/>
      <c r="H295" s="181">
        <v>395</v>
      </c>
      <c r="I295" s="181">
        <v>452</v>
      </c>
      <c r="J295" s="182" t="s">
        <v>807</v>
      </c>
      <c r="K295" s="183">
        <f t="shared" si="114"/>
        <v>9</v>
      </c>
      <c r="L295" s="184">
        <f t="shared" si="115"/>
        <v>2.3316062176165803E-2</v>
      </c>
      <c r="M295" s="180" t="s">
        <v>612</v>
      </c>
      <c r="N295" s="178">
        <v>43868</v>
      </c>
      <c r="O295" s="1"/>
      <c r="P295" s="1"/>
      <c r="Q295" s="244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79">
        <v>145</v>
      </c>
      <c r="B296" s="178">
        <v>43707</v>
      </c>
      <c r="C296" s="178"/>
      <c r="D296" s="179" t="s">
        <v>146</v>
      </c>
      <c r="E296" s="180" t="s">
        <v>591</v>
      </c>
      <c r="F296" s="180">
        <v>137.5</v>
      </c>
      <c r="G296" s="181"/>
      <c r="H296" s="181">
        <v>138.5</v>
      </c>
      <c r="I296" s="181">
        <v>190</v>
      </c>
      <c r="J296" s="182" t="s">
        <v>808</v>
      </c>
      <c r="K296" s="183">
        <f t="shared" si="114"/>
        <v>1</v>
      </c>
      <c r="L296" s="184">
        <f t="shared" si="115"/>
        <v>7.2727272727272727E-3</v>
      </c>
      <c r="M296" s="180" t="s">
        <v>612</v>
      </c>
      <c r="N296" s="178">
        <v>44432</v>
      </c>
      <c r="O296" s="1"/>
      <c r="P296" s="1"/>
      <c r="Q296" s="244"/>
      <c r="R296" s="1"/>
      <c r="S296" s="6" t="s">
        <v>782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146</v>
      </c>
      <c r="B297" s="186">
        <v>43731</v>
      </c>
      <c r="C297" s="186"/>
      <c r="D297" s="187" t="s">
        <v>437</v>
      </c>
      <c r="E297" s="188" t="s">
        <v>591</v>
      </c>
      <c r="F297" s="188">
        <v>235</v>
      </c>
      <c r="G297" s="188"/>
      <c r="H297" s="188">
        <v>295</v>
      </c>
      <c r="I297" s="190">
        <v>296</v>
      </c>
      <c r="J297" s="160" t="s">
        <v>809</v>
      </c>
      <c r="K297" s="161">
        <f t="shared" si="114"/>
        <v>60</v>
      </c>
      <c r="L297" s="162">
        <f t="shared" si="115"/>
        <v>0.25531914893617019</v>
      </c>
      <c r="M297" s="157" t="s">
        <v>594</v>
      </c>
      <c r="N297" s="163">
        <v>43844</v>
      </c>
      <c r="O297" s="1"/>
      <c r="P297" s="1"/>
      <c r="Q297" s="244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147</v>
      </c>
      <c r="B298" s="186">
        <v>43752</v>
      </c>
      <c r="C298" s="186"/>
      <c r="D298" s="187" t="s">
        <v>810</v>
      </c>
      <c r="E298" s="188" t="s">
        <v>591</v>
      </c>
      <c r="F298" s="188">
        <v>277.5</v>
      </c>
      <c r="G298" s="188"/>
      <c r="H298" s="188">
        <v>333</v>
      </c>
      <c r="I298" s="190">
        <v>333</v>
      </c>
      <c r="J298" s="160" t="s">
        <v>811</v>
      </c>
      <c r="K298" s="161">
        <f t="shared" si="114"/>
        <v>55.5</v>
      </c>
      <c r="L298" s="162">
        <f t="shared" si="115"/>
        <v>0.2</v>
      </c>
      <c r="M298" s="157" t="s">
        <v>594</v>
      </c>
      <c r="N298" s="163">
        <v>43846</v>
      </c>
      <c r="O298" s="1"/>
      <c r="P298" s="1"/>
      <c r="Q298" s="244"/>
      <c r="R298" s="1"/>
      <c r="S298" s="6" t="s">
        <v>782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148</v>
      </c>
      <c r="B299" s="186">
        <v>43752</v>
      </c>
      <c r="C299" s="186"/>
      <c r="D299" s="187" t="s">
        <v>812</v>
      </c>
      <c r="E299" s="188" t="s">
        <v>591</v>
      </c>
      <c r="F299" s="188">
        <v>930</v>
      </c>
      <c r="G299" s="188"/>
      <c r="H299" s="188">
        <v>1165</v>
      </c>
      <c r="I299" s="190">
        <v>1200</v>
      </c>
      <c r="J299" s="160" t="s">
        <v>813</v>
      </c>
      <c r="K299" s="161">
        <f t="shared" si="114"/>
        <v>235</v>
      </c>
      <c r="L299" s="162">
        <f t="shared" si="115"/>
        <v>0.25268817204301075</v>
      </c>
      <c r="M299" s="157" t="s">
        <v>594</v>
      </c>
      <c r="N299" s="163">
        <v>43847</v>
      </c>
      <c r="O299" s="1"/>
      <c r="P299" s="1"/>
      <c r="Q299" s="244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5">
        <v>149</v>
      </c>
      <c r="B300" s="186">
        <v>43753</v>
      </c>
      <c r="C300" s="186"/>
      <c r="D300" s="187" t="s">
        <v>814</v>
      </c>
      <c r="E300" s="188" t="s">
        <v>591</v>
      </c>
      <c r="F300" s="158">
        <v>111</v>
      </c>
      <c r="G300" s="188"/>
      <c r="H300" s="188">
        <v>141</v>
      </c>
      <c r="I300" s="190">
        <v>141</v>
      </c>
      <c r="J300" s="160" t="s">
        <v>815</v>
      </c>
      <c r="K300" s="161">
        <f t="shared" si="114"/>
        <v>30</v>
      </c>
      <c r="L300" s="162">
        <f t="shared" si="115"/>
        <v>0.27027027027027029</v>
      </c>
      <c r="M300" s="157" t="s">
        <v>594</v>
      </c>
      <c r="N300" s="163">
        <v>44328</v>
      </c>
      <c r="O300" s="1"/>
      <c r="P300" s="1"/>
      <c r="Q300" s="244"/>
      <c r="R300" s="1"/>
      <c r="S300" s="6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5">
        <v>150</v>
      </c>
      <c r="B301" s="186">
        <v>43753</v>
      </c>
      <c r="C301" s="186"/>
      <c r="D301" s="187" t="s">
        <v>816</v>
      </c>
      <c r="E301" s="188" t="s">
        <v>591</v>
      </c>
      <c r="F301" s="158">
        <v>296</v>
      </c>
      <c r="G301" s="188"/>
      <c r="H301" s="188">
        <v>370</v>
      </c>
      <c r="I301" s="190">
        <v>370</v>
      </c>
      <c r="J301" s="160" t="s">
        <v>679</v>
      </c>
      <c r="K301" s="161">
        <f t="shared" si="114"/>
        <v>74</v>
      </c>
      <c r="L301" s="162">
        <f t="shared" si="115"/>
        <v>0.25</v>
      </c>
      <c r="M301" s="157" t="s">
        <v>594</v>
      </c>
      <c r="N301" s="163">
        <v>43853</v>
      </c>
      <c r="O301" s="1"/>
      <c r="P301" s="1"/>
      <c r="Q301" s="244"/>
      <c r="R301" s="1"/>
      <c r="S301" s="6" t="s">
        <v>786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5">
        <v>151</v>
      </c>
      <c r="B302" s="186">
        <v>43754</v>
      </c>
      <c r="C302" s="186"/>
      <c r="D302" s="187" t="s">
        <v>817</v>
      </c>
      <c r="E302" s="188" t="s">
        <v>591</v>
      </c>
      <c r="F302" s="158">
        <v>300</v>
      </c>
      <c r="G302" s="188"/>
      <c r="H302" s="188">
        <v>382.5</v>
      </c>
      <c r="I302" s="190">
        <v>344</v>
      </c>
      <c r="J302" s="160" t="s">
        <v>818</v>
      </c>
      <c r="K302" s="161">
        <f t="shared" si="114"/>
        <v>82.5</v>
      </c>
      <c r="L302" s="162">
        <f t="shared" si="115"/>
        <v>0.27500000000000002</v>
      </c>
      <c r="M302" s="157" t="s">
        <v>594</v>
      </c>
      <c r="N302" s="163">
        <v>44238</v>
      </c>
      <c r="O302" s="1"/>
      <c r="P302" s="1"/>
      <c r="Q302" s="244"/>
      <c r="R302" s="1"/>
      <c r="S302" s="6" t="s">
        <v>786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5">
        <v>152</v>
      </c>
      <c r="B303" s="186">
        <v>43832</v>
      </c>
      <c r="C303" s="186"/>
      <c r="D303" s="187" t="s">
        <v>819</v>
      </c>
      <c r="E303" s="188" t="s">
        <v>591</v>
      </c>
      <c r="F303" s="158">
        <v>495</v>
      </c>
      <c r="G303" s="188"/>
      <c r="H303" s="188">
        <v>595</v>
      </c>
      <c r="I303" s="190">
        <v>590</v>
      </c>
      <c r="J303" s="160" t="s">
        <v>615</v>
      </c>
      <c r="K303" s="161">
        <f t="shared" si="114"/>
        <v>100</v>
      </c>
      <c r="L303" s="162">
        <f t="shared" si="115"/>
        <v>0.20202020202020202</v>
      </c>
      <c r="M303" s="157" t="s">
        <v>594</v>
      </c>
      <c r="N303" s="163">
        <v>44589</v>
      </c>
      <c r="O303" s="1"/>
      <c r="P303" s="1"/>
      <c r="Q303" s="244"/>
      <c r="R303" s="1"/>
      <c r="S303" s="6" t="s">
        <v>786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5">
        <v>153</v>
      </c>
      <c r="B304" s="186">
        <v>43966</v>
      </c>
      <c r="C304" s="186"/>
      <c r="D304" s="187" t="s">
        <v>76</v>
      </c>
      <c r="E304" s="188" t="s">
        <v>591</v>
      </c>
      <c r="F304" s="158">
        <v>67.5</v>
      </c>
      <c r="G304" s="188"/>
      <c r="H304" s="188">
        <v>86</v>
      </c>
      <c r="I304" s="190">
        <v>86</v>
      </c>
      <c r="J304" s="160" t="s">
        <v>820</v>
      </c>
      <c r="K304" s="161">
        <f t="shared" si="114"/>
        <v>18.5</v>
      </c>
      <c r="L304" s="162">
        <f t="shared" si="115"/>
        <v>0.27407407407407408</v>
      </c>
      <c r="M304" s="157" t="s">
        <v>594</v>
      </c>
      <c r="N304" s="163">
        <v>44008</v>
      </c>
      <c r="O304" s="1"/>
      <c r="P304" s="1"/>
      <c r="Q304" s="244"/>
      <c r="R304" s="1"/>
      <c r="S304" s="6" t="s">
        <v>786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5">
        <v>154</v>
      </c>
      <c r="B305" s="186">
        <v>44035</v>
      </c>
      <c r="C305" s="186"/>
      <c r="D305" s="187" t="s">
        <v>488</v>
      </c>
      <c r="E305" s="188" t="s">
        <v>591</v>
      </c>
      <c r="F305" s="158">
        <v>231</v>
      </c>
      <c r="G305" s="188"/>
      <c r="H305" s="188">
        <v>281</v>
      </c>
      <c r="I305" s="190">
        <v>281</v>
      </c>
      <c r="J305" s="160" t="s">
        <v>679</v>
      </c>
      <c r="K305" s="161">
        <f t="shared" si="114"/>
        <v>50</v>
      </c>
      <c r="L305" s="162">
        <f t="shared" si="115"/>
        <v>0.21645021645021645</v>
      </c>
      <c r="M305" s="157" t="s">
        <v>594</v>
      </c>
      <c r="N305" s="163">
        <v>44358</v>
      </c>
      <c r="O305" s="1"/>
      <c r="P305" s="1"/>
      <c r="Q305" s="244"/>
      <c r="R305" s="1"/>
      <c r="S305" s="6" t="s">
        <v>786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5">
        <v>155</v>
      </c>
      <c r="B306" s="186">
        <v>44092</v>
      </c>
      <c r="C306" s="186"/>
      <c r="D306" s="187" t="s">
        <v>144</v>
      </c>
      <c r="E306" s="188" t="s">
        <v>591</v>
      </c>
      <c r="F306" s="188">
        <v>206</v>
      </c>
      <c r="G306" s="188"/>
      <c r="H306" s="188">
        <v>248</v>
      </c>
      <c r="I306" s="190">
        <v>248</v>
      </c>
      <c r="J306" s="160" t="s">
        <v>679</v>
      </c>
      <c r="K306" s="161">
        <f t="shared" si="114"/>
        <v>42</v>
      </c>
      <c r="L306" s="162">
        <f t="shared" si="115"/>
        <v>0.20388349514563106</v>
      </c>
      <c r="M306" s="157" t="s">
        <v>594</v>
      </c>
      <c r="N306" s="163">
        <v>44214</v>
      </c>
      <c r="O306" s="1"/>
      <c r="P306" s="1"/>
      <c r="Q306" s="244"/>
      <c r="R306" s="1"/>
      <c r="S306" s="6" t="s">
        <v>786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5">
        <v>156</v>
      </c>
      <c r="B307" s="186">
        <v>44140</v>
      </c>
      <c r="C307" s="186"/>
      <c r="D307" s="187" t="s">
        <v>144</v>
      </c>
      <c r="E307" s="188" t="s">
        <v>591</v>
      </c>
      <c r="F307" s="188">
        <v>182.5</v>
      </c>
      <c r="G307" s="188"/>
      <c r="H307" s="188">
        <v>248</v>
      </c>
      <c r="I307" s="190">
        <v>248</v>
      </c>
      <c r="J307" s="160" t="s">
        <v>679</v>
      </c>
      <c r="K307" s="161">
        <f t="shared" si="114"/>
        <v>65.5</v>
      </c>
      <c r="L307" s="162">
        <f t="shared" si="115"/>
        <v>0.35890410958904112</v>
      </c>
      <c r="M307" s="157" t="s">
        <v>594</v>
      </c>
      <c r="N307" s="163">
        <v>44214</v>
      </c>
      <c r="O307" s="1"/>
      <c r="P307" s="1"/>
      <c r="Q307" s="244"/>
      <c r="R307" s="1"/>
      <c r="S307" s="6" t="s">
        <v>786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5">
        <v>157</v>
      </c>
      <c r="B308" s="186">
        <v>44140</v>
      </c>
      <c r="C308" s="186"/>
      <c r="D308" s="187" t="s">
        <v>346</v>
      </c>
      <c r="E308" s="188" t="s">
        <v>591</v>
      </c>
      <c r="F308" s="188">
        <v>247.5</v>
      </c>
      <c r="G308" s="188"/>
      <c r="H308" s="188">
        <v>320</v>
      </c>
      <c r="I308" s="190">
        <v>320</v>
      </c>
      <c r="J308" s="160" t="s">
        <v>679</v>
      </c>
      <c r="K308" s="161">
        <f t="shared" si="114"/>
        <v>72.5</v>
      </c>
      <c r="L308" s="162">
        <f t="shared" si="115"/>
        <v>0.29292929292929293</v>
      </c>
      <c r="M308" s="157" t="s">
        <v>594</v>
      </c>
      <c r="N308" s="163">
        <v>44323</v>
      </c>
      <c r="O308" s="1"/>
      <c r="P308" s="1"/>
      <c r="Q308" s="244"/>
      <c r="R308" s="1"/>
      <c r="S308" s="6" t="s">
        <v>786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5">
        <v>158</v>
      </c>
      <c r="B309" s="186">
        <v>44140</v>
      </c>
      <c r="C309" s="186"/>
      <c r="D309" s="187" t="s">
        <v>203</v>
      </c>
      <c r="E309" s="188" t="s">
        <v>591</v>
      </c>
      <c r="F309" s="158">
        <v>925</v>
      </c>
      <c r="G309" s="188"/>
      <c r="H309" s="188">
        <v>1095</v>
      </c>
      <c r="I309" s="190">
        <v>1093</v>
      </c>
      <c r="J309" s="160" t="s">
        <v>821</v>
      </c>
      <c r="K309" s="161">
        <f t="shared" si="114"/>
        <v>170</v>
      </c>
      <c r="L309" s="162">
        <f t="shared" si="115"/>
        <v>0.18378378378378379</v>
      </c>
      <c r="M309" s="157" t="s">
        <v>594</v>
      </c>
      <c r="N309" s="163">
        <v>44201</v>
      </c>
      <c r="O309" s="1"/>
      <c r="P309" s="1"/>
      <c r="Q309" s="244"/>
      <c r="R309" s="1"/>
      <c r="S309" s="6" t="s">
        <v>786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5">
        <v>159</v>
      </c>
      <c r="B310" s="186">
        <v>44140</v>
      </c>
      <c r="C310" s="186"/>
      <c r="D310" s="187" t="s">
        <v>364</v>
      </c>
      <c r="E310" s="188" t="s">
        <v>591</v>
      </c>
      <c r="F310" s="158">
        <v>332.5</v>
      </c>
      <c r="G310" s="188"/>
      <c r="H310" s="188">
        <v>393</v>
      </c>
      <c r="I310" s="190">
        <v>406</v>
      </c>
      <c r="J310" s="160" t="s">
        <v>822</v>
      </c>
      <c r="K310" s="161">
        <f t="shared" si="114"/>
        <v>60.5</v>
      </c>
      <c r="L310" s="162">
        <f t="shared" si="115"/>
        <v>0.18195488721804512</v>
      </c>
      <c r="M310" s="157" t="s">
        <v>594</v>
      </c>
      <c r="N310" s="163">
        <v>44256</v>
      </c>
      <c r="O310" s="1"/>
      <c r="P310" s="1"/>
      <c r="Q310" s="244"/>
      <c r="R310" s="1"/>
      <c r="S310" s="6" t="s">
        <v>786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5">
        <v>160</v>
      </c>
      <c r="B311" s="186">
        <v>44141</v>
      </c>
      <c r="C311" s="186"/>
      <c r="D311" s="187" t="s">
        <v>488</v>
      </c>
      <c r="E311" s="188" t="s">
        <v>591</v>
      </c>
      <c r="F311" s="158">
        <v>231</v>
      </c>
      <c r="G311" s="188"/>
      <c r="H311" s="188">
        <v>281</v>
      </c>
      <c r="I311" s="190">
        <v>281</v>
      </c>
      <c r="J311" s="160" t="s">
        <v>679</v>
      </c>
      <c r="K311" s="161">
        <f t="shared" si="114"/>
        <v>50</v>
      </c>
      <c r="L311" s="162">
        <f t="shared" si="115"/>
        <v>0.21645021645021645</v>
      </c>
      <c r="M311" s="157" t="s">
        <v>594</v>
      </c>
      <c r="N311" s="163">
        <v>44358</v>
      </c>
      <c r="O311" s="1"/>
      <c r="P311" s="1"/>
      <c r="Q311" s="244"/>
      <c r="R311" s="1"/>
      <c r="S311" s="6" t="s">
        <v>786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5">
        <v>161</v>
      </c>
      <c r="B312" s="186">
        <v>44187</v>
      </c>
      <c r="C312" s="186"/>
      <c r="D312" s="187" t="s">
        <v>823</v>
      </c>
      <c r="E312" s="188" t="s">
        <v>591</v>
      </c>
      <c r="F312" s="158">
        <v>190</v>
      </c>
      <c r="G312" s="188"/>
      <c r="H312" s="188">
        <v>239</v>
      </c>
      <c r="I312" s="190">
        <v>239</v>
      </c>
      <c r="J312" s="160" t="s">
        <v>824</v>
      </c>
      <c r="K312" s="161">
        <f t="shared" si="114"/>
        <v>49</v>
      </c>
      <c r="L312" s="162">
        <f t="shared" si="115"/>
        <v>0.25789473684210529</v>
      </c>
      <c r="M312" s="157" t="s">
        <v>594</v>
      </c>
      <c r="N312" s="163">
        <v>44844</v>
      </c>
      <c r="O312" s="1"/>
      <c r="P312" s="1"/>
      <c r="Q312" s="244"/>
      <c r="R312" s="1"/>
      <c r="S312" s="6" t="s">
        <v>786</v>
      </c>
    </row>
    <row r="313" spans="1:27" ht="12.75" customHeight="1">
      <c r="A313" s="185">
        <v>162</v>
      </c>
      <c r="B313" s="186">
        <v>44258</v>
      </c>
      <c r="C313" s="186"/>
      <c r="D313" s="187" t="s">
        <v>819</v>
      </c>
      <c r="E313" s="188" t="s">
        <v>591</v>
      </c>
      <c r="F313" s="158">
        <v>495</v>
      </c>
      <c r="G313" s="188"/>
      <c r="H313" s="188">
        <v>595</v>
      </c>
      <c r="I313" s="190">
        <v>590</v>
      </c>
      <c r="J313" s="160" t="s">
        <v>615</v>
      </c>
      <c r="K313" s="161">
        <f t="shared" si="114"/>
        <v>100</v>
      </c>
      <c r="L313" s="162">
        <f t="shared" si="115"/>
        <v>0.20202020202020202</v>
      </c>
      <c r="M313" s="157" t="s">
        <v>594</v>
      </c>
      <c r="N313" s="163">
        <v>44589</v>
      </c>
      <c r="O313" s="1"/>
      <c r="P313" s="1"/>
      <c r="Q313" s="244"/>
      <c r="S313" s="6" t="s">
        <v>786</v>
      </c>
    </row>
    <row r="314" spans="1:27" ht="12.75" customHeight="1">
      <c r="A314" s="185">
        <v>163</v>
      </c>
      <c r="B314" s="186">
        <v>44274</v>
      </c>
      <c r="C314" s="186"/>
      <c r="D314" s="187" t="s">
        <v>364</v>
      </c>
      <c r="E314" s="188" t="s">
        <v>591</v>
      </c>
      <c r="F314" s="158">
        <v>355</v>
      </c>
      <c r="G314" s="188"/>
      <c r="H314" s="188">
        <v>422.5</v>
      </c>
      <c r="I314" s="190">
        <v>420</v>
      </c>
      <c r="J314" s="160" t="s">
        <v>825</v>
      </c>
      <c r="K314" s="161">
        <f t="shared" si="114"/>
        <v>67.5</v>
      </c>
      <c r="L314" s="162">
        <f t="shared" si="115"/>
        <v>0.19014084507042253</v>
      </c>
      <c r="M314" s="157" t="s">
        <v>594</v>
      </c>
      <c r="N314" s="163">
        <v>44361</v>
      </c>
      <c r="O314" s="1"/>
      <c r="S314" s="203" t="s">
        <v>786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5">
        <v>164</v>
      </c>
      <c r="B315" s="186">
        <v>44295</v>
      </c>
      <c r="C315" s="186"/>
      <c r="D315" s="187" t="s">
        <v>326</v>
      </c>
      <c r="E315" s="188" t="s">
        <v>591</v>
      </c>
      <c r="F315" s="158">
        <v>555</v>
      </c>
      <c r="G315" s="188"/>
      <c r="H315" s="188">
        <v>663</v>
      </c>
      <c r="I315" s="190">
        <v>663</v>
      </c>
      <c r="J315" s="160" t="s">
        <v>826</v>
      </c>
      <c r="K315" s="161">
        <f t="shared" si="114"/>
        <v>108</v>
      </c>
      <c r="L315" s="162">
        <f t="shared" si="115"/>
        <v>0.19459459459459461</v>
      </c>
      <c r="M315" s="157" t="s">
        <v>594</v>
      </c>
      <c r="N315" s="163">
        <v>44321</v>
      </c>
      <c r="O315" s="1"/>
      <c r="P315" s="1"/>
      <c r="Q315" s="244"/>
      <c r="R315" s="1"/>
      <c r="S315" s="203" t="s">
        <v>786</v>
      </c>
    </row>
    <row r="316" spans="1:27" ht="12.75" customHeight="1">
      <c r="A316" s="185">
        <v>165</v>
      </c>
      <c r="B316" s="186">
        <v>44308</v>
      </c>
      <c r="C316" s="186"/>
      <c r="D316" s="187" t="s">
        <v>790</v>
      </c>
      <c r="E316" s="188" t="s">
        <v>591</v>
      </c>
      <c r="F316" s="158">
        <v>126.5</v>
      </c>
      <c r="G316" s="188"/>
      <c r="H316" s="188">
        <v>155</v>
      </c>
      <c r="I316" s="190">
        <v>155</v>
      </c>
      <c r="J316" s="160" t="s">
        <v>679</v>
      </c>
      <c r="K316" s="161">
        <f t="shared" si="114"/>
        <v>28.5</v>
      </c>
      <c r="L316" s="162">
        <f t="shared" si="115"/>
        <v>0.22529644268774704</v>
      </c>
      <c r="M316" s="157" t="s">
        <v>594</v>
      </c>
      <c r="N316" s="163">
        <v>44362</v>
      </c>
      <c r="O316" s="1"/>
      <c r="S316" s="203" t="s">
        <v>786</v>
      </c>
    </row>
    <row r="317" spans="1:27" ht="12.75" customHeight="1">
      <c r="A317" s="164">
        <v>166</v>
      </c>
      <c r="B317" s="195">
        <v>44368</v>
      </c>
      <c r="C317" s="195"/>
      <c r="D317" s="166" t="s">
        <v>827</v>
      </c>
      <c r="E317" s="168" t="s">
        <v>591</v>
      </c>
      <c r="F317" s="196">
        <v>287.5</v>
      </c>
      <c r="G317" s="168"/>
      <c r="H317" s="168">
        <v>245</v>
      </c>
      <c r="I317" s="169">
        <v>344</v>
      </c>
      <c r="J317" s="170" t="s">
        <v>828</v>
      </c>
      <c r="K317" s="171">
        <f t="shared" si="114"/>
        <v>-42.5</v>
      </c>
      <c r="L317" s="172">
        <f t="shared" si="115"/>
        <v>-0.14782608695652175</v>
      </c>
      <c r="M317" s="168" t="s">
        <v>604</v>
      </c>
      <c r="N317" s="165">
        <v>44508</v>
      </c>
      <c r="O317" s="1"/>
      <c r="S317" s="203" t="s">
        <v>786</v>
      </c>
    </row>
    <row r="318" spans="1:27" ht="12.75" customHeight="1">
      <c r="A318" s="185">
        <v>167</v>
      </c>
      <c r="B318" s="186">
        <v>44368</v>
      </c>
      <c r="C318" s="186"/>
      <c r="D318" s="187" t="s">
        <v>488</v>
      </c>
      <c r="E318" s="188" t="s">
        <v>591</v>
      </c>
      <c r="F318" s="158">
        <v>241</v>
      </c>
      <c r="G318" s="188"/>
      <c r="H318" s="188">
        <v>298</v>
      </c>
      <c r="I318" s="190">
        <v>320</v>
      </c>
      <c r="J318" s="160" t="s">
        <v>679</v>
      </c>
      <c r="K318" s="161">
        <f t="shared" si="114"/>
        <v>57</v>
      </c>
      <c r="L318" s="162">
        <f t="shared" si="115"/>
        <v>0.23651452282157676</v>
      </c>
      <c r="M318" s="157" t="s">
        <v>594</v>
      </c>
      <c r="N318" s="163">
        <v>44802</v>
      </c>
      <c r="O318" s="37"/>
      <c r="S318" s="203" t="s">
        <v>786</v>
      </c>
    </row>
    <row r="319" spans="1:27" ht="12.75" customHeight="1">
      <c r="A319" s="185">
        <v>168</v>
      </c>
      <c r="B319" s="186">
        <v>44406</v>
      </c>
      <c r="C319" s="186"/>
      <c r="D319" s="187" t="s">
        <v>790</v>
      </c>
      <c r="E319" s="188" t="s">
        <v>591</v>
      </c>
      <c r="F319" s="158">
        <v>162.5</v>
      </c>
      <c r="G319" s="188"/>
      <c r="H319" s="188">
        <v>200</v>
      </c>
      <c r="I319" s="190">
        <v>200</v>
      </c>
      <c r="J319" s="160" t="s">
        <v>679</v>
      </c>
      <c r="K319" s="161">
        <f t="shared" si="114"/>
        <v>37.5</v>
      </c>
      <c r="L319" s="162">
        <f t="shared" si="115"/>
        <v>0.23076923076923078</v>
      </c>
      <c r="M319" s="157" t="s">
        <v>594</v>
      </c>
      <c r="N319" s="163">
        <v>44802</v>
      </c>
      <c r="O319" s="1"/>
      <c r="S319" s="203" t="s">
        <v>786</v>
      </c>
    </row>
    <row r="320" spans="1:27" ht="12.75" customHeight="1">
      <c r="A320" s="185">
        <v>169</v>
      </c>
      <c r="B320" s="186">
        <v>44462</v>
      </c>
      <c r="C320" s="186"/>
      <c r="D320" s="187" t="s">
        <v>445</v>
      </c>
      <c r="E320" s="188" t="s">
        <v>591</v>
      </c>
      <c r="F320" s="158">
        <v>1235</v>
      </c>
      <c r="G320" s="188"/>
      <c r="H320" s="188">
        <v>1505</v>
      </c>
      <c r="I320" s="190">
        <v>1500</v>
      </c>
      <c r="J320" s="160" t="s">
        <v>679</v>
      </c>
      <c r="K320" s="161">
        <f t="shared" si="114"/>
        <v>270</v>
      </c>
      <c r="L320" s="162">
        <f t="shared" si="115"/>
        <v>0.21862348178137653</v>
      </c>
      <c r="M320" s="157" t="s">
        <v>594</v>
      </c>
      <c r="N320" s="163">
        <v>44564</v>
      </c>
      <c r="O320" s="1"/>
      <c r="S320" s="203" t="s">
        <v>786</v>
      </c>
    </row>
    <row r="321" spans="1:19" ht="12.75" customHeight="1">
      <c r="A321" s="204">
        <v>170</v>
      </c>
      <c r="B321" s="205">
        <v>44480</v>
      </c>
      <c r="C321" s="205"/>
      <c r="D321" s="206" t="s">
        <v>829</v>
      </c>
      <c r="E321" s="207" t="s">
        <v>591</v>
      </c>
      <c r="F321" s="55">
        <v>58.75</v>
      </c>
      <c r="G321" s="207"/>
      <c r="H321" s="208"/>
      <c r="I321" s="51"/>
      <c r="J321" s="209" t="s">
        <v>592</v>
      </c>
      <c r="K321" s="204"/>
      <c r="L321" s="205"/>
      <c r="M321" s="205"/>
      <c r="N321" s="206"/>
      <c r="O321" s="37"/>
      <c r="S321" s="203" t="s">
        <v>786</v>
      </c>
    </row>
    <row r="322" spans="1:19" ht="12.75" customHeight="1">
      <c r="A322" s="210">
        <v>171</v>
      </c>
      <c r="B322" s="211">
        <v>44481</v>
      </c>
      <c r="C322" s="211"/>
      <c r="D322" s="212" t="s">
        <v>278</v>
      </c>
      <c r="E322" s="51" t="s">
        <v>591</v>
      </c>
      <c r="F322" s="213" t="s">
        <v>830</v>
      </c>
      <c r="G322" s="51"/>
      <c r="H322" s="51"/>
      <c r="I322" s="51">
        <v>380</v>
      </c>
      <c r="J322" s="214" t="s">
        <v>592</v>
      </c>
      <c r="K322" s="210"/>
      <c r="L322" s="211"/>
      <c r="M322" s="211"/>
      <c r="N322" s="212"/>
      <c r="O322" s="37"/>
      <c r="S322" s="203" t="s">
        <v>786</v>
      </c>
    </row>
    <row r="323" spans="1:19" ht="12.75" customHeight="1">
      <c r="A323" s="185">
        <v>172</v>
      </c>
      <c r="B323" s="186">
        <v>44481</v>
      </c>
      <c r="C323" s="186"/>
      <c r="D323" s="187" t="s">
        <v>831</v>
      </c>
      <c r="E323" s="188" t="s">
        <v>591</v>
      </c>
      <c r="F323" s="158">
        <v>45.5</v>
      </c>
      <c r="G323" s="188"/>
      <c r="H323" s="188">
        <v>56.5</v>
      </c>
      <c r="I323" s="190">
        <v>56</v>
      </c>
      <c r="J323" s="160" t="s">
        <v>679</v>
      </c>
      <c r="K323" s="161">
        <f t="shared" ref="K323:K324" si="116">H323-F323</f>
        <v>11</v>
      </c>
      <c r="L323" s="162">
        <f t="shared" ref="L323:L324" si="117">K323/F323</f>
        <v>0.24175824175824176</v>
      </c>
      <c r="M323" s="157" t="s">
        <v>594</v>
      </c>
      <c r="N323" s="163">
        <v>44881</v>
      </c>
      <c r="O323" s="37"/>
      <c r="S323" s="203"/>
    </row>
    <row r="324" spans="1:19" ht="12.75" customHeight="1">
      <c r="A324" s="185">
        <v>173</v>
      </c>
      <c r="B324" s="186">
        <v>44551</v>
      </c>
      <c r="C324" s="186"/>
      <c r="D324" s="187" t="s">
        <v>131</v>
      </c>
      <c r="E324" s="188" t="s">
        <v>591</v>
      </c>
      <c r="F324" s="158">
        <v>2300</v>
      </c>
      <c r="G324" s="188"/>
      <c r="H324" s="188">
        <f>(2820+2200)/2</f>
        <v>2510</v>
      </c>
      <c r="I324" s="190">
        <v>3000</v>
      </c>
      <c r="J324" s="160" t="s">
        <v>832</v>
      </c>
      <c r="K324" s="161">
        <f t="shared" si="116"/>
        <v>210</v>
      </c>
      <c r="L324" s="162">
        <f t="shared" si="117"/>
        <v>9.1304347826086957E-2</v>
      </c>
      <c r="M324" s="157" t="s">
        <v>594</v>
      </c>
      <c r="N324" s="163">
        <v>44649</v>
      </c>
      <c r="O324" s="1"/>
      <c r="S324" s="203"/>
    </row>
    <row r="325" spans="1:19" ht="12.75" customHeight="1">
      <c r="A325" s="185">
        <v>174</v>
      </c>
      <c r="B325" s="186">
        <v>44606</v>
      </c>
      <c r="C325" s="186"/>
      <c r="D325" s="187" t="s">
        <v>435</v>
      </c>
      <c r="E325" s="188" t="s">
        <v>591</v>
      </c>
      <c r="F325" s="158">
        <v>635</v>
      </c>
      <c r="G325" s="188"/>
      <c r="H325" s="188">
        <v>700</v>
      </c>
      <c r="I325" s="190">
        <v>764</v>
      </c>
      <c r="J325" s="160" t="s">
        <v>866</v>
      </c>
      <c r="K325" s="161">
        <f t="shared" ref="K325" si="118">H325-F325</f>
        <v>65</v>
      </c>
      <c r="L325" s="162">
        <f t="shared" ref="L325" si="119">K325/F325</f>
        <v>0.10236220472440945</v>
      </c>
      <c r="M325" s="157" t="s">
        <v>594</v>
      </c>
      <c r="N325" s="163">
        <v>45159</v>
      </c>
      <c r="O325" s="37"/>
      <c r="S325" s="203"/>
    </row>
    <row r="326" spans="1:19" ht="12.75" customHeight="1">
      <c r="A326" s="185">
        <v>175</v>
      </c>
      <c r="B326" s="186">
        <v>44613</v>
      </c>
      <c r="C326" s="186"/>
      <c r="D326" s="187" t="s">
        <v>445</v>
      </c>
      <c r="E326" s="188" t="s">
        <v>591</v>
      </c>
      <c r="F326" s="158">
        <v>1255</v>
      </c>
      <c r="G326" s="188"/>
      <c r="H326" s="188">
        <v>1515</v>
      </c>
      <c r="I326" s="190">
        <v>1510</v>
      </c>
      <c r="J326" s="160" t="s">
        <v>679</v>
      </c>
      <c r="K326" s="161">
        <f>H326-F326</f>
        <v>260</v>
      </c>
      <c r="L326" s="162">
        <f>K326/F326</f>
        <v>0.20717131474103587</v>
      </c>
      <c r="M326" s="157" t="s">
        <v>594</v>
      </c>
      <c r="N326" s="163">
        <v>44834</v>
      </c>
      <c r="O326" s="37"/>
      <c r="S326" s="203"/>
    </row>
    <row r="327" spans="1:19" ht="12.75" customHeight="1">
      <c r="A327">
        <v>176</v>
      </c>
      <c r="B327" s="211">
        <v>44670</v>
      </c>
      <c r="C327" s="211"/>
      <c r="D327" s="53" t="s">
        <v>551</v>
      </c>
      <c r="E327" s="215" t="s">
        <v>591</v>
      </c>
      <c r="F327" s="51" t="s">
        <v>833</v>
      </c>
      <c r="G327" s="51"/>
      <c r="H327" s="51"/>
      <c r="I327" s="51">
        <v>553</v>
      </c>
      <c r="J327" s="51" t="s">
        <v>592</v>
      </c>
      <c r="K327" s="51"/>
      <c r="L327" s="51"/>
      <c r="M327" s="51"/>
      <c r="N327" s="51"/>
      <c r="O327" s="37"/>
      <c r="S327" s="203"/>
    </row>
    <row r="328" spans="1:19" ht="12.75" customHeight="1">
      <c r="A328" s="185">
        <v>177</v>
      </c>
      <c r="B328" s="186">
        <v>44746</v>
      </c>
      <c r="C328" s="186"/>
      <c r="D328" s="187" t="s">
        <v>834</v>
      </c>
      <c r="E328" s="188" t="s">
        <v>591</v>
      </c>
      <c r="F328" s="158">
        <v>207.5</v>
      </c>
      <c r="G328" s="188"/>
      <c r="H328" s="188">
        <v>254</v>
      </c>
      <c r="I328" s="190">
        <v>254</v>
      </c>
      <c r="J328" s="160" t="s">
        <v>679</v>
      </c>
      <c r="K328" s="161">
        <f t="shared" ref="K328:K330" si="120">H328-F328</f>
        <v>46.5</v>
      </c>
      <c r="L328" s="162">
        <f t="shared" ref="L328:L330" si="121">K328/F328</f>
        <v>0.22409638554216868</v>
      </c>
      <c r="M328" s="157" t="s">
        <v>594</v>
      </c>
      <c r="N328" s="163">
        <v>44792</v>
      </c>
      <c r="O328" s="1"/>
      <c r="S328" s="203"/>
    </row>
    <row r="329" spans="1:19" ht="12.75" customHeight="1">
      <c r="A329" s="185">
        <v>178</v>
      </c>
      <c r="B329" s="186">
        <v>44775</v>
      </c>
      <c r="C329" s="186"/>
      <c r="D329" s="187" t="s">
        <v>490</v>
      </c>
      <c r="E329" s="188" t="s">
        <v>591</v>
      </c>
      <c r="F329" s="158">
        <v>31.25</v>
      </c>
      <c r="G329" s="188"/>
      <c r="H329" s="188">
        <v>38.75</v>
      </c>
      <c r="I329" s="190">
        <v>38</v>
      </c>
      <c r="J329" s="160" t="s">
        <v>679</v>
      </c>
      <c r="K329" s="161">
        <f t="shared" si="120"/>
        <v>7.5</v>
      </c>
      <c r="L329" s="162">
        <f t="shared" si="121"/>
        <v>0.24</v>
      </c>
      <c r="M329" s="157" t="s">
        <v>594</v>
      </c>
      <c r="N329" s="163">
        <v>44844</v>
      </c>
      <c r="O329" s="37"/>
      <c r="S329" s="55"/>
    </row>
    <row r="330" spans="1:19" ht="12.75" customHeight="1">
      <c r="A330" s="185">
        <v>179</v>
      </c>
      <c r="B330" s="186">
        <v>44841</v>
      </c>
      <c r="C330" s="186"/>
      <c r="D330" s="187" t="s">
        <v>835</v>
      </c>
      <c r="E330" s="188" t="s">
        <v>591</v>
      </c>
      <c r="F330" s="158">
        <v>665</v>
      </c>
      <c r="G330" s="188"/>
      <c r="H330" s="188">
        <v>807.5</v>
      </c>
      <c r="I330" s="190">
        <v>840</v>
      </c>
      <c r="J330" s="160" t="s">
        <v>832</v>
      </c>
      <c r="K330" s="161">
        <f t="shared" si="120"/>
        <v>142.5</v>
      </c>
      <c r="L330" s="162">
        <f t="shared" si="121"/>
        <v>0.21428571428571427</v>
      </c>
      <c r="M330" s="157" t="s">
        <v>594</v>
      </c>
      <c r="N330" s="163">
        <v>45097</v>
      </c>
      <c r="O330" s="37"/>
      <c r="S330" s="55"/>
    </row>
    <row r="331" spans="1:19" ht="12.75" customHeight="1">
      <c r="A331" s="185">
        <v>180</v>
      </c>
      <c r="B331" s="186">
        <v>44844</v>
      </c>
      <c r="C331" s="186"/>
      <c r="D331" s="187" t="s">
        <v>437</v>
      </c>
      <c r="E331" s="188" t="s">
        <v>591</v>
      </c>
      <c r="F331" s="158">
        <v>227.5</v>
      </c>
      <c r="G331" s="188"/>
      <c r="H331" s="188">
        <v>270</v>
      </c>
      <c r="I331" s="190">
        <v>291</v>
      </c>
      <c r="J331" s="160" t="s">
        <v>868</v>
      </c>
      <c r="K331" s="161">
        <f t="shared" ref="K331" si="122">H331-F331</f>
        <v>42.5</v>
      </c>
      <c r="L331" s="162">
        <f t="shared" ref="L331" si="123">K331/F331</f>
        <v>0.18681318681318682</v>
      </c>
      <c r="M331" s="157" t="s">
        <v>594</v>
      </c>
      <c r="N331" s="163">
        <v>45160</v>
      </c>
      <c r="O331" s="37"/>
      <c r="R331" s="37"/>
      <c r="S331" s="55"/>
    </row>
    <row r="332" spans="1:19" ht="12.75" customHeight="1">
      <c r="A332" s="185">
        <v>181</v>
      </c>
      <c r="B332" s="186">
        <v>44845</v>
      </c>
      <c r="C332" s="186"/>
      <c r="D332" s="187" t="s">
        <v>435</v>
      </c>
      <c r="E332" s="188" t="s">
        <v>591</v>
      </c>
      <c r="F332" s="158">
        <v>555</v>
      </c>
      <c r="G332" s="188"/>
      <c r="H332" s="188">
        <v>700</v>
      </c>
      <c r="I332" s="190">
        <v>765</v>
      </c>
      <c r="J332" s="160" t="s">
        <v>867</v>
      </c>
      <c r="K332" s="161">
        <f t="shared" ref="K332" si="124">H332-F332</f>
        <v>145</v>
      </c>
      <c r="L332" s="162">
        <f t="shared" ref="L332" si="125">K332/F332</f>
        <v>0.26126126126126126</v>
      </c>
      <c r="M332" s="157" t="s">
        <v>594</v>
      </c>
      <c r="N332" s="163">
        <v>45159</v>
      </c>
      <c r="O332" s="37"/>
      <c r="R332" s="37"/>
      <c r="S332" s="55"/>
    </row>
    <row r="333" spans="1:19" ht="12.75" customHeight="1">
      <c r="A333" s="185">
        <v>182</v>
      </c>
      <c r="B333" s="186">
        <v>44981</v>
      </c>
      <c r="C333" s="186"/>
      <c r="D333" s="187" t="s">
        <v>452</v>
      </c>
      <c r="E333" s="188" t="s">
        <v>591</v>
      </c>
      <c r="F333" s="158">
        <v>1675</v>
      </c>
      <c r="G333" s="188"/>
      <c r="H333" s="188">
        <v>2080</v>
      </c>
      <c r="I333" s="190">
        <v>2080</v>
      </c>
      <c r="J333" s="160" t="s">
        <v>679</v>
      </c>
      <c r="K333" s="161">
        <f>H333-F333</f>
        <v>405</v>
      </c>
      <c r="L333" s="162">
        <f>K333/F333</f>
        <v>0.2417910447761194</v>
      </c>
      <c r="M333" s="157" t="s">
        <v>594</v>
      </c>
      <c r="N333" s="163">
        <v>45119</v>
      </c>
      <c r="O333" s="37"/>
      <c r="S333" s="55" t="s">
        <v>864</v>
      </c>
    </row>
    <row r="334" spans="1:19" ht="12.75" customHeight="1">
      <c r="A334" s="185">
        <v>183</v>
      </c>
      <c r="B334" s="186">
        <v>44986</v>
      </c>
      <c r="C334" s="186"/>
      <c r="D334" s="187" t="s">
        <v>490</v>
      </c>
      <c r="E334" s="188" t="s">
        <v>591</v>
      </c>
      <c r="F334" s="158">
        <v>57.5</v>
      </c>
      <c r="G334" s="188"/>
      <c r="H334" s="188">
        <v>120</v>
      </c>
      <c r="I334" s="190">
        <v>120</v>
      </c>
      <c r="J334" s="160" t="s">
        <v>679</v>
      </c>
      <c r="K334" s="161">
        <f>H334-F334</f>
        <v>62.5</v>
      </c>
      <c r="L334" s="162">
        <f>K334/F334</f>
        <v>1.0869565217391304</v>
      </c>
      <c r="M334" s="157" t="s">
        <v>594</v>
      </c>
      <c r="N334" s="163">
        <v>45049</v>
      </c>
      <c r="O334" s="37"/>
      <c r="S334" s="55" t="s">
        <v>864</v>
      </c>
    </row>
    <row r="335" spans="1:19" ht="12.75" customHeight="1">
      <c r="A335" s="185">
        <v>184</v>
      </c>
      <c r="B335" s="186">
        <v>45008</v>
      </c>
      <c r="C335" s="186"/>
      <c r="D335" s="187" t="s">
        <v>507</v>
      </c>
      <c r="E335" s="188" t="s">
        <v>591</v>
      </c>
      <c r="F335" s="158">
        <v>2765</v>
      </c>
      <c r="G335" s="188"/>
      <c r="H335" s="188">
        <v>3547.5</v>
      </c>
      <c r="I335" s="190">
        <v>3523</v>
      </c>
      <c r="J335" s="160" t="s">
        <v>679</v>
      </c>
      <c r="K335" s="161">
        <f>H335-F335</f>
        <v>782.5</v>
      </c>
      <c r="L335" s="162">
        <f>K335/F335</f>
        <v>0.28300180831826399</v>
      </c>
      <c r="M335" s="157" t="s">
        <v>594</v>
      </c>
      <c r="N335" s="163">
        <v>45177</v>
      </c>
      <c r="O335" s="37"/>
      <c r="S335" s="55" t="s">
        <v>864</v>
      </c>
    </row>
    <row r="336" spans="1:19" ht="12.75" customHeight="1">
      <c r="A336" s="185">
        <v>185</v>
      </c>
      <c r="B336" s="186">
        <v>45027</v>
      </c>
      <c r="C336" s="186"/>
      <c r="D336" s="187" t="s">
        <v>836</v>
      </c>
      <c r="E336" s="188" t="s">
        <v>591</v>
      </c>
      <c r="F336" s="158">
        <v>460</v>
      </c>
      <c r="G336" s="188"/>
      <c r="H336" s="188">
        <v>825</v>
      </c>
      <c r="I336" s="190">
        <v>810</v>
      </c>
      <c r="J336" s="160" t="s">
        <v>679</v>
      </c>
      <c r="K336" s="161">
        <f>H336-F336</f>
        <v>365</v>
      </c>
      <c r="L336" s="162">
        <f>K336/F336</f>
        <v>0.79347826086956519</v>
      </c>
      <c r="M336" s="157" t="s">
        <v>594</v>
      </c>
      <c r="N336" s="163">
        <v>45155</v>
      </c>
      <c r="O336" s="37"/>
      <c r="S336" s="55" t="s">
        <v>864</v>
      </c>
    </row>
    <row r="337" spans="1:39" ht="12.75" customHeight="1">
      <c r="A337" s="210">
        <v>186</v>
      </c>
      <c r="B337" s="211">
        <v>45050</v>
      </c>
      <c r="C337" s="53"/>
      <c r="D337" s="53" t="s">
        <v>42</v>
      </c>
      <c r="E337" s="215" t="s">
        <v>591</v>
      </c>
      <c r="F337" s="51" t="s">
        <v>837</v>
      </c>
      <c r="G337" s="51"/>
      <c r="H337" s="51"/>
      <c r="I337" s="51">
        <v>5040</v>
      </c>
      <c r="J337" s="51" t="s">
        <v>592</v>
      </c>
      <c r="K337" s="51"/>
      <c r="L337" s="51"/>
      <c r="M337" s="51"/>
      <c r="N337" s="51"/>
      <c r="O337" s="37"/>
      <c r="S337" s="55" t="s">
        <v>864</v>
      </c>
    </row>
    <row r="338" spans="1:39" ht="12.75" customHeight="1">
      <c r="A338" s="185">
        <v>187</v>
      </c>
      <c r="B338" s="186">
        <v>45075</v>
      </c>
      <c r="C338" s="186"/>
      <c r="D338" s="187" t="s">
        <v>838</v>
      </c>
      <c r="E338" s="188" t="s">
        <v>591</v>
      </c>
      <c r="F338" s="158">
        <v>585</v>
      </c>
      <c r="G338" s="188"/>
      <c r="H338" s="188">
        <v>732</v>
      </c>
      <c r="I338" s="190">
        <v>732</v>
      </c>
      <c r="J338" s="160" t="s">
        <v>679</v>
      </c>
      <c r="K338" s="161">
        <f>H338-F338</f>
        <v>147</v>
      </c>
      <c r="L338" s="162">
        <f>K338/F338</f>
        <v>0.25128205128205128</v>
      </c>
      <c r="M338" s="157" t="s">
        <v>594</v>
      </c>
      <c r="N338" s="163">
        <v>45152</v>
      </c>
      <c r="O338" s="37"/>
      <c r="R338" s="37"/>
      <c r="S338" s="55" t="s">
        <v>864</v>
      </c>
      <c r="U338" s="37"/>
      <c r="W338" s="37"/>
      <c r="X338" s="55"/>
      <c r="Z338" s="37"/>
      <c r="AB338" s="37"/>
      <c r="AC338" s="55"/>
      <c r="AE338" s="37"/>
      <c r="AG338" s="37"/>
      <c r="AH338" s="55"/>
      <c r="AJ338" s="37"/>
      <c r="AL338" s="37"/>
      <c r="AM338" s="55"/>
    </row>
    <row r="339" spans="1:39" ht="12.75" customHeight="1">
      <c r="A339" s="210">
        <v>188</v>
      </c>
      <c r="B339" s="211">
        <v>45078</v>
      </c>
      <c r="C339" s="53"/>
      <c r="D339" s="53" t="s">
        <v>539</v>
      </c>
      <c r="E339" s="215" t="s">
        <v>591</v>
      </c>
      <c r="F339" s="51" t="s">
        <v>839</v>
      </c>
      <c r="G339" s="51"/>
      <c r="H339" s="51"/>
      <c r="I339" s="51">
        <v>4300</v>
      </c>
      <c r="J339" s="51" t="s">
        <v>592</v>
      </c>
      <c r="K339" s="51"/>
      <c r="L339" s="51"/>
      <c r="M339" s="51"/>
      <c r="N339" s="51"/>
      <c r="O339" s="37"/>
      <c r="R339" s="37"/>
      <c r="S339" s="55" t="s">
        <v>864</v>
      </c>
      <c r="U339" s="37"/>
      <c r="W339" s="37"/>
      <c r="X339" s="55"/>
      <c r="Z339" s="37"/>
      <c r="AB339" s="37"/>
      <c r="AC339" s="55"/>
      <c r="AE339" s="37"/>
      <c r="AG339" s="37"/>
      <c r="AH339" s="55"/>
      <c r="AJ339" s="37"/>
      <c r="AL339" s="37"/>
      <c r="AM339" s="55"/>
    </row>
    <row r="340" spans="1:39" ht="12.75" customHeight="1">
      <c r="A340" s="210">
        <v>189</v>
      </c>
      <c r="B340" s="211">
        <v>45103</v>
      </c>
      <c r="C340" s="53"/>
      <c r="D340" s="53" t="s">
        <v>861</v>
      </c>
      <c r="E340" s="215" t="s">
        <v>591</v>
      </c>
      <c r="F340" s="51" t="s">
        <v>659</v>
      </c>
      <c r="G340" s="51"/>
      <c r="H340" s="51"/>
      <c r="I340" s="51">
        <v>383</v>
      </c>
      <c r="J340" s="51" t="s">
        <v>592</v>
      </c>
      <c r="K340" s="51"/>
      <c r="L340" s="51"/>
      <c r="M340" s="51"/>
      <c r="N340" s="51"/>
      <c r="O340" s="37"/>
      <c r="R340" s="37"/>
      <c r="S340" s="55" t="s">
        <v>864</v>
      </c>
      <c r="U340" s="37"/>
      <c r="W340" s="37"/>
      <c r="X340" s="55"/>
      <c r="Z340" s="37"/>
      <c r="AB340" s="37"/>
      <c r="AC340" s="55"/>
      <c r="AE340" s="37"/>
      <c r="AG340" s="37"/>
      <c r="AH340" s="55"/>
      <c r="AJ340" s="37"/>
      <c r="AL340" s="37"/>
      <c r="AM340" s="55"/>
    </row>
    <row r="341" spans="1:39" ht="12.75" customHeight="1">
      <c r="A341" s="185">
        <v>190</v>
      </c>
      <c r="B341" s="186">
        <v>45120</v>
      </c>
      <c r="C341" s="186"/>
      <c r="D341" s="187" t="s">
        <v>538</v>
      </c>
      <c r="E341" s="188" t="s">
        <v>591</v>
      </c>
      <c r="F341" s="158">
        <v>2312.5</v>
      </c>
      <c r="G341" s="188"/>
      <c r="H341" s="188">
        <v>2935</v>
      </c>
      <c r="I341" s="190">
        <v>2935</v>
      </c>
      <c r="J341" s="160" t="s">
        <v>679</v>
      </c>
      <c r="K341" s="161">
        <f>H341-F341</f>
        <v>622.5</v>
      </c>
      <c r="L341" s="162">
        <f>K341/F341</f>
        <v>0.26918918918918922</v>
      </c>
      <c r="M341" s="157" t="s">
        <v>594</v>
      </c>
      <c r="N341" s="163">
        <v>45177</v>
      </c>
      <c r="O341" s="37"/>
      <c r="R341" s="37"/>
      <c r="S341" s="55" t="s">
        <v>864</v>
      </c>
      <c r="U341" s="37"/>
      <c r="W341" s="37"/>
      <c r="X341" s="55"/>
      <c r="Z341" s="37"/>
      <c r="AB341" s="37"/>
      <c r="AC341" s="55"/>
      <c r="AE341" s="37"/>
      <c r="AG341" s="37"/>
      <c r="AH341" s="55"/>
      <c r="AJ341" s="37"/>
      <c r="AL341" s="37"/>
      <c r="AM341" s="55"/>
    </row>
    <row r="342" spans="1:39" ht="12.75" customHeight="1">
      <c r="A342" s="185">
        <v>191</v>
      </c>
      <c r="B342" s="186">
        <v>45125</v>
      </c>
      <c r="C342" s="186"/>
      <c r="D342" s="187" t="s">
        <v>203</v>
      </c>
      <c r="E342" s="188" t="s">
        <v>591</v>
      </c>
      <c r="F342" s="158">
        <v>3980</v>
      </c>
      <c r="G342" s="188"/>
      <c r="H342" s="188">
        <v>4895</v>
      </c>
      <c r="I342" s="190">
        <v>4895</v>
      </c>
      <c r="J342" s="160" t="s">
        <v>679</v>
      </c>
      <c r="K342" s="161">
        <f>H342-F342</f>
        <v>915</v>
      </c>
      <c r="L342" s="162">
        <f>K342/F342</f>
        <v>0.22989949748743718</v>
      </c>
      <c r="M342" s="157" t="s">
        <v>594</v>
      </c>
      <c r="N342" s="163">
        <v>45155</v>
      </c>
      <c r="O342" s="37"/>
      <c r="S342" s="55" t="s">
        <v>864</v>
      </c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185">
        <v>192</v>
      </c>
      <c r="B343" s="186">
        <v>45145</v>
      </c>
      <c r="C343" s="186"/>
      <c r="D343" s="187" t="s">
        <v>865</v>
      </c>
      <c r="E343" s="188" t="s">
        <v>591</v>
      </c>
      <c r="F343" s="158">
        <v>565</v>
      </c>
      <c r="G343" s="188"/>
      <c r="H343" s="188">
        <v>725</v>
      </c>
      <c r="I343" s="190">
        <v>725</v>
      </c>
      <c r="J343" s="160" t="s">
        <v>679</v>
      </c>
      <c r="K343" s="161">
        <f>H343-F343</f>
        <v>160</v>
      </c>
      <c r="L343" s="162">
        <f>K343/F343</f>
        <v>0.2831858407079646</v>
      </c>
      <c r="M343" s="157" t="s">
        <v>594</v>
      </c>
      <c r="N343" s="163">
        <v>45169</v>
      </c>
      <c r="O343" s="37"/>
      <c r="S343" s="55" t="s">
        <v>864</v>
      </c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0">
        <v>193</v>
      </c>
      <c r="B344" s="211">
        <v>45167</v>
      </c>
      <c r="C344" s="53"/>
      <c r="D344" s="53" t="s">
        <v>869</v>
      </c>
      <c r="E344" s="215" t="s">
        <v>591</v>
      </c>
      <c r="F344" s="51" t="s">
        <v>870</v>
      </c>
      <c r="G344" s="51"/>
      <c r="H344" s="51"/>
      <c r="I344" s="51">
        <v>950</v>
      </c>
      <c r="J344" s="51" t="s">
        <v>592</v>
      </c>
      <c r="K344" s="51"/>
      <c r="L344" s="51"/>
      <c r="M344" s="51"/>
      <c r="N344" s="51"/>
      <c r="O344" s="37"/>
      <c r="S344" s="55" t="s">
        <v>864</v>
      </c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210">
        <v>194</v>
      </c>
      <c r="B345" s="211">
        <v>45184</v>
      </c>
      <c r="C345" s="53"/>
      <c r="D345" s="53" t="s">
        <v>541</v>
      </c>
      <c r="E345" s="215" t="s">
        <v>591</v>
      </c>
      <c r="F345" s="51" t="s">
        <v>876</v>
      </c>
      <c r="G345" s="51"/>
      <c r="H345" s="51"/>
      <c r="I345" s="51">
        <v>480</v>
      </c>
      <c r="J345" s="51" t="s">
        <v>592</v>
      </c>
      <c r="K345" s="51"/>
      <c r="L345" s="51"/>
      <c r="M345" s="51"/>
      <c r="N345" s="51"/>
      <c r="O345" s="37"/>
      <c r="S345" s="55" t="s">
        <v>864</v>
      </c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210">
        <v>195</v>
      </c>
      <c r="B346" s="211">
        <v>45203</v>
      </c>
      <c r="C346" s="53"/>
      <c r="D346" s="53" t="s">
        <v>176</v>
      </c>
      <c r="E346" s="215" t="s">
        <v>591</v>
      </c>
      <c r="F346" s="51" t="s">
        <v>882</v>
      </c>
      <c r="G346" s="51"/>
      <c r="H346" s="51"/>
      <c r="I346" s="51">
        <v>1198</v>
      </c>
      <c r="J346" s="51" t="s">
        <v>592</v>
      </c>
      <c r="K346" s="51"/>
      <c r="L346" s="51"/>
      <c r="M346" s="51"/>
      <c r="N346" s="51"/>
      <c r="O346" s="37"/>
      <c r="S346" s="55" t="s">
        <v>904</v>
      </c>
      <c r="U346" s="37"/>
      <c r="X346" s="55"/>
      <c r="Z346" s="37"/>
      <c r="AC346" s="55"/>
      <c r="AE346" s="37"/>
      <c r="AH346" s="55"/>
      <c r="AJ346" s="37"/>
      <c r="AM346" s="55"/>
    </row>
    <row r="347" spans="1:39" ht="12.75" customHeight="1">
      <c r="A347" s="210">
        <v>196</v>
      </c>
      <c r="B347" s="211">
        <v>45216</v>
      </c>
      <c r="C347" s="53"/>
      <c r="D347" s="53" t="s">
        <v>107</v>
      </c>
      <c r="E347" s="215" t="s">
        <v>591</v>
      </c>
      <c r="F347" s="51" t="s">
        <v>885</v>
      </c>
      <c r="G347" s="51"/>
      <c r="H347" s="51"/>
      <c r="I347" s="51">
        <v>6870</v>
      </c>
      <c r="J347" s="51" t="s">
        <v>592</v>
      </c>
      <c r="K347" s="51"/>
      <c r="L347" s="51"/>
      <c r="M347" s="51"/>
      <c r="N347" s="51"/>
      <c r="O347" s="37"/>
      <c r="S347" s="55" t="s">
        <v>904</v>
      </c>
      <c r="U347" s="37"/>
      <c r="X347" s="55"/>
      <c r="Z347" s="37"/>
      <c r="AC347" s="55"/>
      <c r="AE347" s="37"/>
      <c r="AH347" s="55"/>
      <c r="AJ347" s="37"/>
      <c r="AM347" s="55"/>
    </row>
    <row r="348" spans="1:39" ht="12.75" customHeight="1">
      <c r="A348" s="210">
        <v>197</v>
      </c>
      <c r="B348" s="211">
        <v>45216</v>
      </c>
      <c r="C348" s="53"/>
      <c r="D348" s="53" t="s">
        <v>886</v>
      </c>
      <c r="E348" s="215" t="s">
        <v>591</v>
      </c>
      <c r="F348" s="51" t="s">
        <v>887</v>
      </c>
      <c r="G348" s="51"/>
      <c r="H348" s="51"/>
      <c r="I348" s="51">
        <v>1415</v>
      </c>
      <c r="J348" s="51" t="s">
        <v>592</v>
      </c>
      <c r="K348" s="51"/>
      <c r="L348" s="51"/>
      <c r="M348" s="51"/>
      <c r="N348" s="51"/>
      <c r="O348" s="37"/>
      <c r="S348" s="55" t="s">
        <v>864</v>
      </c>
      <c r="U348" s="37"/>
      <c r="X348" s="55"/>
      <c r="Z348" s="37"/>
      <c r="AC348" s="55"/>
      <c r="AE348" s="37"/>
      <c r="AH348" s="55"/>
      <c r="AJ348" s="37"/>
      <c r="AM348" s="55"/>
    </row>
    <row r="349" spans="1:39" ht="12.75" customHeight="1">
      <c r="A349" s="362">
        <v>198</v>
      </c>
      <c r="B349" s="363">
        <v>45236</v>
      </c>
      <c r="C349" s="364"/>
      <c r="D349" s="364" t="s">
        <v>933</v>
      </c>
      <c r="E349" s="365" t="s">
        <v>591</v>
      </c>
      <c r="F349" s="366">
        <v>1270</v>
      </c>
      <c r="G349" s="366"/>
      <c r="H349" s="366">
        <v>1613</v>
      </c>
      <c r="I349" s="366">
        <v>1613</v>
      </c>
      <c r="J349" s="367" t="s">
        <v>679</v>
      </c>
      <c r="K349" s="368">
        <f>H349-F349</f>
        <v>343</v>
      </c>
      <c r="L349" s="369">
        <f>K349/F349</f>
        <v>0.27007874015748029</v>
      </c>
      <c r="M349" s="370" t="s">
        <v>594</v>
      </c>
      <c r="N349" s="371">
        <v>45246</v>
      </c>
      <c r="O349" s="37"/>
      <c r="S349" s="55" t="s">
        <v>904</v>
      </c>
      <c r="U349" s="37"/>
      <c r="X349" s="55"/>
      <c r="Z349" s="37"/>
      <c r="AC349" s="55"/>
      <c r="AE349" s="37"/>
      <c r="AH349" s="55"/>
      <c r="AJ349" s="37"/>
      <c r="AM349" s="55"/>
    </row>
    <row r="350" spans="1:39" ht="12.75" customHeight="1">
      <c r="A350" s="210">
        <v>199</v>
      </c>
      <c r="B350" s="211">
        <v>45251</v>
      </c>
      <c r="C350" s="53"/>
      <c r="D350" s="53" t="s">
        <v>1046</v>
      </c>
      <c r="E350" s="215" t="s">
        <v>591</v>
      </c>
      <c r="F350" s="51" t="s">
        <v>1047</v>
      </c>
      <c r="G350" s="51"/>
      <c r="H350" s="51"/>
      <c r="I350" s="51">
        <v>1490</v>
      </c>
      <c r="J350" s="51" t="s">
        <v>592</v>
      </c>
      <c r="K350" s="51"/>
      <c r="L350" s="51"/>
      <c r="M350" s="51"/>
      <c r="N350" s="51"/>
      <c r="O350" s="37"/>
      <c r="S350" s="55" t="s">
        <v>864</v>
      </c>
      <c r="U350" s="37"/>
      <c r="X350" s="55"/>
      <c r="Z350" s="37"/>
      <c r="AC350" s="55"/>
      <c r="AE350" s="37"/>
      <c r="AH350" s="55"/>
      <c r="AJ350" s="37"/>
      <c r="AM350" s="55"/>
    </row>
    <row r="351" spans="1:39" ht="12.75" customHeight="1">
      <c r="A351" s="210">
        <v>200</v>
      </c>
      <c r="B351" s="211">
        <v>45254</v>
      </c>
      <c r="C351" s="53"/>
      <c r="D351" s="53" t="s">
        <v>933</v>
      </c>
      <c r="E351" s="215" t="s">
        <v>591</v>
      </c>
      <c r="F351" s="51" t="s">
        <v>1080</v>
      </c>
      <c r="G351" s="51"/>
      <c r="H351" s="51"/>
      <c r="I351" s="51">
        <v>1806</v>
      </c>
      <c r="J351" s="51" t="s">
        <v>592</v>
      </c>
      <c r="K351" s="51"/>
      <c r="L351" s="51"/>
      <c r="M351" s="51"/>
      <c r="N351" s="51"/>
      <c r="O351" s="37"/>
      <c r="S351" s="55"/>
      <c r="U351" s="37"/>
      <c r="X351" s="55"/>
      <c r="Z351" s="37"/>
      <c r="AC351" s="55"/>
      <c r="AE351" s="37"/>
      <c r="AH351" s="55"/>
      <c r="AJ351" s="37"/>
      <c r="AM351" s="55"/>
    </row>
    <row r="352" spans="1:39" ht="12.75" customHeight="1">
      <c r="A352" s="210"/>
      <c r="B352" s="211"/>
      <c r="C352" s="53"/>
      <c r="D352" s="53"/>
      <c r="E352" s="215"/>
      <c r="F352" s="51"/>
      <c r="G352" s="51"/>
      <c r="H352" s="51"/>
      <c r="I352" s="51"/>
      <c r="J352" s="51"/>
      <c r="K352" s="51"/>
      <c r="L352" s="51"/>
      <c r="M352" s="51"/>
      <c r="N352" s="51"/>
      <c r="O352" s="37"/>
      <c r="S352" s="55"/>
      <c r="U352" s="37"/>
      <c r="X352" s="55"/>
      <c r="Z352" s="37"/>
      <c r="AC352" s="55"/>
      <c r="AE352" s="37"/>
      <c r="AH352" s="55"/>
      <c r="AJ352" s="37"/>
      <c r="AM352" s="55"/>
    </row>
    <row r="353" spans="1:39" ht="12.75" customHeight="1">
      <c r="A353" s="210"/>
      <c r="B353" s="211"/>
      <c r="C353" s="53"/>
      <c r="D353" s="53"/>
      <c r="E353" s="215"/>
      <c r="F353" s="51"/>
      <c r="G353" s="51"/>
      <c r="H353" s="51"/>
      <c r="I353" s="51"/>
      <c r="J353" s="51"/>
      <c r="K353" s="51"/>
      <c r="L353" s="51"/>
      <c r="M353" s="51"/>
      <c r="N353" s="51"/>
      <c r="O353" s="37"/>
      <c r="S353" s="55"/>
      <c r="U353" s="37"/>
      <c r="X353" s="55"/>
      <c r="Z353" s="37"/>
      <c r="AC353" s="55"/>
      <c r="AE353" s="37"/>
      <c r="AH353" s="55"/>
      <c r="AJ353" s="37"/>
      <c r="AM353" s="55"/>
    </row>
    <row r="354" spans="1:39" ht="12.75" customHeight="1">
      <c r="A354" s="53"/>
      <c r="B354" s="53"/>
      <c r="C354" s="53"/>
      <c r="D354" s="53"/>
      <c r="E354" s="53"/>
      <c r="F354" s="51"/>
      <c r="G354" s="51"/>
      <c r="H354" s="51"/>
      <c r="I354" s="51"/>
      <c r="J354" s="31"/>
      <c r="K354" s="51"/>
      <c r="L354" s="51"/>
      <c r="M354" s="51"/>
      <c r="N354" s="53"/>
      <c r="O354" s="37"/>
      <c r="S354" s="55"/>
      <c r="U354" s="37"/>
      <c r="X354" s="55"/>
      <c r="Z354" s="37"/>
      <c r="AC354" s="55"/>
      <c r="AE354" s="37"/>
      <c r="AH354" s="55"/>
      <c r="AJ354" s="37"/>
      <c r="AM354" s="55"/>
    </row>
    <row r="355" spans="1:39" ht="12.75" customHeight="1">
      <c r="B355" s="216" t="s">
        <v>840</v>
      </c>
      <c r="F355" s="55"/>
      <c r="G355" s="55"/>
      <c r="H355" s="55"/>
      <c r="I355" s="55"/>
      <c r="J355" s="37"/>
      <c r="K355" s="55"/>
      <c r="L355" s="55"/>
      <c r="M355" s="55"/>
      <c r="O355" s="37"/>
      <c r="S355" s="55"/>
      <c r="U355" s="37"/>
      <c r="X355" s="55"/>
      <c r="Z355" s="37"/>
      <c r="AC355" s="55"/>
      <c r="AE355" s="37"/>
      <c r="AH355" s="55"/>
      <c r="AJ355" s="37"/>
      <c r="AM355" s="55"/>
    </row>
    <row r="356" spans="1:39" ht="12.75" customHeight="1">
      <c r="A356" s="217"/>
      <c r="F356" s="55"/>
      <c r="G356" s="55"/>
      <c r="H356" s="55"/>
      <c r="I356" s="55"/>
      <c r="J356" s="37"/>
      <c r="K356" s="55"/>
      <c r="L356" s="55"/>
      <c r="M356" s="55"/>
      <c r="O356" s="37"/>
      <c r="S356" s="55"/>
      <c r="U356" s="37"/>
      <c r="X356" s="55"/>
      <c r="Z356" s="37"/>
      <c r="AC356" s="55"/>
      <c r="AE356" s="37"/>
      <c r="AH356" s="55"/>
      <c r="AJ356" s="37"/>
      <c r="AM356" s="55"/>
    </row>
    <row r="357" spans="1:39" ht="12.75" customHeight="1">
      <c r="A357" s="217"/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1:39" ht="12.75" customHeight="1">
      <c r="A358" s="51"/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1:3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1:3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1:3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1:3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1:3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1:3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1:3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1:3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1:3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1:3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  <row r="521" spans="6:19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S521" s="55"/>
    </row>
    <row r="522" spans="6:19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S522" s="55"/>
    </row>
    <row r="523" spans="6:19" ht="12.75" customHeight="1">
      <c r="F523" s="55"/>
      <c r="G523" s="55"/>
      <c r="H523" s="55"/>
      <c r="I523" s="55"/>
      <c r="J523" s="37"/>
      <c r="K523" s="55"/>
      <c r="L523" s="55"/>
      <c r="M523" s="55"/>
      <c r="O523" s="37"/>
      <c r="S523" s="55"/>
    </row>
    <row r="524" spans="6:19" ht="12.75" customHeight="1">
      <c r="F524" s="55"/>
      <c r="G524" s="55"/>
      <c r="H524" s="55"/>
      <c r="I524" s="55"/>
      <c r="J524" s="37"/>
      <c r="K524" s="55"/>
      <c r="L524" s="55"/>
      <c r="M524" s="55"/>
      <c r="O524" s="37"/>
      <c r="S524" s="55"/>
    </row>
    <row r="525" spans="6:19" ht="12.75" customHeight="1">
      <c r="F525" s="55"/>
      <c r="G525" s="55"/>
      <c r="H525" s="55"/>
      <c r="I525" s="55"/>
      <c r="J525" s="37"/>
      <c r="K525" s="55"/>
      <c r="L525" s="55"/>
      <c r="M525" s="55"/>
      <c r="O525" s="37"/>
      <c r="S525" s="55"/>
    </row>
    <row r="526" spans="6:19" ht="12.75" customHeight="1">
      <c r="F526" s="55"/>
      <c r="G526" s="55"/>
      <c r="H526" s="55"/>
      <c r="I526" s="55"/>
      <c r="J526" s="37"/>
      <c r="K526" s="55"/>
      <c r="L526" s="55"/>
      <c r="M526" s="55"/>
      <c r="O526" s="37"/>
      <c r="S526" s="55"/>
    </row>
    <row r="527" spans="6:19" ht="12.75" customHeight="1">
      <c r="F527" s="55"/>
      <c r="G527" s="55"/>
      <c r="H527" s="55"/>
      <c r="I527" s="55"/>
      <c r="J527" s="37"/>
      <c r="K527" s="55"/>
      <c r="L527" s="55"/>
      <c r="M527" s="55"/>
      <c r="O527" s="37"/>
      <c r="S527" s="55"/>
    </row>
    <row r="528" spans="6:19" ht="12.75" customHeight="1">
      <c r="F528" s="55"/>
      <c r="G528" s="55"/>
      <c r="H528" s="55"/>
      <c r="I528" s="55"/>
      <c r="J528" s="37"/>
      <c r="K528" s="55"/>
      <c r="L528" s="55"/>
      <c r="M528" s="55"/>
      <c r="O528" s="37"/>
      <c r="S528" s="55"/>
    </row>
    <row r="529" spans="6:19" ht="12.75" customHeight="1">
      <c r="F529" s="55"/>
      <c r="G529" s="55"/>
      <c r="H529" s="55"/>
      <c r="I529" s="55"/>
      <c r="J529" s="37"/>
      <c r="K529" s="55"/>
      <c r="L529" s="55"/>
      <c r="M529" s="55"/>
      <c r="O529" s="37"/>
      <c r="S529" s="55"/>
    </row>
    <row r="530" spans="6:19" ht="12.75" customHeight="1">
      <c r="F530" s="55"/>
      <c r="G530" s="55"/>
      <c r="H530" s="55"/>
      <c r="I530" s="55"/>
      <c r="J530" s="37"/>
      <c r="K530" s="55"/>
      <c r="L530" s="55"/>
      <c r="M530" s="55"/>
      <c r="O530" s="37"/>
      <c r="S530" s="55"/>
    </row>
    <row r="531" spans="6:19" ht="15" customHeight="1">
      <c r="F531" s="55"/>
      <c r="G531" s="55"/>
      <c r="H531" s="55"/>
      <c r="I531" s="55"/>
      <c r="J531" s="37"/>
      <c r="K531" s="55"/>
      <c r="L531" s="55"/>
      <c r="M531" s="55"/>
      <c r="O531" s="37"/>
      <c r="S531" s="55"/>
    </row>
  </sheetData>
  <autoFilter ref="S1:S354" xr:uid="{00000000-0009-0000-0000-000005000000}"/>
  <mergeCells count="100">
    <mergeCell ref="K127:K128"/>
    <mergeCell ref="M127:M128"/>
    <mergeCell ref="P127:P128"/>
    <mergeCell ref="O127:O128"/>
    <mergeCell ref="P123:P124"/>
    <mergeCell ref="M123:M124"/>
    <mergeCell ref="P103:P104"/>
    <mergeCell ref="O103:O104"/>
    <mergeCell ref="O121:O122"/>
    <mergeCell ref="P121:P122"/>
    <mergeCell ref="A101:A102"/>
    <mergeCell ref="B101:B102"/>
    <mergeCell ref="J101:J102"/>
    <mergeCell ref="J103:J104"/>
    <mergeCell ref="O106:O107"/>
    <mergeCell ref="A106:A107"/>
    <mergeCell ref="B106:B107"/>
    <mergeCell ref="M106:M107"/>
    <mergeCell ref="B103:B104"/>
    <mergeCell ref="A103:A104"/>
    <mergeCell ref="O101:O102"/>
    <mergeCell ref="N45:N46"/>
    <mergeCell ref="A109:A110"/>
    <mergeCell ref="B109:B110"/>
    <mergeCell ref="A93:A94"/>
    <mergeCell ref="B93:B94"/>
    <mergeCell ref="A45:A46"/>
    <mergeCell ref="B45:B46"/>
    <mergeCell ref="J91:J92"/>
    <mergeCell ref="A91:A92"/>
    <mergeCell ref="B91:B92"/>
    <mergeCell ref="J45:J46"/>
    <mergeCell ref="A66:A67"/>
    <mergeCell ref="B66:B67"/>
    <mergeCell ref="A96:A97"/>
    <mergeCell ref="B96:B97"/>
    <mergeCell ref="A99:A100"/>
    <mergeCell ref="B99:B100"/>
    <mergeCell ref="J99:J100"/>
    <mergeCell ref="M101:M102"/>
    <mergeCell ref="M103:M104"/>
    <mergeCell ref="G66:G67"/>
    <mergeCell ref="I66:I67"/>
    <mergeCell ref="J66:J67"/>
    <mergeCell ref="M45:M46"/>
    <mergeCell ref="P45:P46"/>
    <mergeCell ref="P99:P100"/>
    <mergeCell ref="M91:M92"/>
    <mergeCell ref="O91:O92"/>
    <mergeCell ref="O45:O46"/>
    <mergeCell ref="P93:P94"/>
    <mergeCell ref="M96:M97"/>
    <mergeCell ref="M99:M100"/>
    <mergeCell ref="O99:O100"/>
    <mergeCell ref="P96:P97"/>
    <mergeCell ref="O96:O97"/>
    <mergeCell ref="O66:O67"/>
    <mergeCell ref="P66:P67"/>
    <mergeCell ref="M66:M67"/>
    <mergeCell ref="N66:N67"/>
    <mergeCell ref="P119:P120"/>
    <mergeCell ref="M93:M94"/>
    <mergeCell ref="O93:O94"/>
    <mergeCell ref="J117:J118"/>
    <mergeCell ref="O117:O118"/>
    <mergeCell ref="J106:J107"/>
    <mergeCell ref="J93:J94"/>
    <mergeCell ref="M112:M113"/>
    <mergeCell ref="O112:O113"/>
    <mergeCell ref="J109:J110"/>
    <mergeCell ref="O109:O110"/>
    <mergeCell ref="P117:P118"/>
    <mergeCell ref="M117:M118"/>
    <mergeCell ref="P106:P107"/>
    <mergeCell ref="P101:P102"/>
    <mergeCell ref="J96:J97"/>
    <mergeCell ref="A117:A118"/>
    <mergeCell ref="B117:B118"/>
    <mergeCell ref="P109:P110"/>
    <mergeCell ref="M109:M110"/>
    <mergeCell ref="J112:J113"/>
    <mergeCell ref="P112:P113"/>
    <mergeCell ref="A112:A113"/>
    <mergeCell ref="B112:B113"/>
    <mergeCell ref="A127:A128"/>
    <mergeCell ref="B127:B128"/>
    <mergeCell ref="J127:J128"/>
    <mergeCell ref="J119:J120"/>
    <mergeCell ref="O119:O120"/>
    <mergeCell ref="A123:A124"/>
    <mergeCell ref="B123:B124"/>
    <mergeCell ref="J123:J124"/>
    <mergeCell ref="O123:O124"/>
    <mergeCell ref="A119:A120"/>
    <mergeCell ref="B119:B120"/>
    <mergeCell ref="M119:M120"/>
    <mergeCell ref="J121:J122"/>
    <mergeCell ref="A121:A122"/>
    <mergeCell ref="B121:B122"/>
    <mergeCell ref="M121:M12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46" numberStoredAsText="1"/>
    <ignoredError sqref="K46 K96:K98 K57 K101 K107:K111 K67 K118:K1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2023-11-30T18:03:01Z</dcterms:modified>
</cp:coreProperties>
</file>