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39" i="7"/>
  <c r="L239" s="1"/>
  <c r="L44"/>
  <c r="K44"/>
  <c r="M44" s="1"/>
  <c r="K52"/>
  <c r="M52" s="1"/>
  <c r="L26"/>
  <c r="K26"/>
  <c r="M26" s="1"/>
  <c r="L25"/>
  <c r="K25"/>
  <c r="M25" s="1"/>
  <c r="L13" l="1"/>
  <c r="K13"/>
  <c r="M13" l="1"/>
  <c r="L10" l="1"/>
  <c r="K10"/>
  <c r="M10" l="1"/>
  <c r="K236" l="1"/>
  <c r="L236" s="1"/>
  <c r="M7" l="1"/>
  <c r="F224" l="1"/>
  <c r="K225"/>
  <c r="L225" s="1"/>
  <c r="K216"/>
  <c r="L216" s="1"/>
  <c r="K219"/>
  <c r="L219" s="1"/>
  <c r="K227" l="1"/>
  <c r="L227" s="1"/>
  <c r="F218"/>
  <c r="F217"/>
  <c r="F215"/>
  <c r="K215" s="1"/>
  <c r="L215" s="1"/>
  <c r="F195"/>
  <c r="F147"/>
  <c r="K226" l="1"/>
  <c r="L226" s="1"/>
  <c r="K224"/>
  <c r="L224" s="1"/>
  <c r="K230"/>
  <c r="L230" s="1"/>
  <c r="K231"/>
  <c r="L231" s="1"/>
  <c r="K223"/>
  <c r="L223" s="1"/>
  <c r="K233"/>
  <c r="L233" s="1"/>
  <c r="K229"/>
  <c r="L229" s="1"/>
  <c r="K222" l="1"/>
  <c r="L222" s="1"/>
  <c r="K211"/>
  <c r="L211" s="1"/>
  <c r="K213"/>
  <c r="L213" s="1"/>
  <c r="K210"/>
  <c r="L210" s="1"/>
  <c r="K212"/>
  <c r="L212" s="1"/>
  <c r="K141"/>
  <c r="L141" s="1"/>
  <c r="K194"/>
  <c r="L194" s="1"/>
  <c r="K208"/>
  <c r="L208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6"/>
  <c r="L196" s="1"/>
  <c r="K195"/>
  <c r="L195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7"/>
  <c r="L167" s="1"/>
  <c r="K165"/>
  <c r="L165" s="1"/>
  <c r="K163"/>
  <c r="L163" s="1"/>
  <c r="K162"/>
  <c r="L162" s="1"/>
  <c r="K161"/>
  <c r="L161" s="1"/>
  <c r="K159"/>
  <c r="L159" s="1"/>
  <c r="K158"/>
  <c r="L158" s="1"/>
  <c r="K157"/>
  <c r="L157" s="1"/>
  <c r="K156"/>
  <c r="K155"/>
  <c r="L155" s="1"/>
  <c r="K154"/>
  <c r="L154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K143"/>
  <c r="L143" s="1"/>
  <c r="K142"/>
  <c r="L142" s="1"/>
  <c r="K140"/>
  <c r="L140" s="1"/>
  <c r="K139"/>
  <c r="L139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H112"/>
  <c r="K112" s="1"/>
  <c r="L112" s="1"/>
  <c r="F111"/>
  <c r="K111" s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D7" i="6"/>
  <c r="K6" i="4"/>
  <c r="K6" i="3"/>
  <c r="L6" i="2"/>
</calcChain>
</file>

<file path=xl/sharedStrings.xml><?xml version="1.0" encoding="utf-8"?>
<sst xmlns="http://schemas.openxmlformats.org/spreadsheetml/2006/main" count="7429" uniqueCount="3790">
  <si>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</si>
  <si>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</si>
  <si>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</si>
  <si>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</si>
  <si>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</si>
  <si>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</si>
  <si>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</si>
  <si>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</si>
  <si>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</si>
  <si>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</si>
  <si>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</si>
  <si>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</si>
  <si>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</si>
  <si>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</si>
  <si>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</si>
  <si>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</si>
  <si>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</si>
  <si>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</si>
  <si>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</si>
  <si>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</si>
  <si>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</si>
  <si>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</si>
  <si>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</si>
  <si>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</si>
  <si>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</si>
  <si>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</si>
  <si>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</si>
  <si>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</si>
  <si>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</si>
  <si>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</si>
  <si>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</si>
  <si>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</si>
  <si>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</si>
  <si>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</si>
  <si>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</si>
  <si>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</si>
  <si>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</si>
  <si>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</si>
  <si>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</si>
  <si>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</si>
  <si>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</si>
  <si>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</si>
  <si>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</si>
  <si>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</si>
  <si>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</si>
  <si>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</si>
  <si>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</si>
  <si>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</si>
  <si>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</si>
  <si>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</si>
  <si>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</si>
  <si>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</si>
  <si>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</si>
  <si>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</si>
  <si>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</si>
  <si>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</si>
  <si>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</si>
  <si>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</si>
  <si>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</si>
  <si>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</si>
  <si>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</si>
  <si>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</si>
  <si>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</si>
  <si>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</si>
  <si>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</si>
  <si>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</si>
  <si>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</si>
  <si>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</si>
  <si>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</si>
  <si>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</si>
  <si>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</si>
  <si>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</si>
  <si>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</si>
  <si>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</si>
  <si>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</si>
  <si>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</si>
  <si>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</si>
  <si>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</si>
  <si>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</si>
  <si>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</si>
  <si>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</si>
  <si>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</si>
  <si>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</si>
  <si>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</si>
  <si>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</si>
  <si>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</si>
  <si>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</si>
  <si>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</si>
  <si>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</si>
  <si>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</si>
  <si>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</si>
  <si>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</si>
  <si>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</si>
  <si>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</si>
  <si>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</si>
  <si>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</si>
  <si>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</si>
  <si>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</si>
  <si>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</si>
  <si>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</si>
  <si>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</si>
  <si>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</si>
  <si>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</si>
  <si>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</si>
  <si>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</si>
  <si>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</si>
  <si>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</si>
  <si>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</si>
  <si>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</si>
  <si>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</si>
  <si>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</si>
  <si>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</si>
  <si>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</si>
  <si>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</si>
  <si>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</si>
  <si>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</si>
  <si>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</si>
  <si>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</si>
  <si>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</si>
  <si>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</si>
  <si>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</si>
  <si>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</si>
  <si>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</si>
  <si>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</si>
  <si>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</si>
  <si>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</si>
  <si>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</si>
  <si>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</si>
  <si>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</si>
  <si>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</si>
  <si>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</si>
  <si>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</si>
  <si>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</si>
  <si>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</si>
  <si>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</si>
  <si>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</si>
  <si>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</si>
  <si>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</si>
  <si>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</si>
  <si>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</si>
  <si>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</si>
  <si>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</si>
  <si>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</si>
  <si>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</si>
  <si>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</si>
  <si>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</si>
  <si>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</si>
  <si>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</si>
  <si>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</si>
  <si>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</si>
  <si>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</si>
  <si>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</si>
  <si>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</si>
  <si>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</si>
  <si>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</si>
  <si>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</si>
  <si>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</si>
  <si>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</si>
  <si>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</si>
  <si>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</si>
  <si>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</si>
  <si>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</si>
  <si>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</si>
  <si>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</si>
  <si>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</si>
  <si>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</si>
  <si>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</si>
  <si>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</si>
  <si>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</si>
  <si>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</si>
  <si>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</si>
  <si>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</si>
  <si>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</si>
  <si>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</si>
  <si>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</si>
  <si>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</si>
  <si>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</si>
  <si>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</si>
  <si>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</si>
  <si>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</si>
  <si>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</si>
  <si>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</si>
  <si>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</si>
  <si>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</si>
  <si>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</si>
  <si>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</si>
  <si>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</si>
  <si>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</si>
  <si>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</si>
  <si>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</si>
  <si>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</si>
  <si>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</si>
  <si>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</si>
  <si>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</si>
  <si>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</si>
  <si>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</si>
  <si>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</si>
  <si>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</si>
  <si>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</si>
  <si>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</si>
  <si>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</si>
  <si>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</si>
  <si>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</si>
  <si>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</si>
  <si>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</si>
  <si>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</si>
  <si>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</si>
  <si>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</si>
  <si>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</si>
  <si>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</si>
  <si>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</si>
  <si>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</si>
  <si>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</si>
  <si>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</si>
  <si>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</si>
  <si>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</si>
  <si>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</si>
  <si>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</si>
  <si>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</si>
  <si>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</si>
  <si>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</si>
  <si>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</si>
  <si>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</si>
  <si>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</si>
  <si>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</si>
  <si>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</si>
  <si>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</si>
  <si>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</si>
  <si>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</si>
  <si>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</si>
  <si>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</si>
  <si>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</si>
  <si>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</si>
  <si>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</si>
  <si>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</si>
  <si>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</si>
  <si>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</si>
  <si>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</si>
  <si>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</si>
  <si>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</si>
  <si>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</si>
  <si>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</si>
  <si>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</si>
  <si>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</si>
  <si>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</si>
  <si>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</si>
  <si>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</si>
  <si>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</si>
  <si>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</si>
  <si>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</si>
  <si>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</si>
  <si>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</si>
  <si>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</si>
  <si>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</si>
  <si>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</si>
  <si>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</si>
  <si>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</si>
  <si>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</si>
  <si>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</si>
  <si>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</si>
  <si>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</si>
  <si>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</si>
  <si>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</si>
  <si>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</si>
  <si>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</si>
  <si>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</si>
  <si>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</si>
  <si>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</si>
  <si>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</si>
  <si>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</si>
  <si>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</si>
  <si>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</si>
  <si>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</si>
  <si>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</si>
  <si>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</si>
  <si>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</si>
  <si>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</si>
  <si>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</si>
  <si>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</si>
  <si>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</si>
  <si>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</si>
  <si>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</si>
  <si>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</si>
  <si>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</si>
  <si>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</si>
  <si>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</si>
  <si>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</si>
  <si>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</si>
  <si>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</si>
  <si>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</si>
  <si>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</si>
  <si>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</si>
  <si>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</si>
  <si>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</si>
  <si>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</si>
  <si>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</si>
  <si>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</si>
  <si>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</si>
  <si>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</si>
  <si>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</si>
  <si>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</si>
  <si>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</si>
  <si>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</si>
  <si>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</si>
  <si>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</si>
  <si>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</si>
  <si>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</si>
  <si>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</si>
  <si>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</si>
  <si>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</si>
  <si>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</si>
  <si>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</si>
  <si>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</si>
  <si>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</si>
  <si>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</si>
  <si>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</si>
  <si>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</si>
  <si>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</si>
  <si>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</si>
  <si>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</si>
  <si>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</si>
  <si>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</si>
  <si>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</si>
  <si>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</si>
  <si>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</si>
  <si>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</si>
  <si>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</si>
  <si>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</si>
  <si>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</si>
  <si>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</si>
  <si>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</si>
  <si>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</si>
  <si>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</si>
  <si>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</si>
  <si>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</si>
  <si>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</si>
  <si>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</si>
  <si>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</si>
  <si>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</si>
  <si>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</si>
  <si>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</si>
  <si>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</si>
  <si>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</si>
  <si>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</si>
  <si>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</si>
  <si>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</si>
  <si>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</si>
  <si>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</si>
  <si>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</si>
  <si>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</si>
  <si>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</si>
  <si>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</si>
  <si>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</si>
  <si>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</si>
  <si>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</si>
  <si>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</si>
  <si>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</si>
  <si>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</si>
  <si>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</si>
  <si>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</si>
  <si>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</si>
  <si>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</si>
  <si>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</si>
  <si>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</si>
  <si>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</si>
  <si>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</si>
  <si>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</si>
  <si>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</si>
  <si>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</si>
  <si>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</si>
  <si>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</si>
  <si>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</si>
  <si>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</si>
  <si>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</si>
  <si>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</si>
  <si>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</si>
  <si>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</si>
  <si>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</si>
  <si>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</si>
  <si>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</si>
  <si>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</si>
  <si>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</si>
  <si>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</si>
  <si>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</si>
  <si>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</si>
  <si>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</si>
  <si>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</si>
  <si>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</si>
  <si>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</si>
  <si>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</si>
  <si>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</si>
  <si>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</si>
  <si>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</si>
  <si>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</si>
  <si>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</si>
  <si>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</si>
  <si>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</si>
  <si>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</si>
  <si>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</si>
  <si>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</si>
  <si>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</si>
  <si>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</si>
  <si>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</si>
  <si>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</si>
  <si>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</si>
  <si>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</si>
  <si>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</si>
  <si>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</si>
  <si>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</si>
  <si>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</si>
  <si>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</si>
  <si>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</si>
  <si>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</si>
  <si>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</si>
  <si>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</si>
  <si>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</si>
  <si>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</si>
  <si>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</si>
  <si>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</si>
  <si>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</si>
  <si>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</si>
  <si>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</si>
  <si>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</si>
  <si>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</si>
  <si>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</si>
  <si>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</si>
  <si>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</si>
  <si>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</si>
  <si>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</si>
  <si>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</si>
  <si>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</si>
  <si>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</si>
  <si>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</si>
  <si>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</si>
  <si>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</si>
  <si>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</si>
  <si>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</si>
  <si>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</si>
  <si>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</si>
  <si>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</si>
  <si>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</si>
  <si>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</si>
  <si>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</si>
  <si>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</si>
  <si>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</si>
  <si>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</si>
  <si>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</si>
  <si>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</si>
  <si>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</si>
  <si>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</si>
  <si>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</si>
  <si>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</si>
  <si>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</si>
  <si>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</si>
  <si>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</si>
  <si>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</si>
  <si>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</si>
  <si>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</si>
  <si>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</si>
  <si>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</si>
  <si>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</si>
  <si>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</si>
  <si>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</si>
  <si>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</si>
  <si>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</si>
  <si>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</si>
  <si>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</si>
  <si>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</si>
  <si>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</si>
  <si>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</si>
  <si>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</si>
  <si>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</si>
  <si>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</si>
  <si>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</si>
  <si>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</si>
  <si>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</si>
  <si>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</si>
  <si>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</si>
  <si>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</si>
  <si>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</si>
  <si>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</si>
  <si>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</si>
  <si>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</si>
  <si>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</si>
  <si>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</si>
  <si>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</si>
  <si>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</si>
  <si>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</si>
  <si>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</si>
  <si>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</si>
  <si>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</si>
  <si>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</si>
  <si>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</si>
  <si>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</si>
  <si>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</si>
  <si>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</si>
  <si>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</si>
  <si>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</si>
  <si>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</si>
  <si>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</si>
  <si>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</si>
  <si>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</si>
  <si>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</si>
  <si>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</si>
  <si>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</si>
  <si>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</si>
  <si>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</si>
  <si>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</si>
  <si>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</si>
  <si>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</si>
  <si>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</si>
  <si>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</si>
  <si>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</si>
  <si>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</si>
  <si>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</si>
  <si>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</si>
  <si>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</si>
  <si>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</si>
  <si>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</si>
  <si>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</si>
  <si>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</si>
  <si>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</si>
  <si>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</si>
  <si>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</si>
  <si>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</si>
  <si>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</si>
  <si>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</si>
  <si>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</si>
  <si>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</si>
  <si>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</si>
  <si>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</si>
  <si>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</si>
  <si>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</si>
  <si>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</si>
  <si>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</si>
  <si>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</si>
  <si>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</si>
  <si>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</si>
  <si>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</si>
  <si>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</si>
  <si>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</si>
  <si>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</si>
  <si>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</si>
  <si>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</si>
  <si>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</si>
  <si>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</si>
  <si>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</si>
  <si>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</si>
  <si>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</si>
  <si>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</si>
  <si>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</si>
  <si>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</si>
  <si>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</si>
  <si>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</si>
  <si>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</si>
  <si>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</si>
  <si>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</si>
  <si>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</si>
  <si>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</si>
  <si>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</si>
  <si>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</si>
  <si>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</si>
  <si>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</si>
  <si>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</si>
  <si>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</si>
  <si>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</si>
  <si>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</si>
  <si>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</si>
  <si>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</si>
  <si>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</si>
  <si>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</si>
  <si>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</si>
  <si>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</si>
  <si>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</si>
  <si>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</si>
  <si>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</si>
  <si>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</si>
  <si>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</si>
  <si>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</si>
  <si>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</si>
  <si>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</si>
  <si>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</si>
  <si>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</si>
  <si>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</si>
  <si>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</si>
  <si>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</si>
  <si>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</si>
  <si>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</si>
  <si>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</si>
  <si>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</si>
  <si>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</si>
  <si>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</si>
  <si>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</si>
  <si>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</si>
  <si>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</si>
  <si>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</si>
  <si>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</si>
  <si>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</si>
  <si>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</si>
  <si>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</si>
  <si>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</si>
  <si>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</si>
  <si>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</si>
  <si>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</si>
  <si>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</si>
  <si>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</si>
  <si>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</si>
  <si>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</si>
  <si>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</si>
  <si>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</si>
  <si>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</si>
  <si>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</si>
  <si>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</si>
  <si>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</si>
  <si>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</si>
  <si>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</si>
  <si>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</si>
  <si>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</si>
  <si>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</si>
  <si>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</si>
  <si>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</si>
  <si>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</si>
  <si>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</si>
  <si>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</si>
  <si>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</si>
  <si>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</si>
  <si>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</si>
  <si>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</si>
  <si>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</si>
  <si>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</si>
  <si>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</si>
  <si>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</si>
  <si>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</si>
  <si>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</si>
  <si>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</si>
  <si>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</si>
  <si>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</si>
  <si>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</si>
  <si>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</si>
  <si>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</si>
  <si>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</si>
  <si>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</si>
  <si>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</si>
  <si>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</si>
  <si>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</si>
  <si>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</si>
  <si>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</si>
  <si>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</si>
  <si>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</si>
  <si>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</si>
  <si>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</si>
  <si>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</si>
  <si>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</si>
  <si>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</si>
  <si>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</si>
  <si>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</si>
  <si>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</si>
  <si>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</si>
  <si>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</si>
  <si>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</si>
  <si>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</si>
  <si>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</si>
  <si>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</si>
  <si>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</si>
  <si>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</si>
  <si>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</si>
  <si>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</si>
  <si>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</si>
  <si>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</si>
  <si>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</si>
  <si>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</si>
  <si>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</si>
  <si>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</si>
  <si>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</si>
  <si>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</si>
  <si>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</si>
  <si>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</si>
  <si>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</si>
  <si>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</si>
  <si>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</si>
  <si>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</si>
  <si>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</si>
  <si>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</si>
  <si>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</si>
  <si>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</si>
  <si>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</si>
  <si>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</si>
  <si>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</si>
  <si>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</si>
  <si>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</si>
  <si>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</si>
  <si>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</si>
  <si>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</si>
  <si>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</si>
  <si>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</si>
  <si>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</si>
  <si>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</si>
  <si>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</si>
  <si>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</si>
  <si>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</si>
  <si>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</si>
  <si>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</si>
  <si>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</si>
  <si>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</si>
  <si>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</si>
  <si>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</si>
  <si>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</si>
  <si>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</si>
  <si>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</si>
  <si>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</si>
  <si>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</si>
  <si>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</si>
  <si>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</si>
  <si>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</si>
  <si>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</si>
  <si>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</si>
  <si>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</si>
  <si>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</si>
  <si>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</si>
  <si>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</si>
  <si>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</si>
  <si>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</si>
  <si>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</si>
  <si>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</si>
  <si>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</si>
  <si>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</si>
  <si>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</si>
  <si>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</si>
  <si>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</si>
  <si>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</si>
  <si>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</si>
  <si>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</si>
  <si>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</si>
  <si>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</si>
  <si>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</si>
  <si>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</si>
  <si>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</si>
  <si>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</si>
  <si>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</si>
  <si>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</si>
  <si>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</si>
  <si>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</si>
  <si>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</si>
  <si>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</si>
  <si>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</si>
  <si>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</si>
  <si>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</si>
  <si>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</si>
  <si>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</si>
  <si>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</si>
  <si>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</si>
  <si>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</si>
  <si>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</si>
  <si>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</si>
  <si>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</si>
  <si>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</si>
  <si>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</si>
  <si>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</si>
  <si>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</si>
  <si>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</si>
  <si>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</si>
  <si>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</si>
  <si>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</si>
  <si>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</si>
  <si>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</si>
  <si>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</si>
  <si>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</si>
  <si>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</si>
  <si>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</si>
  <si>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</si>
  <si>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</si>
  <si>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</si>
  <si>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</si>
  <si>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</si>
  <si>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</si>
  <si>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</si>
  <si>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</si>
  <si>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</si>
  <si>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</si>
  <si>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</si>
  <si>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</si>
  <si>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</si>
  <si>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</si>
  <si>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</si>
  <si>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</si>
  <si>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</si>
  <si>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</si>
  <si>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</si>
  <si>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</si>
  <si>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</si>
  <si>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</si>
  <si>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</si>
  <si>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</si>
  <si>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</si>
  <si>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</si>
  <si>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</si>
  <si>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</si>
  <si>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</si>
  <si>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</si>
  <si>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</si>
  <si>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</si>
  <si>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</si>
  <si>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</si>
  <si>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</si>
  <si>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</si>
  <si>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</si>
  <si>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</si>
  <si>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</si>
  <si>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</si>
  <si>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</si>
  <si>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</si>
  <si>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</si>
  <si>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</si>
  <si>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</si>
  <si>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</si>
  <si>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</si>
  <si>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</si>
  <si>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</si>
  <si>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</si>
  <si>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</si>
  <si>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</si>
  <si>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</si>
  <si>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</si>
  <si>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</si>
  <si>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</si>
  <si>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</si>
  <si>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</si>
  <si>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</si>
  <si>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</si>
  <si>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</si>
  <si>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</si>
  <si>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</si>
  <si>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</si>
  <si>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</si>
  <si>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</si>
  <si>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</si>
  <si>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</si>
  <si>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</si>
  <si>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</si>
  <si>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</si>
  <si>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</si>
  <si>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</si>
  <si>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</si>
  <si>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</si>
  <si>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</si>
  <si>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</si>
  <si>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</si>
  <si>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</si>
  <si>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</si>
  <si>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</si>
  <si>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</si>
  <si>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</si>
  <si>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</si>
  <si>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</si>
  <si>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</si>
  <si>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</si>
  <si>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</si>
  <si>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</si>
  <si>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</si>
  <si>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</si>
  <si>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</si>
  <si>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</si>
  <si>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</si>
  <si>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</si>
  <si>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</si>
  <si>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</si>
  <si>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</si>
  <si>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</si>
  <si>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</si>
  <si>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</si>
  <si>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</si>
  <si>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</si>
  <si>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</si>
  <si>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</si>
  <si>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</si>
  <si>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</si>
  <si>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</si>
  <si>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</si>
  <si>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</si>
  <si>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</si>
  <si>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</si>
  <si>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</si>
  <si>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</si>
  <si>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</si>
  <si>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</si>
  <si>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</si>
  <si>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</si>
  <si>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</si>
  <si>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</si>
  <si>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</si>
  <si>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</si>
  <si>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</si>
  <si>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</si>
  <si>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</si>
  <si>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</si>
  <si>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</si>
  <si>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</si>
  <si>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</si>
  <si>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</si>
  <si>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</si>
  <si>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</si>
  <si>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</si>
  <si>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</si>
  <si>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</si>
  <si>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</si>
  <si>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</si>
  <si>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</si>
  <si>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</si>
  <si>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</si>
  <si>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</si>
  <si>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</si>
  <si>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</si>
  <si>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</si>
  <si>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</si>
  <si>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</si>
  <si>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</si>
  <si>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</si>
  <si>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</si>
  <si>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</si>
  <si>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</si>
  <si>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</si>
  <si>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</si>
  <si>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</si>
  <si>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</si>
  <si>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</si>
  <si>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</si>
  <si>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</si>
  <si>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</si>
  <si>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</si>
  <si>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</si>
  <si>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</si>
  <si>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</si>
  <si>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</si>
  <si>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</si>
  <si>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</si>
  <si>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</si>
  <si>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</si>
  <si>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</si>
  <si>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</si>
  <si>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</si>
  <si>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</si>
  <si>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</si>
  <si>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</si>
  <si>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</si>
  <si>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</si>
  <si>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</si>
  <si>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</si>
  <si>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</si>
  <si>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</si>
  <si>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</si>
  <si>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</si>
  <si>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</si>
  <si>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</si>
  <si>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</si>
  <si>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</si>
  <si>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</si>
  <si>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</si>
  <si>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</si>
  <si>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</si>
  <si>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</si>
  <si>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</si>
  <si>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</si>
  <si>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</si>
  <si>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</si>
  <si>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</si>
  <si>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</si>
  <si>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</si>
  <si>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</si>
  <si>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</si>
  <si>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</si>
  <si>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</si>
  <si>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</si>
  <si>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</si>
  <si>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</si>
  <si>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</si>
  <si>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</si>
  <si>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</si>
  <si>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</si>
  <si>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</si>
  <si>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</si>
  <si>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</si>
  <si>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</si>
  <si>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</si>
  <si>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</si>
  <si>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</si>
  <si>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</si>
  <si>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</si>
  <si>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</si>
  <si>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</si>
  <si>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</si>
  <si>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</si>
  <si>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</si>
  <si>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</si>
  <si>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</si>
  <si>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</si>
  <si>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</si>
  <si>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</si>
  <si>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</si>
  <si>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</si>
  <si>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</si>
  <si>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</si>
  <si>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</si>
  <si>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</si>
  <si>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</si>
  <si>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</si>
  <si>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</si>
  <si>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</si>
  <si>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</si>
  <si>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</si>
  <si>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</si>
  <si>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</si>
  <si>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</si>
  <si>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</si>
  <si>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</si>
  <si>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</si>
  <si>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</si>
  <si>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</si>
  <si>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</si>
  <si>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</si>
  <si>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</si>
  <si>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</si>
  <si>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</si>
  <si>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</si>
  <si>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</si>
  <si>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</si>
  <si>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</si>
  <si>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</si>
  <si>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</si>
  <si>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</si>
  <si>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</si>
  <si>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</si>
  <si>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</si>
  <si>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</si>
  <si>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</si>
  <si>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</si>
  <si>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</si>
  <si>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</si>
  <si>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</si>
  <si>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</si>
  <si>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</si>
  <si>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</si>
  <si>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</si>
  <si>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</si>
  <si>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</si>
  <si>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</si>
  <si>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</si>
  <si>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</si>
  <si>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</si>
  <si>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</si>
  <si>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</si>
  <si>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</si>
  <si>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</si>
  <si>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</si>
  <si>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</si>
  <si>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</si>
  <si>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</si>
  <si>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</si>
  <si>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</si>
  <si>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</si>
  <si>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</si>
  <si>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</si>
  <si>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</si>
  <si>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</si>
  <si>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</si>
  <si>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</si>
  <si>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</si>
  <si>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</si>
  <si>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</si>
  <si>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</si>
  <si>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</si>
  <si>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</si>
  <si>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</si>
  <si>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</si>
  <si>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</si>
  <si>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</si>
  <si>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</si>
  <si>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</si>
  <si>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</si>
  <si>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</si>
  <si>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</si>
  <si>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</si>
  <si>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</si>
  <si>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</si>
  <si>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</si>
  <si>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</si>
  <si>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</si>
  <si>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</si>
  <si>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</si>
  <si>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</si>
  <si>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</si>
  <si>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</si>
  <si>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</si>
  <si>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</si>
  <si>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</si>
  <si>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</si>
  <si>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</si>
  <si>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</si>
  <si>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</si>
  <si>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</si>
  <si>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</si>
  <si>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</si>
  <si>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</si>
  <si>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</si>
  <si>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</si>
  <si>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</si>
  <si>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</si>
  <si>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</si>
  <si>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</si>
  <si>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</si>
  <si>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</si>
  <si>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</si>
  <si>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</si>
  <si>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</si>
  <si>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</si>
  <si>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</si>
  <si>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</si>
  <si>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</si>
  <si>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</si>
  <si>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</si>
  <si>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</si>
  <si>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</si>
  <si>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</si>
  <si>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</si>
  <si>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</si>
  <si>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</si>
  <si>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</si>
  <si>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</si>
  <si>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</si>
  <si>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</si>
  <si>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</si>
  <si>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</si>
  <si>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</si>
  <si>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</si>
  <si>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</si>
  <si>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</si>
  <si>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</si>
  <si>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</si>
  <si>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</si>
  <si>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</si>
  <si>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</si>
  <si>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</si>
  <si>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</si>
  <si>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</si>
  <si>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</si>
  <si>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</si>
  <si>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</si>
  <si>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</si>
  <si>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</si>
  <si>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</si>
  <si>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</si>
  <si>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</si>
  <si>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</si>
  <si>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</si>
  <si>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</si>
  <si>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</si>
  <si>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</si>
  <si>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</si>
  <si>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</si>
  <si>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</si>
  <si>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</si>
  <si>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</si>
  <si>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</si>
  <si>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</si>
  <si>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</si>
  <si>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</si>
  <si>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</si>
  <si>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</si>
  <si>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</si>
  <si>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</si>
  <si>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</si>
  <si>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</si>
  <si>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</si>
  <si>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</si>
  <si>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</si>
  <si>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</si>
  <si>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</si>
  <si>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</si>
  <si>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</si>
  <si>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</si>
  <si>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</si>
  <si>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</si>
  <si>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</si>
  <si>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</si>
  <si>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</si>
  <si>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</si>
  <si>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</si>
  <si>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</si>
  <si>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</si>
  <si>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</si>
  <si>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</si>
  <si>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</si>
  <si>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</si>
  <si>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</si>
  <si>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</si>
  <si>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</si>
  <si>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</si>
  <si>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</si>
  <si>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</si>
  <si>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</si>
  <si>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</si>
  <si>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</si>
  <si>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</si>
  <si>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</si>
  <si>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</si>
  <si>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</si>
  <si>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</si>
  <si>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</si>
  <si>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</si>
  <si>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</si>
  <si>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</si>
  <si>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</si>
  <si>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</si>
  <si>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</si>
  <si>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</si>
  <si>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</si>
  <si>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</si>
  <si>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</si>
  <si>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</si>
  <si>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</si>
  <si>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</si>
  <si>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</si>
  <si>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</si>
  <si>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</si>
  <si>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</si>
  <si>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</si>
  <si>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</si>
  <si>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</si>
  <si>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</si>
  <si>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</si>
  <si>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</si>
  <si>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</si>
  <si>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</si>
  <si>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</si>
  <si>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</si>
  <si>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</si>
  <si>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</si>
  <si>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</si>
  <si>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</si>
  <si>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</si>
  <si>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</si>
  <si>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</si>
  <si>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</si>
  <si>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</si>
  <si>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</si>
  <si>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</si>
  <si>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</si>
  <si>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</si>
  <si>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</si>
  <si>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</si>
  <si>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</si>
  <si>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</si>
  <si>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</si>
  <si>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</si>
  <si>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</si>
  <si>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</si>
  <si>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</si>
  <si>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</si>
  <si>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</si>
  <si>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</si>
  <si>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</si>
  <si>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</si>
  <si>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</si>
  <si>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</si>
  <si>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</si>
  <si>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</si>
  <si>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</si>
  <si>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</si>
  <si>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</si>
  <si>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</si>
  <si>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</si>
  <si>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</si>
  <si>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</si>
  <si>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</si>
  <si>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</si>
  <si>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</si>
  <si>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</si>
  <si>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</si>
  <si>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</si>
  <si>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</si>
  <si>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</si>
  <si>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</si>
  <si>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</si>
  <si>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</si>
  <si>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</si>
  <si>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</si>
  <si>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</si>
  <si>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</si>
  <si>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</si>
  <si>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</si>
  <si>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</si>
  <si>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</si>
  <si>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</si>
  <si>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</si>
  <si>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</si>
  <si>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</si>
  <si>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</si>
  <si>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</si>
  <si>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</si>
  <si>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</si>
  <si>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</si>
  <si>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</si>
  <si>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</si>
  <si>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</si>
  <si>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</si>
  <si>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</si>
  <si>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</si>
  <si>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</si>
  <si>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</si>
  <si>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</si>
  <si>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</si>
  <si>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</si>
  <si>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</si>
  <si>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</si>
  <si>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</si>
  <si>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</si>
  <si>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</si>
  <si>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</si>
  <si>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</si>
  <si>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</si>
  <si>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</si>
  <si>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</si>
  <si>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</si>
  <si>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</si>
  <si>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</si>
  <si>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</si>
  <si>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</si>
  <si>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</si>
  <si>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</si>
  <si>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</si>
  <si>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</si>
  <si>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</si>
  <si>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</si>
  <si>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</si>
  <si>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</si>
  <si>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</si>
  <si>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</si>
  <si>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</si>
  <si>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</si>
  <si>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</si>
  <si>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</si>
  <si>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</si>
  <si>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</si>
  <si>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</si>
  <si>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</si>
  <si>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</si>
  <si>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</si>
  <si>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</si>
  <si>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</si>
  <si>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</si>
  <si>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</si>
  <si>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</si>
  <si>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</si>
  <si>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</si>
  <si>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</si>
  <si>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</si>
  <si>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</si>
  <si>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</si>
  <si>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</si>
  <si>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</si>
  <si>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</si>
  <si>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</si>
  <si>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</si>
  <si>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</si>
  <si>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</si>
  <si>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</si>
  <si>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</si>
  <si>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</si>
  <si>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</si>
  <si>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</si>
  <si>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</si>
  <si>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</si>
  <si>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</si>
  <si>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</si>
  <si>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</si>
  <si>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</si>
  <si>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</si>
  <si>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</si>
  <si>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</si>
  <si>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</si>
  <si>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</si>
  <si>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</si>
  <si>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</si>
  <si>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</si>
  <si>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</si>
  <si>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</si>
  <si>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</si>
  <si>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</si>
  <si>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</si>
  <si>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</si>
  <si>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</si>
  <si>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</si>
  <si>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</si>
  <si>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</si>
  <si>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</si>
  <si>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</si>
  <si>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</si>
  <si>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</si>
  <si>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</si>
  <si>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</si>
  <si>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</si>
  <si>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</si>
  <si>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</si>
  <si>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</si>
  <si>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</si>
  <si>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</si>
  <si>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</si>
  <si>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</si>
  <si>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</si>
  <si>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</si>
  <si>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</si>
  <si>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</si>
  <si>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</si>
  <si>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</si>
  <si>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</si>
  <si>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</si>
  <si>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</si>
  <si>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</si>
  <si>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</si>
  <si>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</si>
  <si>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</si>
  <si>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</si>
  <si>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</si>
  <si>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</si>
  <si>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</si>
  <si>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</si>
  <si>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</si>
  <si>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</si>
  <si>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</si>
  <si>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</si>
  <si>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</si>
  <si>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</si>
  <si>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</si>
  <si>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</si>
  <si>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</si>
  <si>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</si>
  <si>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</si>
  <si>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</si>
  <si>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</si>
  <si>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</si>
  <si>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</si>
  <si>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</si>
  <si>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</si>
  <si>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</si>
  <si>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</si>
  <si>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</si>
  <si>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</si>
  <si>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</si>
  <si>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</si>
  <si>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</si>
  <si>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</si>
  <si>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</si>
  <si>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</si>
  <si>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</si>
  <si>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</si>
  <si>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</si>
  <si>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</si>
  <si>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</si>
  <si>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</si>
  <si>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</si>
  <si>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</si>
  <si>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</si>
  <si>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</si>
  <si>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</si>
  <si>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</si>
  <si>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</si>
  <si>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</si>
  <si>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</si>
  <si>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</si>
  <si>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</si>
  <si>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</si>
  <si>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</si>
  <si>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</si>
  <si>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</si>
  <si>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</si>
  <si>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</si>
  <si>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</si>
  <si>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</si>
  <si>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</si>
  <si>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</si>
  <si>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</si>
  <si>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</si>
  <si>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</si>
  <si>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</si>
  <si>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</si>
  <si>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</si>
  <si>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</si>
  <si>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</si>
  <si>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</si>
  <si>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</si>
  <si>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</si>
  <si>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</si>
  <si>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</si>
  <si>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</si>
  <si>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</si>
  <si>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</si>
  <si>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</si>
  <si>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</si>
  <si>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</si>
  <si>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</si>
  <si>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</si>
  <si>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</si>
  <si>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</si>
  <si>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</si>
  <si>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</si>
  <si>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</si>
  <si>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</si>
  <si>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</si>
  <si>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</si>
  <si>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</si>
  <si>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</si>
  <si>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</si>
  <si>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</si>
  <si>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</si>
  <si>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</si>
  <si>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</si>
  <si>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</si>
  <si>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</si>
  <si>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</si>
  <si>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</si>
  <si>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</si>
  <si>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</si>
  <si>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</si>
  <si>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</si>
  <si>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</si>
  <si>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</si>
  <si>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</si>
  <si>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</si>
  <si>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</si>
  <si>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</si>
  <si>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</si>
  <si>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</si>
  <si>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</si>
  <si>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</si>
  <si>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</si>
  <si>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</si>
  <si>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</si>
  <si>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</si>
  <si>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</si>
  <si>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</si>
  <si>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</si>
  <si>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</si>
  <si>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</si>
  <si>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</si>
  <si>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</si>
  <si>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</si>
  <si>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</si>
  <si>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</si>
  <si>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</si>
  <si>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</si>
  <si>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</si>
  <si>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</si>
  <si>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</si>
  <si>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</si>
  <si>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</si>
  <si>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</si>
  <si>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</si>
  <si>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</si>
  <si>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</si>
  <si>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</si>
  <si>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</si>
  <si>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</si>
  <si>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</si>
  <si>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</si>
  <si>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</si>
  <si>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</si>
  <si>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</si>
  <si>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</si>
  <si>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</si>
  <si>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</si>
  <si>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</si>
  <si>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</si>
  <si>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</si>
  <si>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</si>
  <si>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</si>
  <si>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</si>
  <si>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</si>
  <si>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</si>
  <si>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</si>
  <si>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</si>
  <si>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</si>
  <si>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</si>
  <si>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</si>
  <si>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</si>
  <si>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</si>
  <si>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</si>
  <si>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</si>
  <si>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</si>
  <si>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</si>
  <si>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</si>
  <si>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</si>
  <si>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</si>
  <si>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</si>
  <si>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</si>
  <si>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</si>
  <si>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</si>
  <si>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</si>
  <si>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</si>
  <si>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</si>
  <si>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</si>
  <si>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</si>
  <si>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</si>
  <si>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</si>
  <si>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</si>
  <si>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</si>
  <si>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</si>
  <si>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</si>
  <si>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</si>
  <si>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</si>
  <si>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</si>
  <si>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</si>
  <si>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</si>
  <si>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</si>
  <si>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</si>
  <si>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</si>
  <si>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</si>
  <si>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</si>
  <si>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</si>
  <si>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</si>
  <si>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</si>
  <si>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</si>
  <si>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</si>
  <si>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</si>
  <si>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</si>
  <si>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</si>
  <si>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</si>
  <si>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</si>
  <si>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</si>
  <si>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</si>
  <si>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</si>
  <si>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</si>
  <si>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</si>
  <si>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</si>
  <si>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</si>
  <si>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</si>
  <si>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</si>
  <si>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</si>
  <si>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</si>
  <si>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</si>
  <si>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</si>
  <si>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</si>
  <si>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</si>
  <si>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</si>
  <si>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</si>
  <si>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</si>
  <si>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</si>
  <si>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</si>
  <si>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</si>
  <si>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</si>
  <si>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</si>
  <si>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</si>
  <si>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</si>
  <si>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</si>
  <si>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</si>
  <si>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</si>
  <si>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</si>
  <si>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</si>
  <si>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</si>
  <si>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</si>
  <si>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</si>
  <si>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</si>
  <si>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</si>
  <si>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</si>
  <si>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</si>
  <si>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</si>
  <si>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</si>
  <si>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</si>
  <si>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</si>
  <si>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</si>
  <si>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</si>
  <si>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</si>
  <si>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</si>
  <si>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</si>
  <si>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</si>
  <si>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</si>
  <si>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</si>
  <si>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</si>
  <si>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</si>
  <si>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</si>
  <si>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</si>
  <si>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</si>
  <si>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</si>
  <si>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</si>
  <si>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</si>
  <si>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</si>
  <si>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</si>
  <si>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</si>
  <si>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</si>
  <si>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</si>
  <si>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</si>
  <si>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</si>
  <si>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</si>
  <si>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</si>
  <si>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</si>
  <si>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</si>
  <si>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</si>
  <si>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</si>
  <si>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</si>
  <si>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</si>
  <si>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</si>
  <si>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</si>
  <si>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</si>
  <si>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</si>
  <si>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</si>
  <si>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</si>
  <si>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</si>
  <si>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</si>
  <si>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</si>
  <si>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</si>
  <si>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</si>
  <si>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</si>
  <si>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</si>
  <si>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</si>
  <si>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</si>
  <si>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</si>
  <si>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</si>
  <si>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</si>
  <si>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</si>
  <si>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</si>
  <si>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</si>
  <si>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</si>
  <si>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</si>
  <si>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</si>
  <si>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</si>
  <si>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</si>
  <si>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</si>
  <si>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</si>
  <si>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</si>
  <si>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</si>
  <si>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</si>
  <si>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</si>
  <si>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</si>
  <si>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</si>
  <si>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</si>
  <si>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</si>
  <si>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</si>
  <si>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</si>
  <si>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</si>
  <si>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</si>
  <si>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</si>
  <si>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</si>
  <si>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</si>
  <si>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</si>
  <si>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</si>
  <si>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</si>
  <si>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</si>
  <si>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</si>
  <si>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</si>
  <si>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</si>
  <si>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</si>
  <si>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</si>
  <si>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</si>
  <si>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</si>
  <si>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</si>
  <si>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</si>
  <si>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</si>
  <si>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</si>
  <si>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</si>
  <si>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</si>
  <si>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</si>
  <si>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</si>
  <si>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</si>
  <si>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</si>
  <si>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</si>
  <si>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</si>
  <si>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</si>
  <si>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</si>
  <si>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</si>
  <si>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</si>
  <si>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</si>
  <si>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</si>
  <si>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</si>
  <si>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</si>
  <si>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</si>
  <si>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</si>
  <si>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</si>
  <si>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</si>
  <si>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</si>
  <si>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</si>
  <si>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</si>
  <si>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</si>
  <si>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</si>
  <si>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</si>
  <si>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</si>
  <si>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</si>
  <si>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</si>
  <si>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</si>
  <si>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</si>
  <si>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</si>
  <si>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</si>
  <si>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</si>
  <si>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</si>
  <si>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</si>
  <si>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</si>
  <si>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</si>
  <si>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</si>
  <si>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</si>
  <si>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</si>
  <si>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</si>
  <si>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</si>
  <si>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</si>
  <si>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</si>
  <si>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</si>
  <si>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</si>
  <si>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</si>
  <si>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</si>
  <si>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</si>
  <si>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</si>
  <si>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</si>
  <si>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</si>
  <si>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</si>
  <si>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</si>
  <si>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</si>
  <si>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</si>
  <si>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</si>
  <si>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</si>
  <si>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</si>
  <si>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</si>
  <si>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</si>
  <si>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</si>
  <si>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</si>
  <si>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</si>
  <si>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</si>
  <si>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</si>
  <si>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</si>
  <si>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</si>
  <si>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</si>
  <si>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</si>
  <si>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</si>
  <si>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</si>
  <si>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</si>
  <si>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</si>
  <si>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</si>
  <si>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</si>
  <si>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</si>
  <si>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</si>
  <si>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</si>
  <si>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</si>
  <si>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</si>
  <si>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</si>
  <si>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</si>
  <si>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</si>
  <si>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</si>
  <si>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</si>
  <si>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</si>
  <si>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</si>
  <si>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</si>
  <si>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</si>
  <si>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</si>
  <si>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</si>
  <si>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</si>
  <si>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</si>
  <si>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</si>
  <si>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</si>
  <si>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</si>
  <si>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</si>
  <si>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</si>
  <si>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</si>
  <si>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</si>
  <si>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</si>
  <si>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</si>
  <si>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</si>
  <si>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</si>
  <si>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</si>
  <si>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</si>
  <si>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</si>
  <si>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</si>
  <si>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</si>
  <si>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</si>
  <si>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</si>
  <si>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</si>
  <si>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</si>
  <si>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</si>
  <si>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</si>
  <si>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</si>
  <si>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</si>
  <si>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</si>
  <si>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</si>
  <si>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</si>
  <si>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</si>
  <si>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</si>
  <si>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</si>
  <si>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</si>
  <si>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</si>
  <si>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</si>
  <si>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</si>
  <si>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</si>
  <si>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</si>
  <si>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</si>
  <si>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</si>
  <si>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</si>
  <si>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</si>
  <si>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</si>
  <si>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</si>
  <si>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</si>
  <si>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</si>
  <si>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</si>
  <si>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</si>
  <si>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</si>
  <si>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</si>
  <si>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</si>
  <si>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</si>
  <si>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</si>
  <si>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</si>
  <si>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</si>
  <si>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</si>
  <si>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</si>
  <si>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</si>
  <si>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</si>
  <si>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</si>
  <si>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</si>
  <si>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</si>
  <si>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</si>
  <si>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</si>
  <si>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</si>
  <si>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</si>
  <si>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</si>
  <si>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</si>
  <si>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</si>
  <si>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</si>
  <si>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</si>
  <si>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</si>
  <si>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</si>
  <si>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</si>
  <si>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</si>
  <si>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</si>
  <si>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</si>
  <si>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</si>
  <si>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</si>
  <si>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</si>
  <si>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</si>
  <si>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</si>
  <si>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</si>
  <si>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</si>
  <si>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</si>
  <si>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</si>
  <si>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</si>
  <si>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</si>
  <si>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</si>
  <si>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</si>
  <si>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</si>
  <si>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</si>
  <si>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</si>
  <si>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</si>
  <si>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</si>
  <si>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</si>
  <si>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</si>
  <si>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</si>
  <si>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</si>
  <si>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</si>
  <si>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</si>
  <si>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</si>
  <si>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</si>
  <si>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</si>
  <si>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</si>
  <si>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</si>
  <si>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</si>
  <si>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</si>
  <si>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</si>
  <si>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</si>
  <si>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</si>
  <si>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</si>
  <si>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</si>
  <si>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</si>
  <si>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</si>
  <si>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</si>
  <si>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</si>
  <si>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</si>
  <si>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</si>
  <si>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</si>
  <si>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</si>
  <si>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</si>
  <si>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</si>
  <si>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</si>
  <si>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</si>
  <si>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</si>
  <si>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</si>
  <si>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</si>
  <si>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</si>
  <si>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</si>
  <si>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</si>
  <si>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</si>
  <si>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</si>
  <si>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</si>
  <si>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</si>
  <si>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</si>
  <si>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</si>
  <si>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</si>
  <si>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</si>
  <si>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</si>
  <si>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</si>
  <si>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</si>
  <si>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</si>
  <si>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</si>
  <si>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</si>
  <si>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</si>
  <si>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</si>
  <si>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</si>
  <si>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</si>
  <si>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</si>
  <si>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</si>
  <si>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</si>
  <si>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</si>
  <si>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</si>
  <si>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</si>
  <si>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</si>
  <si>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</si>
  <si>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</si>
  <si>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</si>
  <si>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</si>
  <si>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</si>
  <si>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</si>
  <si>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</si>
  <si>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</si>
  <si>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</si>
  <si>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</si>
  <si>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</si>
  <si>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</si>
  <si>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</si>
  <si>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</si>
  <si>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</si>
  <si>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</si>
  <si>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</si>
  <si>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</si>
  <si>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</si>
  <si>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</si>
  <si>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</si>
  <si>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</si>
  <si>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</si>
  <si>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</si>
  <si>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</si>
  <si>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</si>
  <si>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</si>
  <si>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</si>
  <si>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</si>
  <si>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</si>
  <si>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</si>
  <si>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</si>
  <si>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</si>
  <si>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</si>
  <si>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</si>
  <si>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</si>
  <si>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</si>
  <si>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</si>
  <si>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</si>
  <si>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</si>
  <si>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</si>
  <si>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</si>
  <si>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</si>
  <si>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</si>
  <si>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</si>
  <si>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</si>
  <si>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</si>
  <si>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</si>
  <si>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</si>
  <si>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</si>
  <si>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</si>
  <si>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</si>
  <si>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</si>
  <si>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</si>
  <si>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</si>
  <si>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</si>
  <si>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</si>
  <si>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</si>
  <si>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</si>
  <si>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</si>
  <si>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</si>
  <si>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</si>
  <si>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</si>
  <si>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</si>
  <si>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</si>
  <si>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</si>
  <si>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</si>
  <si>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</si>
  <si>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</si>
  <si>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</si>
  <si>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</si>
  <si>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</si>
  <si>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</si>
  <si>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</si>
  <si>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</si>
  <si>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</si>
  <si>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</si>
  <si>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</si>
  <si>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</si>
  <si>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</si>
  <si>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</si>
  <si>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</si>
  <si>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</si>
  <si>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</si>
  <si>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</si>
  <si>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</si>
  <si>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</si>
  <si>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</si>
  <si>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</si>
  <si>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</si>
  <si>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</si>
  <si>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</si>
  <si>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</si>
  <si>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</si>
  <si>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</si>
  <si>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</si>
  <si>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</si>
  <si>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</si>
  <si>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</si>
  <si>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</si>
  <si>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</si>
  <si>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</si>
  <si>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</si>
  <si>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</si>
  <si>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</si>
  <si>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</si>
  <si>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</si>
  <si>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</si>
  <si>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</si>
  <si>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</si>
  <si>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</si>
  <si>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</si>
  <si>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</si>
  <si>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</si>
  <si>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</si>
  <si>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</si>
  <si>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</si>
  <si>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</si>
  <si>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</si>
  <si>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</si>
  <si>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</si>
  <si>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</si>
  <si>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</si>
  <si>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</si>
  <si>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</si>
  <si>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</si>
  <si>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</si>
  <si>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</si>
  <si>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</si>
  <si>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</si>
  <si>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</si>
  <si>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</si>
  <si>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</si>
  <si>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</si>
  <si>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</si>
  <si>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</si>
  <si>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</si>
  <si>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</si>
  <si>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</si>
  <si>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</si>
  <si>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</si>
  <si>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</si>
  <si>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</si>
  <si>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</si>
  <si>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</si>
  <si>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</si>
  <si>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</si>
  <si>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</si>
  <si>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</si>
  <si>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</si>
  <si>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</si>
  <si>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</si>
  <si>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</si>
  <si>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</si>
  <si>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</si>
  <si>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</si>
  <si>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</si>
  <si>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</si>
  <si>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</si>
  <si>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</si>
  <si>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</si>
  <si>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</si>
  <si>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</si>
  <si>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</si>
  <si>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</si>
  <si>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</si>
  <si>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</si>
  <si>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</si>
  <si>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</si>
  <si>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</si>
  <si>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</si>
  <si>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</si>
  <si>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</si>
  <si>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</si>
  <si>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</si>
  <si>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</si>
  <si>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</si>
  <si>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</si>
  <si>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</si>
  <si>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</si>
  <si>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</si>
  <si>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</si>
  <si>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</si>
  <si>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</si>
  <si>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</si>
  <si>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</si>
  <si>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</si>
  <si>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</si>
  <si>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</si>
  <si>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</si>
  <si>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</si>
  <si>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</si>
  <si>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</si>
  <si>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</si>
  <si>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</si>
  <si>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</si>
  <si>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</si>
  <si>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</si>
  <si>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</si>
  <si>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</si>
  <si>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</si>
  <si>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</si>
  <si>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</si>
  <si>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</si>
  <si>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</si>
  <si>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</si>
  <si>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</si>
  <si>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</si>
  <si>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</si>
  <si>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</si>
  <si>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</si>
  <si>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</si>
  <si>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</si>
  <si>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</si>
  <si>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</si>
  <si>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</si>
  <si>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</si>
  <si>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</si>
  <si>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</si>
  <si>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</si>
  <si>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</si>
  <si>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</si>
  <si>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</si>
  <si>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</si>
  <si>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</si>
  <si>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</si>
  <si>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</si>
  <si>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</si>
  <si>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</si>
  <si>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</si>
  <si>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</si>
  <si>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</si>
  <si>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</si>
  <si>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</si>
  <si>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</si>
  <si>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</si>
  <si>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</si>
  <si>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</si>
  <si>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</si>
  <si>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</si>
  <si>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</si>
  <si>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</si>
  <si>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</si>
  <si>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</si>
  <si>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</si>
  <si>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</si>
  <si>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</si>
  <si>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</si>
  <si>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</si>
  <si>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</si>
  <si>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</si>
  <si>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</si>
  <si>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</si>
  <si>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</si>
  <si>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</si>
  <si>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</si>
  <si>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</si>
  <si>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</si>
  <si>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</si>
  <si>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</si>
  <si>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</si>
  <si>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</si>
  <si>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</si>
  <si>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</si>
  <si>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</si>
  <si>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</si>
  <si>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</si>
  <si>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</si>
  <si>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</si>
  <si>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</si>
  <si>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</si>
  <si>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</si>
  <si>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</si>
  <si>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</si>
  <si>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</si>
  <si>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</si>
  <si>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</si>
  <si>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</si>
  <si>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</si>
  <si>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</si>
  <si>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</si>
  <si>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</si>
  <si>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</si>
  <si>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</si>
  <si>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</si>
  <si>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</si>
  <si>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</si>
  <si>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</si>
  <si>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</si>
  <si>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</si>
  <si>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</si>
  <si>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</si>
  <si>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</si>
  <si>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</si>
  <si>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</si>
  <si>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</si>
  <si>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</si>
  <si>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</si>
  <si>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</si>
  <si>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</si>
  <si>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</si>
  <si>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</si>
  <si>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</si>
  <si>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</si>
  <si>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</si>
  <si>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</si>
  <si>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</si>
  <si>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</si>
  <si>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</si>
  <si>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</si>
  <si>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</si>
  <si>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</si>
  <si>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</si>
  <si>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</si>
  <si>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</si>
  <si>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</si>
  <si>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</si>
  <si>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</si>
  <si>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</si>
  <si>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</si>
  <si>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</si>
  <si>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</si>
  <si>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</si>
  <si>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</si>
  <si>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</si>
  <si>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</si>
  <si>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</si>
  <si>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</si>
  <si>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</si>
  <si>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</si>
  <si>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</si>
  <si>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</si>
  <si>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</si>
  <si>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</si>
  <si>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</si>
  <si>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</si>
  <si>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</si>
  <si>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</si>
  <si>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</si>
  <si>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</si>
  <si>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</si>
  <si>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</si>
  <si>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</si>
  <si>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</si>
  <si>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</si>
  <si>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</si>
  <si>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</si>
  <si>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</si>
  <si>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</si>
  <si>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</si>
  <si>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</si>
  <si>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</si>
  <si>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</si>
  <si>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</si>
  <si>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</si>
  <si>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</si>
  <si>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</si>
  <si>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</si>
  <si>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</si>
  <si>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</si>
  <si>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</si>
  <si>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</si>
  <si>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</si>
  <si>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</si>
  <si>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</si>
  <si>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</si>
  <si>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</si>
  <si>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</si>
  <si>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</si>
  <si>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</si>
  <si>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</si>
  <si>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</si>
  <si>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</si>
  <si>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</si>
  <si>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</si>
  <si>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</si>
  <si>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</si>
  <si>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</si>
  <si>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</si>
  <si>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</si>
  <si>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</si>
  <si>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</si>
  <si>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</si>
  <si>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</si>
  <si>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</si>
  <si>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</si>
  <si>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</si>
  <si>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</si>
  <si>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</si>
  <si>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</si>
  <si>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</si>
  <si>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</si>
  <si>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</si>
  <si>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</si>
  <si>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</si>
  <si>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</si>
  <si>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</si>
  <si>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</si>
  <si>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</si>
  <si>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</si>
  <si>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</si>
  <si>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</si>
  <si>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</si>
  <si>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</si>
  <si>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</si>
  <si>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</si>
  <si>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</si>
  <si>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</si>
  <si>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</si>
  <si>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</si>
  <si>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</si>
  <si>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</si>
  <si>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</si>
  <si>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</si>
  <si>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</si>
  <si>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</si>
  <si>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</si>
  <si>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</si>
  <si>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</si>
  <si>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</si>
  <si>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</si>
  <si>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</si>
  <si>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</si>
  <si>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</si>
  <si>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</si>
  <si>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</si>
  <si>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</si>
  <si>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</si>
  <si>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</si>
  <si>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</si>
  <si>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</si>
  <si>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</si>
  <si>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</si>
  <si>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</si>
  <si>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</si>
  <si>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</si>
  <si>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</si>
  <si>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</si>
  <si>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</si>
  <si>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</si>
  <si>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</si>
  <si>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</si>
  <si>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</si>
  <si>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</si>
  <si>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</si>
  <si>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</si>
  <si>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</si>
  <si>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</si>
  <si>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</si>
  <si>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</si>
  <si>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</si>
  <si>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</si>
  <si>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</si>
  <si>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</si>
  <si>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</si>
  <si>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</si>
  <si>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</si>
  <si>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</si>
  <si>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</si>
  <si>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</si>
  <si>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</si>
  <si>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</si>
  <si>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</si>
  <si>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</si>
  <si>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</si>
  <si>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</si>
  <si>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</si>
  <si>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</si>
  <si>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</si>
  <si>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</si>
  <si>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</si>
  <si>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</si>
  <si>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</si>
  <si>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</si>
  <si>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</si>
  <si>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</si>
  <si>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</si>
  <si>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</si>
  <si>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</si>
  <si>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</si>
  <si>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</si>
  <si>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</si>
  <si>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</si>
  <si>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</si>
  <si>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</si>
  <si>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</si>
  <si>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</si>
  <si>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</si>
  <si>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</si>
  <si>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</si>
  <si>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</si>
  <si>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</si>
  <si>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</si>
  <si>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</si>
  <si>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</si>
  <si>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</si>
  <si>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</si>
  <si>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</si>
  <si>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</si>
  <si>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</si>
  <si>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</si>
  <si>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</si>
  <si>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</si>
  <si>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</si>
  <si>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</si>
  <si>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</si>
  <si>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</si>
  <si>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</si>
  <si>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</si>
  <si>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</si>
  <si>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</si>
  <si>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</si>
  <si>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</si>
  <si>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</si>
  <si>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</si>
  <si>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</si>
  <si>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</si>
  <si>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</si>
  <si>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</si>
  <si>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</si>
  <si>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</si>
  <si>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</si>
  <si>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</si>
  <si>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</si>
  <si>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</si>
  <si>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</si>
  <si>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</si>
  <si>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</si>
  <si>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</si>
  <si>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</si>
  <si>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</si>
  <si>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</si>
  <si>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</si>
  <si>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</si>
  <si>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</si>
  <si>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</si>
  <si>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</si>
  <si>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</si>
  <si>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</si>
  <si>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</si>
  <si>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</si>
  <si>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</si>
  <si>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</si>
  <si>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</si>
  <si>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</si>
  <si>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</si>
  <si>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</si>
  <si>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</si>
  <si>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</si>
  <si>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</si>
  <si>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</si>
  <si>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</si>
  <si>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</si>
  <si>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</si>
  <si>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</si>
  <si>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</si>
  <si>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</si>
  <si>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</si>
  <si>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</si>
  <si>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</si>
  <si>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</si>
  <si>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</si>
  <si>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</si>
  <si>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</si>
  <si>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</si>
  <si>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</si>
  <si>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</si>
  <si>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</si>
  <si>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</si>
  <si>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</si>
  <si>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</si>
  <si>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</si>
  <si>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</si>
  <si>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</si>
  <si>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</si>
  <si>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</si>
  <si>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</si>
  <si>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</si>
  <si>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</si>
  <si>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</si>
  <si>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</si>
  <si>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</si>
  <si>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</si>
  <si>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</si>
  <si>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</si>
  <si>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</si>
  <si>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</si>
  <si>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</si>
  <si>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</si>
  <si>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</si>
  <si>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</si>
  <si>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</si>
  <si>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</si>
  <si>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</si>
  <si>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</si>
  <si>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</si>
  <si>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</si>
  <si>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</si>
  <si>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</si>
  <si>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</si>
  <si>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</si>
  <si>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</si>
  <si>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</si>
  <si>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</si>
  <si>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</si>
  <si>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</si>
  <si>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</si>
  <si>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</si>
  <si>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</si>
  <si>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</si>
  <si>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</si>
  <si>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</si>
  <si>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</si>
  <si>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</si>
  <si>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</si>
  <si>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</si>
  <si>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</si>
  <si>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</si>
  <si>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</si>
  <si>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</si>
  <si>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</si>
  <si>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</si>
  <si>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</si>
  <si>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</si>
  <si>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</si>
  <si>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</si>
  <si>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</si>
  <si>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</si>
  <si>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</si>
  <si>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</si>
  <si>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</si>
  <si>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</si>
  <si>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</si>
  <si>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</si>
  <si>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</si>
  <si>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</si>
  <si>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</si>
  <si>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</si>
  <si>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</si>
  <si>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</si>
  <si>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</si>
  <si>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</si>
  <si>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</si>
  <si>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</si>
  <si>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</si>
  <si>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</si>
  <si>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</si>
  <si>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</si>
  <si>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</si>
  <si>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</si>
  <si>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</si>
  <si>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</si>
  <si>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</si>
  <si>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</si>
  <si>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</si>
  <si>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</si>
  <si>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</si>
  <si>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</si>
  <si>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</si>
  <si>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</si>
  <si>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</si>
  <si>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</si>
  <si>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</si>
  <si>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</si>
  <si>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</si>
  <si>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</si>
  <si>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</si>
  <si>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</si>
  <si>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</si>
  <si>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</si>
  <si>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</si>
  <si>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</si>
  <si>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</si>
  <si>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</si>
  <si>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</si>
  <si>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</si>
  <si>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</si>
  <si>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</si>
  <si>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</si>
  <si>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</si>
  <si>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</si>
  <si>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</si>
  <si>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</si>
  <si>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</si>
  <si>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</si>
  <si>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</si>
  <si>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</si>
  <si>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</si>
  <si>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</si>
  <si>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</si>
  <si>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</si>
  <si>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</si>
  <si>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</si>
  <si>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</si>
  <si>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</si>
  <si>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</si>
  <si>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</si>
  <si>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</si>
  <si>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</si>
  <si>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</si>
  <si>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</si>
  <si>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</si>
  <si>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</si>
  <si>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</si>
  <si>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</si>
  <si>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</si>
  <si>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</si>
  <si>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</si>
  <si>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</si>
  <si>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</si>
  <si>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</si>
  <si>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</si>
  <si>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</si>
  <si>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</si>
  <si>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</si>
  <si>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</si>
  <si>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</si>
  <si>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</si>
  <si>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</si>
  <si>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</si>
  <si>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</si>
  <si>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</si>
  <si>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</si>
  <si>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</si>
  <si>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</si>
  <si>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</si>
  <si>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</si>
  <si>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</si>
  <si>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</si>
  <si>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</si>
  <si>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</si>
  <si>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</si>
  <si>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</si>
  <si>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</si>
  <si>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</si>
  <si>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</si>
  <si>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</si>
  <si>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</si>
  <si>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</si>
  <si>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</si>
  <si>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</si>
  <si>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</si>
  <si>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</si>
  <si>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</si>
  <si>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</si>
  <si>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</si>
  <si>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</si>
  <si>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</si>
  <si>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</si>
  <si>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</si>
  <si>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</si>
  <si>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</si>
  <si>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</si>
  <si>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</si>
  <si>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</si>
  <si>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</si>
  <si>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</si>
  <si>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</si>
  <si>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</si>
  <si>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</si>
  <si>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</si>
  <si>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</si>
  <si>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</si>
  <si>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</si>
  <si>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</si>
  <si>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</si>
  <si>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</si>
  <si>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</si>
  <si>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</si>
  <si>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</si>
  <si>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</si>
  <si>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</si>
  <si>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</si>
  <si>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</si>
  <si>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</si>
  <si>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</si>
  <si>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</si>
  <si>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</si>
  <si>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</si>
  <si>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</si>
  <si>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</si>
  <si>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</si>
  <si>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</si>
  <si>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</si>
  <si>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</si>
  <si>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</si>
  <si>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</si>
  <si>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</si>
  <si>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</si>
  <si>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</si>
  <si>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</si>
  <si>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</si>
  <si>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</si>
  <si>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</si>
  <si>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</si>
  <si>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</si>
  <si>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</si>
  <si>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</si>
  <si>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</si>
  <si>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</si>
  <si>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</si>
  <si>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</si>
  <si>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</si>
  <si>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</si>
  <si>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</si>
  <si>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</si>
  <si>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</si>
  <si>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</si>
  <si>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</si>
  <si>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</si>
  <si>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</si>
  <si>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</si>
  <si>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</si>
  <si>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</si>
  <si>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</si>
  <si>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</si>
  <si>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</si>
  <si>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</si>
  <si>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</si>
  <si>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</si>
  <si>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</si>
  <si>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</si>
  <si>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</si>
  <si>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</si>
  <si>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</si>
  <si>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</si>
  <si>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</si>
  <si>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</si>
  <si>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</si>
  <si>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</si>
  <si>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</si>
  <si>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</si>
  <si>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</si>
  <si>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</si>
  <si>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</si>
  <si>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</si>
  <si>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</si>
  <si>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</si>
  <si>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</si>
  <si>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</si>
  <si>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</si>
  <si>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</si>
  <si>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</si>
  <si>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</si>
  <si>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</si>
  <si>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</si>
  <si>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</si>
  <si>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</si>
  <si>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</si>
  <si>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</si>
  <si>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</si>
  <si>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</si>
  <si>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</si>
  <si>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</si>
  <si>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</si>
  <si>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</si>
  <si>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</si>
  <si>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</si>
  <si>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</si>
  <si>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</si>
  <si>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</si>
  <si>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</si>
  <si>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</si>
  <si>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</si>
  <si>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</si>
  <si>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</si>
  <si>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</si>
  <si>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</si>
  <si>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</si>
  <si>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</si>
  <si>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</si>
  <si>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</si>
  <si>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</si>
  <si>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</si>
  <si>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</si>
  <si>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</si>
  <si>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</si>
  <si>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</si>
  <si>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</si>
  <si>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</si>
  <si>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</si>
  <si>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</si>
  <si>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</si>
  <si>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</si>
  <si>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</si>
  <si>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</si>
  <si>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</si>
  <si>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</si>
  <si>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</si>
  <si>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</si>
  <si>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</si>
  <si>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</si>
  <si>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</si>
  <si>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</si>
  <si>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</si>
  <si>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</si>
  <si>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</si>
  <si>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</si>
  <si>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</si>
  <si>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</si>
  <si>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</si>
  <si>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</si>
  <si>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</si>
  <si>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</si>
  <si>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</si>
  <si>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</si>
  <si>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</si>
  <si>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</si>
  <si>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</si>
  <si>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</si>
  <si>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</si>
  <si>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</si>
  <si>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</si>
  <si>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</si>
  <si>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</si>
  <si>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</si>
  <si>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</si>
  <si>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</si>
  <si>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</si>
  <si>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</si>
  <si>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</si>
  <si>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</si>
  <si>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</si>
  <si>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</si>
  <si>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</si>
  <si>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</si>
  <si>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</si>
  <si>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</si>
  <si>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</si>
  <si>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</si>
  <si>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</si>
  <si>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</si>
  <si>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</si>
  <si>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</si>
  <si>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</si>
  <si>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</si>
  <si>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</si>
  <si>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</si>
  <si>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</si>
  <si>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</si>
  <si>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</si>
  <si>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</si>
  <si>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</si>
  <si>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</si>
  <si>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</si>
  <si>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</si>
  <si>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</si>
  <si>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</si>
  <si>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</si>
  <si>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</si>
  <si>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</si>
  <si>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</si>
  <si>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</si>
  <si>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</si>
  <si>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</si>
  <si>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</si>
  <si>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</si>
  <si>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</si>
  <si>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</si>
  <si>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</si>
  <si>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</si>
  <si>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</si>
  <si>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</si>
  <si>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</si>
  <si>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</si>
  <si>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</si>
  <si>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</si>
  <si>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</si>
  <si>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</si>
  <si>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</si>
  <si>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</si>
  <si>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</si>
  <si>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</si>
  <si>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</si>
  <si>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</si>
  <si>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</si>
  <si>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</si>
  <si>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</si>
  <si>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</si>
  <si>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</si>
  <si>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</si>
  <si>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</si>
  <si>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</si>
  <si>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</si>
  <si>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</si>
  <si>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</si>
  <si>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</si>
  <si>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</si>
  <si>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</si>
  <si>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</si>
  <si>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</si>
  <si>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</si>
  <si>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</si>
  <si>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</si>
  <si>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</si>
  <si>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</si>
  <si>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</si>
  <si>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</si>
  <si>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</si>
  <si>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</si>
  <si>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</si>
  <si>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</si>
  <si>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</si>
  <si>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</si>
  <si>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</si>
  <si>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</si>
  <si>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</si>
  <si>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</si>
  <si>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</si>
  <si>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</si>
  <si>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</si>
  <si>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</si>
  <si>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</si>
  <si>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</si>
  <si>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</si>
  <si>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</si>
  <si>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</si>
  <si>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</si>
  <si>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</si>
  <si>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</si>
  <si>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</si>
  <si>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</si>
  <si>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</si>
  <si>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</si>
  <si>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</si>
  <si>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</si>
  <si>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</si>
  <si>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</si>
  <si>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</si>
  <si>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</si>
  <si>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</si>
  <si>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</si>
  <si>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</si>
  <si>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</si>
  <si>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</si>
  <si>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</si>
  <si>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</si>
  <si>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</si>
  <si>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</si>
  <si>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</si>
  <si>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</si>
  <si>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</si>
  <si>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</si>
  <si>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</si>
  <si>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</si>
  <si>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</si>
  <si>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</si>
  <si>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</si>
  <si>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</si>
  <si>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</si>
  <si>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</si>
  <si>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</si>
  <si>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</si>
  <si>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</si>
  <si>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</si>
  <si>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</si>
  <si>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</si>
  <si>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</si>
  <si>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</si>
  <si>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</si>
  <si>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</si>
  <si>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</si>
  <si>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</si>
  <si>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</si>
  <si>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</si>
  <si>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</si>
  <si>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</si>
  <si>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</si>
  <si>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</si>
  <si>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</si>
  <si>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</si>
  <si>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</si>
  <si>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</si>
  <si>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</si>
  <si>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</si>
  <si>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</si>
  <si>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</si>
  <si>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</si>
  <si>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</si>
  <si>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</si>
  <si>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</si>
  <si>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</si>
  <si>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</si>
  <si>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</si>
  <si>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</si>
  <si>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</si>
  <si>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</si>
  <si>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</si>
  <si>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</si>
  <si>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</si>
  <si>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</si>
  <si>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</si>
  <si>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</si>
  <si>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</si>
  <si>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</si>
  <si>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</si>
  <si>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</si>
  <si>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</si>
  <si>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</si>
  <si>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</si>
  <si>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</si>
  <si>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</si>
  <si>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</si>
  <si>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</si>
  <si>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</si>
  <si>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</si>
  <si>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</si>
  <si>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</si>
  <si>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</si>
  <si>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</si>
  <si>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</si>
  <si>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</si>
  <si>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</si>
  <si>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</si>
  <si>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</si>
  <si>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</si>
  <si>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</si>
  <si>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</si>
  <si>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</si>
  <si>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</si>
  <si>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</si>
  <si>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</si>
  <si>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</si>
  <si>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</si>
  <si>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</si>
  <si>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</si>
  <si>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</si>
  <si>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</si>
  <si>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</si>
  <si>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</si>
  <si>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</si>
  <si>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</si>
  <si>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</si>
  <si>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</si>
  <si>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</si>
  <si>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</si>
  <si>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</si>
  <si>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</si>
  <si>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</si>
  <si>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</si>
  <si>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</si>
  <si>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</si>
  <si>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</si>
  <si>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</si>
  <si>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</si>
  <si>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</si>
  <si>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</si>
  <si>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</si>
  <si>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</si>
  <si>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</si>
  <si>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</si>
  <si>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</si>
  <si>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</si>
  <si>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</si>
  <si>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</si>
  <si>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</si>
  <si>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</si>
  <si>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</si>
  <si>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</si>
  <si>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</si>
  <si>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</si>
  <si>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</si>
  <si>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</si>
  <si>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</si>
  <si>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</si>
  <si>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</si>
  <si>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</si>
  <si>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</si>
  <si>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</si>
  <si>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</si>
  <si>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</si>
  <si>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</si>
  <si>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</si>
  <si>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</si>
  <si>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</si>
  <si>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</si>
  <si>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</si>
  <si>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</si>
  <si>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</si>
  <si>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</si>
  <si>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</si>
  <si>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</si>
  <si>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</si>
  <si>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</si>
  <si>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</si>
  <si>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</si>
  <si>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</si>
  <si>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</si>
  <si>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</si>
  <si>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</si>
  <si>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</si>
  <si>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</si>
  <si>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</si>
  <si>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</si>
  <si>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</si>
  <si>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</si>
  <si>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</si>
  <si>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</si>
  <si>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</si>
  <si>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</si>
  <si>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</si>
  <si>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</si>
  <si>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</si>
  <si>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</si>
  <si>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</si>
  <si>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</si>
  <si>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</si>
  <si>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</si>
  <si>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</si>
  <si>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</si>
  <si>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</si>
  <si>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</si>
  <si>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</si>
  <si>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</si>
  <si>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</si>
  <si>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</si>
  <si>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</si>
  <si>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</si>
  <si>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</si>
  <si>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</si>
  <si>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</si>
  <si>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</si>
  <si>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</si>
  <si>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</si>
  <si>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</si>
  <si>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</si>
  <si>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</si>
  <si>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</si>
  <si>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</si>
  <si>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</si>
  <si>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</si>
  <si>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</si>
  <si>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</si>
  <si>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</si>
  <si>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</si>
  <si>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</si>
  <si>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</si>
  <si>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</si>
  <si>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</si>
  <si>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</si>
  <si>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</si>
  <si>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</si>
  <si>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</si>
  <si>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</si>
  <si>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</si>
  <si>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</si>
  <si>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</si>
  <si>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</si>
  <si>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</si>
  <si>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</si>
  <si>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</si>
  <si>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</si>
  <si>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</si>
  <si>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</si>
  <si>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</si>
  <si>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</si>
  <si>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</si>
  <si>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</si>
  <si>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</si>
  <si>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</si>
  <si>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</si>
  <si>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</si>
  <si>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</si>
  <si>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</si>
  <si>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</si>
  <si>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</si>
  <si>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</si>
  <si>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</si>
  <si>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</si>
  <si>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</si>
  <si>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</si>
  <si>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</si>
  <si>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</si>
  <si>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</si>
  <si>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</si>
  <si>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</si>
  <si>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</si>
  <si>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</si>
  <si>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</si>
  <si>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</si>
  <si>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</si>
  <si>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</si>
  <si>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</si>
  <si>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</si>
  <si>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</si>
  <si>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</si>
  <si>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</si>
  <si>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</si>
  <si>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</si>
  <si>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</si>
  <si>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</si>
  <si>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</si>
  <si>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</si>
  <si>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</si>
  <si>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</si>
  <si>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</si>
  <si>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</si>
  <si>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</si>
  <si>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</si>
  <si>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</si>
  <si>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</si>
  <si>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</si>
  <si>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</si>
  <si>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</si>
  <si>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</si>
  <si>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</si>
  <si>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</si>
  <si>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</si>
  <si>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</si>
  <si>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</si>
  <si>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</si>
  <si>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</si>
  <si>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</si>
  <si>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</si>
  <si>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</si>
  <si>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</si>
  <si>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</si>
  <si>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</si>
  <si>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</si>
  <si>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</si>
  <si>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</si>
  <si>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</si>
  <si>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</si>
  <si>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</si>
  <si>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</si>
  <si>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</si>
  <si>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</si>
  <si>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</si>
  <si>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</si>
  <si>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</si>
  <si>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</si>
  <si>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</si>
  <si>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</si>
  <si>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</si>
  <si>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</si>
  <si>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</si>
  <si>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</si>
  <si>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</si>
  <si>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</si>
  <si>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</si>
  <si>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</si>
  <si>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</si>
  <si>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</si>
  <si>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</si>
  <si>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</si>
  <si>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</si>
  <si>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</si>
  <si>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</si>
  <si>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</si>
  <si>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</si>
  <si>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</si>
  <si>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</si>
  <si>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</si>
  <si>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</si>
  <si>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</si>
  <si>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</si>
  <si>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</si>
  <si>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</si>
  <si>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</si>
  <si>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</si>
  <si>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</si>
  <si>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</si>
  <si>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</si>
  <si>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</si>
  <si>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</si>
  <si>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</si>
  <si>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</si>
  <si>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</si>
  <si>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</si>
  <si>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</si>
  <si>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</si>
  <si>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</si>
  <si>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</si>
  <si>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</si>
  <si>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</si>
  <si>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</si>
  <si>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</si>
  <si>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</si>
  <si>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</si>
  <si>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</si>
  <si>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</si>
  <si>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</si>
  <si>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</si>
  <si>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</si>
  <si>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</si>
  <si>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</si>
  <si>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</si>
  <si>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</si>
  <si>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</si>
  <si>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</si>
  <si>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</si>
  <si>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</si>
  <si>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</si>
  <si>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</si>
  <si>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</si>
  <si>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</si>
  <si>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</si>
  <si>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</si>
  <si>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</si>
  <si>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</si>
  <si>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</si>
  <si>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</si>
  <si>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</si>
  <si>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</si>
  <si>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</si>
  <si>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</si>
  <si>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</si>
  <si>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</si>
  <si>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</si>
  <si>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</si>
  <si>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</si>
  <si>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</si>
  <si>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</si>
  <si>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</si>
  <si>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</si>
  <si>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</si>
  <si>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</si>
  <si>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</si>
  <si>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</si>
  <si>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</si>
  <si>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</si>
  <si>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</si>
  <si>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</si>
  <si>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</si>
  <si>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</si>
  <si>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</si>
  <si>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</si>
  <si>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</si>
  <si>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</si>
  <si>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</si>
  <si>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</si>
  <si>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</si>
  <si>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</si>
  <si>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</si>
  <si>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</si>
  <si>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</si>
  <si>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</si>
  <si>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</si>
  <si>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</si>
  <si>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</si>
  <si>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</si>
  <si>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</si>
  <si>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</si>
  <si>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</si>
  <si>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</si>
  <si>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</si>
  <si>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</si>
  <si>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</si>
  <si>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</si>
  <si>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</si>
  <si>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</si>
  <si>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</si>
  <si>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</si>
  <si>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</si>
  <si>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</si>
  <si>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</si>
  <si>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</si>
  <si>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</si>
  <si>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</si>
  <si>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</si>
  <si>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</si>
  <si>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</si>
  <si>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</si>
  <si>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</si>
  <si>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</si>
  <si>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</si>
  <si>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</si>
  <si>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</si>
  <si>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</si>
  <si>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</si>
  <si>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</si>
  <si>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</si>
  <si>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</si>
  <si>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</si>
  <si>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</si>
  <si>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</si>
  <si>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</si>
  <si>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</si>
  <si>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</si>
  <si>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</si>
  <si>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</si>
  <si>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</si>
  <si>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</si>
  <si>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</si>
  <si>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</si>
  <si>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</si>
  <si>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</si>
  <si>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</si>
  <si>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</si>
  <si>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</si>
  <si>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</si>
  <si>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</si>
  <si>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</si>
  <si>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</si>
  <si>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</si>
  <si>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</si>
  <si>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</si>
  <si>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</si>
  <si>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</si>
  <si>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</si>
  <si>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</si>
  <si>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</si>
  <si>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</si>
  <si>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</si>
  <si>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</si>
  <si>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</si>
  <si>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</si>
  <si>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</si>
  <si>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</si>
  <si>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</si>
  <si>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</si>
  <si>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</si>
  <si>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</si>
  <si>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</si>
  <si>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</si>
  <si>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</si>
  <si>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</si>
  <si>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</si>
  <si>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</si>
  <si>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</si>
  <si>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</si>
  <si>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</si>
  <si>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</si>
  <si>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</si>
  <si>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</si>
  <si>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</si>
  <si>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</si>
  <si>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</si>
  <si>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</si>
  <si>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</si>
  <si>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</si>
  <si>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</si>
  <si>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</si>
  <si>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</si>
  <si>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</si>
  <si>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</si>
  <si>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</si>
  <si>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</si>
  <si>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</si>
  <si>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</si>
  <si>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</si>
  <si>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</si>
  <si>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</si>
  <si>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</si>
  <si>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</si>
  <si>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</si>
  <si>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</si>
  <si>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</si>
  <si>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</si>
  <si>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</si>
  <si>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</si>
  <si>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</si>
  <si>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</si>
  <si>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</si>
  <si>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</si>
  <si>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</si>
  <si>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</si>
  <si>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</si>
  <si>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</si>
  <si>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</si>
  <si>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</si>
  <si>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</si>
  <si>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</si>
  <si>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</si>
  <si>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</si>
  <si>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</si>
  <si>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</si>
  <si>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</si>
  <si>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</si>
  <si>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</si>
  <si>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</si>
  <si>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</si>
  <si>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</si>
  <si>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</si>
  <si>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</si>
  <si>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</si>
  <si>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</si>
  <si>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</si>
  <si>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</si>
  <si>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</si>
  <si>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</si>
  <si>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</si>
  <si>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</si>
  <si>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</si>
  <si>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</si>
  <si>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</si>
  <si>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</si>
  <si>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</si>
  <si>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</si>
  <si>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</si>
  <si>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</si>
  <si>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</si>
  <si>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</si>
  <si>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</si>
  <si>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</si>
  <si>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</si>
  <si>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</si>
  <si>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</si>
  <si>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</si>
  <si>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</si>
  <si>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</si>
  <si>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</si>
  <si>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</si>
  <si>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</si>
  <si>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</si>
  <si>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</si>
  <si>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</si>
  <si>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</si>
  <si>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</si>
  <si>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</si>
  <si>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</si>
  <si>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</si>
  <si>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</si>
  <si>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</si>
  <si>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</si>
  <si>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</si>
  <si>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</si>
  <si>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</si>
  <si>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</si>
  <si>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</si>
  <si>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</si>
  <si>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</si>
  <si>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</si>
  <si>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</si>
  <si>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</si>
  <si>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</si>
  <si>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</si>
  <si>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</si>
  <si>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</si>
  <si>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</si>
  <si>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</si>
  <si>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</si>
  <si>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Part Profit of Rs.280/-</t>
  </si>
  <si>
    <t>245-250</t>
  </si>
  <si>
    <t>920-930</t>
  </si>
  <si>
    <t>330-335</t>
  </si>
  <si>
    <t>237.5-242.5</t>
  </si>
  <si>
    <t xml:space="preserve">MARICO </t>
  </si>
  <si>
    <t>2130-2145</t>
  </si>
  <si>
    <t>2350-2400</t>
  </si>
  <si>
    <t>1625-1635</t>
  </si>
  <si>
    <t>1800-1850</t>
  </si>
  <si>
    <t>SCTL</t>
  </si>
  <si>
    <t>SOHAM ASHOKKUMAR SHAH</t>
  </si>
  <si>
    <t>HDFCBANK DEC FUT</t>
  </si>
  <si>
    <t>HDFCBANK 1360 PE DEC</t>
  </si>
  <si>
    <t>NIFTY DEC FUT</t>
  </si>
  <si>
    <t>13030-13050</t>
  </si>
  <si>
    <t>BHARATFORG DEC FUT</t>
  </si>
  <si>
    <t>28-30</t>
  </si>
  <si>
    <t>1411-1413</t>
  </si>
  <si>
    <t>ALEXANDER</t>
  </si>
  <si>
    <t>KKFIN</t>
  </si>
  <si>
    <t>ACQUITOR FINANCIAL SERVICES PVT.LTD.</t>
  </si>
  <si>
    <t>RCL</t>
  </si>
  <si>
    <t>Snowman Logistics Ltd.</t>
  </si>
  <si>
    <t>ADANI LOGISTICS LIMITED</t>
  </si>
  <si>
    <t>640-643</t>
  </si>
  <si>
    <t>115-116</t>
  </si>
  <si>
    <t xml:space="preserve">HAVELLS 780 PE DEC </t>
  </si>
  <si>
    <t>13-14</t>
  </si>
  <si>
    <t>22-24</t>
  </si>
  <si>
    <t>BANKNIFTY 29000 PE 10-DEC</t>
  </si>
  <si>
    <t xml:space="preserve">Retail Research Technical Calls &amp; Fundamental Performance Report for the month of December-2020 </t>
  </si>
  <si>
    <t>Part Profit of Rs.100/-</t>
  </si>
  <si>
    <t>GGENG</t>
  </si>
  <si>
    <t>MODCL</t>
  </si>
  <si>
    <t>JAGUAR INFRA DEVELOPERS LIMITED</t>
  </si>
  <si>
    <t>RIBATEX</t>
  </si>
  <si>
    <t>RITHWIKFMS</t>
  </si>
  <si>
    <t>Siti Networks Limited</t>
  </si>
  <si>
    <t>CHANDARANA SHARES &amp; STOCKS PRIVATE LIMITED</t>
  </si>
  <si>
    <t>Profit of Rs.0.5/-</t>
  </si>
  <si>
    <t>180-182</t>
  </si>
  <si>
    <t>200-205</t>
  </si>
  <si>
    <t>608-609</t>
  </si>
  <si>
    <t>438-442</t>
  </si>
  <si>
    <t>460-465</t>
  </si>
  <si>
    <t>3580-3590</t>
  </si>
  <si>
    <t>Profit of Rs.45/-</t>
  </si>
  <si>
    <t>Profit of Rs.6/-</t>
  </si>
  <si>
    <t>Part Profit of Rs.38.50/-</t>
  </si>
  <si>
    <t>AFEL</t>
  </si>
  <si>
    <t>ASHWANI GUPTA</t>
  </si>
  <si>
    <t>JOLY PAUL</t>
  </si>
  <si>
    <t>SHRI HARSH PANDEY .</t>
  </si>
  <si>
    <t>ADITYA SONI</t>
  </si>
  <si>
    <t>HEMLATABEN ROHITKUMAR PANDYA</t>
  </si>
  <si>
    <t>AMRAPLIN</t>
  </si>
  <si>
    <t>PREMIUM TRADELINK</t>
  </si>
  <si>
    <t>DKL BROKING &amp; INFRA LLP</t>
  </si>
  <si>
    <t>ARL</t>
  </si>
  <si>
    <t>BASAN EQUITY BROKING LIMITED</t>
  </si>
  <si>
    <t>DUKEOFS</t>
  </si>
  <si>
    <t>HASMUKHKUMAR MOTILAL PATEL</t>
  </si>
  <si>
    <t>MAHENDRA GIRDHARILAL WADHWANI</t>
  </si>
  <si>
    <t>EMBASSY</t>
  </si>
  <si>
    <t>REDDY VEERANNA</t>
  </si>
  <si>
    <t>TCG FUNDS-FUND 2</t>
  </si>
  <si>
    <t>TCG FUNDS FUND 1</t>
  </si>
  <si>
    <t>SHAH MANISHA MANOJ</t>
  </si>
  <si>
    <t>HARDIK MANOJ SHAH</t>
  </si>
  <si>
    <t>GLANCE</t>
  </si>
  <si>
    <t>POONAM NARENDRA ARORA</t>
  </si>
  <si>
    <t>HAZOOR</t>
  </si>
  <si>
    <t>V V G JAGANATHAN</t>
  </si>
  <si>
    <t>BHARADHWAJAN JAGANATHAN VELAMUR</t>
  </si>
  <si>
    <t>VEDINI VINIMAY PRIVATE LIMITED</t>
  </si>
  <si>
    <t>HKG</t>
  </si>
  <si>
    <t>SUMIT LAKHOTIA</t>
  </si>
  <si>
    <t>NETTLE INFRASTRUCTURE INVESTMENTS LIMITED</t>
  </si>
  <si>
    <t>P 5 ASIA HOLDING INVESTMENTS MAURITIUS LIMITED</t>
  </si>
  <si>
    <t>LAL</t>
  </si>
  <si>
    <t>R S SERVICES PRIVATE LIMITED</t>
  </si>
  <si>
    <t>SANJEEV ANTONIOAGNELO GOMES</t>
  </si>
  <si>
    <t>MNIL</t>
  </si>
  <si>
    <t>VISHWAMURTE TRAD INVEST PE LTD</t>
  </si>
  <si>
    <t>SHAH NISHITH</t>
  </si>
  <si>
    <t>SAJJAN KUMAR BAJORIA</t>
  </si>
  <si>
    <t>DIKSHIT KUMAR CHOUDHARY</t>
  </si>
  <si>
    <t>NATPLASTI</t>
  </si>
  <si>
    <t>MANJU PARAKH</t>
  </si>
  <si>
    <t>MEENA SAKARIYA</t>
  </si>
  <si>
    <t>NETPIX</t>
  </si>
  <si>
    <t>SK GROWTH FUND PRIVATE LIMITED</t>
  </si>
  <si>
    <t>NNTL</t>
  </si>
  <si>
    <t>SACHIN MORAKHIA</t>
  </si>
  <si>
    <t>SHILPA S MORAKHIA</t>
  </si>
  <si>
    <t>PRISMMEDI</t>
  </si>
  <si>
    <t>SURESH KUMAR</t>
  </si>
  <si>
    <t>MAANI MAANI</t>
  </si>
  <si>
    <t>AKASH DAGAR</t>
  </si>
  <si>
    <t>COMPLETE ENTERPRISES SOLUTIONS PRIVATE LIMITED</t>
  </si>
  <si>
    <t>SPRAYKING</t>
  </si>
  <si>
    <t>SANJAY</t>
  </si>
  <si>
    <t>MAHESH P PARMAR</t>
  </si>
  <si>
    <t>TANAA</t>
  </si>
  <si>
    <t>AEGIS INVESTMENT FUND</t>
  </si>
  <si>
    <t>VAL</t>
  </si>
  <si>
    <t>URAVI T AND WEDGE LAMPS LTD</t>
  </si>
  <si>
    <t>ARYAMAN BROKING LIMITED</t>
  </si>
  <si>
    <t>VGCL</t>
  </si>
  <si>
    <t>VAIBHAV VINOD GARG</t>
  </si>
  <si>
    <t>VINOD VAIBHAV GARG</t>
  </si>
  <si>
    <t>YUKEN</t>
  </si>
  <si>
    <t>BABUBHAI PURUSHOTTAMDAS STOCK BROKERS PVT LTD</t>
  </si>
  <si>
    <t>MULTIPLIER SHARE AND STOCK ADVISORS PVT LTD</t>
  </si>
  <si>
    <t>AKG</t>
  </si>
  <si>
    <t>AKG Exim Limited</t>
  </si>
  <si>
    <t>NANCY BANSAL</t>
  </si>
  <si>
    <t>DB (Int) Stock Brokers</t>
  </si>
  <si>
    <t>KRG POLYCHEM PRIVATE LIMITED</t>
  </si>
  <si>
    <t>Hisar Metal Ind. Limited</t>
  </si>
  <si>
    <t>MUKUL  MAHESHWARI</t>
  </si>
  <si>
    <t>Indoco Remedies Limited</t>
  </si>
  <si>
    <t>DOVETAIL INDIA FUND CLASS 6 SHARES</t>
  </si>
  <si>
    <t>Bharti Infratel Ltd.</t>
  </si>
  <si>
    <t>NETTLE INFRASTRUCTURE INVESTMENT LIMITED</t>
  </si>
  <si>
    <t>Mangalore Chemicals &amp; Fer</t>
  </si>
  <si>
    <t>NK SECURITIES RESEARCH PRIVATE LIMITED</t>
  </si>
  <si>
    <t>Mohota Industries Ltd.</t>
  </si>
  <si>
    <t>NUPUR ANIL SHAH</t>
  </si>
  <si>
    <t>Salzer Electronics Ltd.</t>
  </si>
  <si>
    <t>PUJA MUKUL VARMA</t>
  </si>
  <si>
    <t>Sanginita Chemicals Limit</t>
  </si>
  <si>
    <t>ALPHA LEON ENTERPRISES LLP</t>
  </si>
  <si>
    <t>SIGMA</t>
  </si>
  <si>
    <t>Sigma Solve Limited</t>
  </si>
  <si>
    <t>KAILASH KUMAR MAHESHWARI &amp; SONS (HUF)</t>
  </si>
  <si>
    <t>PAWAN SHARMA HUF</t>
  </si>
  <si>
    <t>FALAN TRADING CO.</t>
  </si>
  <si>
    <t>Tata Chemicals Ltd.</t>
  </si>
  <si>
    <t>TATA SONS PRIVATE LIMITED</t>
  </si>
  <si>
    <t>KESHAV SHARES &amp; STOCKS LTD.</t>
  </si>
  <si>
    <t>BSEL Infrastructure Realt</t>
  </si>
  <si>
    <t>BEACHCRAFT INVESTMENT &amp; TRADING CO PVT LTD</t>
  </si>
  <si>
    <t>NEW KMS FINANCE PRIVATE LIMITED</t>
  </si>
  <si>
    <t>KRISHNA KUMAR DHARAMSHI SOMAIYA</t>
  </si>
  <si>
    <t>OHM JUNIPER LONGTERM FUND LTD</t>
  </si>
  <si>
    <t>EDGEPOINT GLOBAL GROWTH &amp; INCOME PORTFOLIO</t>
  </si>
  <si>
    <t>EDGEPOINT GLOBAL PORTFOLIO</t>
  </si>
  <si>
    <t>Mcleod Russel India Limit</t>
  </si>
  <si>
    <t>MANJU GAGGAR</t>
  </si>
  <si>
    <t>HETAL NARENDRABHAI SHAH HUF</t>
  </si>
  <si>
    <t>ANSU INVESTMENT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</si>
</sst>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4" fontId="7" fillId="58" borderId="5" xfId="16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4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" fontId="7" fillId="59" borderId="37" xfId="160" applyNumberFormat="1" applyFont="1" applyFill="1" applyBorder="1" applyAlignment="1">
      <alignment horizontal="center" vertical="center"/>
    </xf>
    <xf numFmtId="1" fontId="0" fillId="49" borderId="37" xfId="0" applyNumberFormat="1" applyFill="1" applyBorder="1" applyAlignment="1">
      <alignment horizontal="center" vertical="center"/>
    </xf>
    <xf numFmtId="165" fontId="47" fillId="49" borderId="37" xfId="0" applyNumberFormat="1" applyFon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4" fontId="7" fillId="49" borderId="37" xfId="16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6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7" fillId="59" borderId="37" xfId="0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2" fontId="7" fillId="59" borderId="37" xfId="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50" fillId="59" borderId="37" xfId="0" applyFont="1" applyFill="1" applyBorder="1"/>
    <xf numFmtId="0" fontId="8" fillId="59" borderId="37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166" fontId="47" fillId="59" borderId="37" xfId="0" applyNumberFormat="1" applyFont="1" applyFill="1" applyBorder="1" applyAlignment="1">
      <alignment horizontal="center" vertical="center"/>
    </xf>
    <xf numFmtId="170" fontId="7" fillId="59" borderId="37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" fontId="7" fillId="2" borderId="38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44168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2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44168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33" t="s">
        <v>16</v>
      </c>
      <c r="B9" s="535" t="s">
        <v>17</v>
      </c>
      <c r="C9" s="535" t="s">
        <v>18</v>
      </c>
      <c r="D9" s="273" t="s">
        <v>19</v>
      </c>
      <c r="E9" s="273" t="s">
        <v>20</v>
      </c>
      <c r="F9" s="530" t="s">
        <v>21</v>
      </c>
      <c r="G9" s="531"/>
      <c r="H9" s="532"/>
      <c r="I9" s="530" t="s">
        <v>22</v>
      </c>
      <c r="J9" s="531"/>
      <c r="K9" s="532"/>
      <c r="L9" s="273"/>
      <c r="M9" s="280"/>
      <c r="N9" s="280"/>
      <c r="O9" s="280"/>
    </row>
    <row r="10" spans="1:15" ht="59.25" customHeight="1">
      <c r="A10" s="534"/>
      <c r="B10" s="536" t="s">
        <v>17</v>
      </c>
      <c r="C10" s="53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29603</v>
      </c>
      <c r="E11" s="302">
        <v>29572.333333333332</v>
      </c>
      <c r="F11" s="314">
        <v>29232.666666666664</v>
      </c>
      <c r="G11" s="314">
        <v>28862.333333333332</v>
      </c>
      <c r="H11" s="314">
        <v>28522.666666666664</v>
      </c>
      <c r="I11" s="314">
        <v>29942.666666666664</v>
      </c>
      <c r="J11" s="314">
        <v>30282.333333333328</v>
      </c>
      <c r="K11" s="314">
        <v>30652.666666666664</v>
      </c>
      <c r="L11" s="301">
        <v>29912</v>
      </c>
      <c r="M11" s="301">
        <v>29202</v>
      </c>
      <c r="N11" s="318">
        <v>1679800</v>
      </c>
      <c r="O11" s="319">
        <v>7.1813686393364176E-2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13162.45</v>
      </c>
      <c r="E12" s="315">
        <v>13119.133333333333</v>
      </c>
      <c r="F12" s="316">
        <v>13061.266666666666</v>
      </c>
      <c r="G12" s="316">
        <v>12960.083333333334</v>
      </c>
      <c r="H12" s="316">
        <v>12902.216666666667</v>
      </c>
      <c r="I12" s="316">
        <v>13220.316666666666</v>
      </c>
      <c r="J12" s="316">
        <v>13278.183333333331</v>
      </c>
      <c r="K12" s="316">
        <v>13379.366666666665</v>
      </c>
      <c r="L12" s="303">
        <v>13177</v>
      </c>
      <c r="M12" s="303">
        <v>13017.95</v>
      </c>
      <c r="N12" s="318">
        <v>12456675</v>
      </c>
      <c r="O12" s="319">
        <v>-1.6095399452626093E-2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1730</v>
      </c>
      <c r="E13" s="315">
        <v>1723.3833333333332</v>
      </c>
      <c r="F13" s="316">
        <v>1708.1666666666665</v>
      </c>
      <c r="G13" s="316">
        <v>1686.3333333333333</v>
      </c>
      <c r="H13" s="316">
        <v>1671.1166666666666</v>
      </c>
      <c r="I13" s="316">
        <v>1745.2166666666665</v>
      </c>
      <c r="J13" s="316">
        <v>1760.4333333333332</v>
      </c>
      <c r="K13" s="316">
        <v>1782.2666666666664</v>
      </c>
      <c r="L13" s="303">
        <v>1738.6</v>
      </c>
      <c r="M13" s="303">
        <v>1701.55</v>
      </c>
      <c r="N13" s="318">
        <v>2201000</v>
      </c>
      <c r="O13" s="319">
        <v>-3.2527472527472526E-2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455.4</v>
      </c>
      <c r="E14" s="315">
        <v>446.5333333333333</v>
      </c>
      <c r="F14" s="316">
        <v>429.86666666666662</v>
      </c>
      <c r="G14" s="316">
        <v>404.33333333333331</v>
      </c>
      <c r="H14" s="316">
        <v>387.66666666666663</v>
      </c>
      <c r="I14" s="316">
        <v>472.06666666666661</v>
      </c>
      <c r="J14" s="316">
        <v>488.73333333333335</v>
      </c>
      <c r="K14" s="316">
        <v>514.26666666666665</v>
      </c>
      <c r="L14" s="303">
        <v>463.2</v>
      </c>
      <c r="M14" s="303">
        <v>421</v>
      </c>
      <c r="N14" s="318">
        <v>19010000</v>
      </c>
      <c r="O14" s="319">
        <v>1.8538362623231889E-2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439.35</v>
      </c>
      <c r="E15" s="315">
        <v>434.7833333333333</v>
      </c>
      <c r="F15" s="316">
        <v>426.66666666666663</v>
      </c>
      <c r="G15" s="316">
        <v>413.98333333333335</v>
      </c>
      <c r="H15" s="316">
        <v>405.86666666666667</v>
      </c>
      <c r="I15" s="316">
        <v>447.46666666666658</v>
      </c>
      <c r="J15" s="316">
        <v>455.58333333333326</v>
      </c>
      <c r="K15" s="316">
        <v>468.26666666666654</v>
      </c>
      <c r="L15" s="303">
        <v>442.9</v>
      </c>
      <c r="M15" s="303">
        <v>422.1</v>
      </c>
      <c r="N15" s="318">
        <v>52580000</v>
      </c>
      <c r="O15" s="319">
        <v>-2.8919546769070308E-3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904.55</v>
      </c>
      <c r="E16" s="315">
        <v>908</v>
      </c>
      <c r="F16" s="316">
        <v>894.35</v>
      </c>
      <c r="G16" s="316">
        <v>884.15</v>
      </c>
      <c r="H16" s="316">
        <v>870.5</v>
      </c>
      <c r="I16" s="316">
        <v>918.2</v>
      </c>
      <c r="J16" s="316">
        <v>931.85000000000014</v>
      </c>
      <c r="K16" s="316">
        <v>942.05000000000007</v>
      </c>
      <c r="L16" s="303">
        <v>921.65</v>
      </c>
      <c r="M16" s="303">
        <v>897.8</v>
      </c>
      <c r="N16" s="318">
        <v>1447000</v>
      </c>
      <c r="O16" s="319">
        <v>0.11651234567901235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263.75</v>
      </c>
      <c r="E17" s="315">
        <v>262.95</v>
      </c>
      <c r="F17" s="316">
        <v>260.54999999999995</v>
      </c>
      <c r="G17" s="316">
        <v>257.34999999999997</v>
      </c>
      <c r="H17" s="316">
        <v>254.94999999999993</v>
      </c>
      <c r="I17" s="316">
        <v>266.14999999999998</v>
      </c>
      <c r="J17" s="316">
        <v>268.54999999999995</v>
      </c>
      <c r="K17" s="316">
        <v>271.75</v>
      </c>
      <c r="L17" s="303">
        <v>265.35000000000002</v>
      </c>
      <c r="M17" s="303">
        <v>259.75</v>
      </c>
      <c r="N17" s="318">
        <v>14691000</v>
      </c>
      <c r="O17" s="319">
        <v>-4.7832004666537038E-2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2406.9</v>
      </c>
      <c r="E18" s="315">
        <v>2408.9333333333334</v>
      </c>
      <c r="F18" s="316">
        <v>2353.9666666666667</v>
      </c>
      <c r="G18" s="316">
        <v>2301.0333333333333</v>
      </c>
      <c r="H18" s="316">
        <v>2246.0666666666666</v>
      </c>
      <c r="I18" s="316">
        <v>2461.8666666666668</v>
      </c>
      <c r="J18" s="316">
        <v>2516.8333333333339</v>
      </c>
      <c r="K18" s="316">
        <v>2569.7666666666669</v>
      </c>
      <c r="L18" s="303">
        <v>2463.9</v>
      </c>
      <c r="M18" s="303">
        <v>2356</v>
      </c>
      <c r="N18" s="318">
        <v>2229000</v>
      </c>
      <c r="O18" s="319">
        <v>-1.4806629834254143E-2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189.2</v>
      </c>
      <c r="E19" s="315">
        <v>188.41666666666666</v>
      </c>
      <c r="F19" s="316">
        <v>186.83333333333331</v>
      </c>
      <c r="G19" s="316">
        <v>184.46666666666667</v>
      </c>
      <c r="H19" s="316">
        <v>182.88333333333333</v>
      </c>
      <c r="I19" s="316">
        <v>190.7833333333333</v>
      </c>
      <c r="J19" s="316">
        <v>192.36666666666662</v>
      </c>
      <c r="K19" s="316">
        <v>194.73333333333329</v>
      </c>
      <c r="L19" s="303">
        <v>190</v>
      </c>
      <c r="M19" s="303">
        <v>186.05</v>
      </c>
      <c r="N19" s="318">
        <v>8820000</v>
      </c>
      <c r="O19" s="319">
        <v>-4.8030221262817051E-2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93.8</v>
      </c>
      <c r="E20" s="315">
        <v>93.583333333333329</v>
      </c>
      <c r="F20" s="316">
        <v>93.016666666666652</v>
      </c>
      <c r="G20" s="316">
        <v>92.23333333333332</v>
      </c>
      <c r="H20" s="316">
        <v>91.666666666666643</v>
      </c>
      <c r="I20" s="316">
        <v>94.36666666666666</v>
      </c>
      <c r="J20" s="316">
        <v>94.933333333333351</v>
      </c>
      <c r="K20" s="316">
        <v>95.716666666666669</v>
      </c>
      <c r="L20" s="303">
        <v>94.15</v>
      </c>
      <c r="M20" s="303">
        <v>92.8</v>
      </c>
      <c r="N20" s="318">
        <v>33093000</v>
      </c>
      <c r="O20" s="319">
        <v>-4.962522615662962E-2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2318.6999999999998</v>
      </c>
      <c r="E21" s="315">
        <v>2293.5</v>
      </c>
      <c r="F21" s="316">
        <v>2264</v>
      </c>
      <c r="G21" s="316">
        <v>2209.3000000000002</v>
      </c>
      <c r="H21" s="316">
        <v>2179.8000000000002</v>
      </c>
      <c r="I21" s="316">
        <v>2348.1999999999998</v>
      </c>
      <c r="J21" s="316">
        <v>2377.6999999999998</v>
      </c>
      <c r="K21" s="316">
        <v>2432.3999999999996</v>
      </c>
      <c r="L21" s="303">
        <v>2323</v>
      </c>
      <c r="M21" s="303">
        <v>2238.8000000000002</v>
      </c>
      <c r="N21" s="318">
        <v>4432500</v>
      </c>
      <c r="O21" s="319">
        <v>2.8756440607157777E-2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894.75</v>
      </c>
      <c r="E22" s="315">
        <v>896.44999999999993</v>
      </c>
      <c r="F22" s="316">
        <v>883.39999999999986</v>
      </c>
      <c r="G22" s="316">
        <v>872.05</v>
      </c>
      <c r="H22" s="316">
        <v>858.99999999999989</v>
      </c>
      <c r="I22" s="316">
        <v>907.79999999999984</v>
      </c>
      <c r="J22" s="316">
        <v>920.8499999999998</v>
      </c>
      <c r="K22" s="316">
        <v>932.19999999999982</v>
      </c>
      <c r="L22" s="303">
        <v>909.5</v>
      </c>
      <c r="M22" s="303">
        <v>885.1</v>
      </c>
      <c r="N22" s="318">
        <v>11183250</v>
      </c>
      <c r="O22" s="319">
        <v>-1.2342135476463834E-2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611.5</v>
      </c>
      <c r="E23" s="315">
        <v>610.18333333333328</v>
      </c>
      <c r="F23" s="316">
        <v>604.11666666666656</v>
      </c>
      <c r="G23" s="316">
        <v>596.73333333333323</v>
      </c>
      <c r="H23" s="316">
        <v>590.66666666666652</v>
      </c>
      <c r="I23" s="316">
        <v>617.56666666666661</v>
      </c>
      <c r="J23" s="316">
        <v>623.63333333333344</v>
      </c>
      <c r="K23" s="316">
        <v>631.01666666666665</v>
      </c>
      <c r="L23" s="303">
        <v>616.25</v>
      </c>
      <c r="M23" s="303">
        <v>602.79999999999995</v>
      </c>
      <c r="N23" s="318">
        <v>51596400</v>
      </c>
      <c r="O23" s="319">
        <v>5.4249970770489887E-3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3344.3</v>
      </c>
      <c r="E24" s="315">
        <v>3311.7166666666667</v>
      </c>
      <c r="F24" s="316">
        <v>3267.5833333333335</v>
      </c>
      <c r="G24" s="316">
        <v>3190.8666666666668</v>
      </c>
      <c r="H24" s="316">
        <v>3146.7333333333336</v>
      </c>
      <c r="I24" s="316">
        <v>3388.4333333333334</v>
      </c>
      <c r="J24" s="316">
        <v>3432.5666666666666</v>
      </c>
      <c r="K24" s="316">
        <v>3509.2833333333333</v>
      </c>
      <c r="L24" s="303">
        <v>3355.85</v>
      </c>
      <c r="M24" s="303">
        <v>3235</v>
      </c>
      <c r="N24" s="318">
        <v>1976250</v>
      </c>
      <c r="O24" s="319">
        <v>3.5546527865938809E-3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8854.35</v>
      </c>
      <c r="E25" s="315">
        <v>8830.2833333333328</v>
      </c>
      <c r="F25" s="316">
        <v>8726.5666666666657</v>
      </c>
      <c r="G25" s="316">
        <v>8598.7833333333328</v>
      </c>
      <c r="H25" s="316">
        <v>8495.0666666666657</v>
      </c>
      <c r="I25" s="316">
        <v>8958.0666666666657</v>
      </c>
      <c r="J25" s="316">
        <v>9061.7833333333328</v>
      </c>
      <c r="K25" s="316">
        <v>9189.5666666666657</v>
      </c>
      <c r="L25" s="303">
        <v>8934</v>
      </c>
      <c r="M25" s="303">
        <v>8702.5</v>
      </c>
      <c r="N25" s="318">
        <v>864125</v>
      </c>
      <c r="O25" s="319">
        <v>2.0519633894301743E-2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4825.3500000000004</v>
      </c>
      <c r="E26" s="315">
        <v>4828.8666666666668</v>
      </c>
      <c r="F26" s="316">
        <v>4772.7333333333336</v>
      </c>
      <c r="G26" s="316">
        <v>4720.1166666666668</v>
      </c>
      <c r="H26" s="316">
        <v>4663.9833333333336</v>
      </c>
      <c r="I26" s="316">
        <v>4881.4833333333336</v>
      </c>
      <c r="J26" s="316">
        <v>4937.6166666666668</v>
      </c>
      <c r="K26" s="316">
        <v>4990.2333333333336</v>
      </c>
      <c r="L26" s="303">
        <v>4885</v>
      </c>
      <c r="M26" s="303">
        <v>4776.25</v>
      </c>
      <c r="N26" s="318">
        <v>6561250</v>
      </c>
      <c r="O26" s="319">
        <v>-2.1329753514561657E-2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1684.65</v>
      </c>
      <c r="E27" s="315">
        <v>1670.0166666666667</v>
      </c>
      <c r="F27" s="316">
        <v>1650.2833333333333</v>
      </c>
      <c r="G27" s="316">
        <v>1615.9166666666667</v>
      </c>
      <c r="H27" s="316">
        <v>1596.1833333333334</v>
      </c>
      <c r="I27" s="316">
        <v>1704.3833333333332</v>
      </c>
      <c r="J27" s="316">
        <v>1724.1166666666663</v>
      </c>
      <c r="K27" s="316">
        <v>1758.4833333333331</v>
      </c>
      <c r="L27" s="303">
        <v>1689.75</v>
      </c>
      <c r="M27" s="303">
        <v>1635.65</v>
      </c>
      <c r="N27" s="318">
        <v>1969600</v>
      </c>
      <c r="O27" s="319">
        <v>-6.2563067608476285E-3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374.35</v>
      </c>
      <c r="E28" s="315">
        <v>373.36666666666662</v>
      </c>
      <c r="F28" s="316">
        <v>367.08333333333326</v>
      </c>
      <c r="G28" s="316">
        <v>359.81666666666666</v>
      </c>
      <c r="H28" s="316">
        <v>353.5333333333333</v>
      </c>
      <c r="I28" s="316">
        <v>380.63333333333321</v>
      </c>
      <c r="J28" s="316">
        <v>386.91666666666663</v>
      </c>
      <c r="K28" s="316">
        <v>394.18333333333317</v>
      </c>
      <c r="L28" s="303">
        <v>379.65</v>
      </c>
      <c r="M28" s="303">
        <v>366.1</v>
      </c>
      <c r="N28" s="318">
        <v>9905400</v>
      </c>
      <c r="O28" s="319">
        <v>-1.6794711452563872E-2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54.35</v>
      </c>
      <c r="E29" s="315">
        <v>54.316666666666663</v>
      </c>
      <c r="F29" s="316">
        <v>53.133333333333326</v>
      </c>
      <c r="G29" s="316">
        <v>51.916666666666664</v>
      </c>
      <c r="H29" s="316">
        <v>50.733333333333327</v>
      </c>
      <c r="I29" s="316">
        <v>55.533333333333324</v>
      </c>
      <c r="J29" s="316">
        <v>56.716666666666661</v>
      </c>
      <c r="K29" s="316">
        <v>57.933333333333323</v>
      </c>
      <c r="L29" s="303">
        <v>55.5</v>
      </c>
      <c r="M29" s="303">
        <v>53.1</v>
      </c>
      <c r="N29" s="318">
        <v>53187200</v>
      </c>
      <c r="O29" s="319">
        <v>-9.1664873468523395E-2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1552.1</v>
      </c>
      <c r="E30" s="315">
        <v>1549.8999999999999</v>
      </c>
      <c r="F30" s="316">
        <v>1531.1499999999996</v>
      </c>
      <c r="G30" s="316">
        <v>1510.1999999999998</v>
      </c>
      <c r="H30" s="316">
        <v>1491.4499999999996</v>
      </c>
      <c r="I30" s="316">
        <v>1570.8499999999997</v>
      </c>
      <c r="J30" s="316">
        <v>1589.6000000000001</v>
      </c>
      <c r="K30" s="316">
        <v>1610.5499999999997</v>
      </c>
      <c r="L30" s="303">
        <v>1568.65</v>
      </c>
      <c r="M30" s="303">
        <v>1528.95</v>
      </c>
      <c r="N30" s="318">
        <v>1120350</v>
      </c>
      <c r="O30" s="319">
        <v>7.6069730586370843E-2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113.75</v>
      </c>
      <c r="E31" s="315">
        <v>113.71666666666665</v>
      </c>
      <c r="F31" s="316">
        <v>111.83333333333331</v>
      </c>
      <c r="G31" s="316">
        <v>109.91666666666666</v>
      </c>
      <c r="H31" s="316">
        <v>108.03333333333332</v>
      </c>
      <c r="I31" s="316">
        <v>115.63333333333331</v>
      </c>
      <c r="J31" s="316">
        <v>117.51666666666667</v>
      </c>
      <c r="K31" s="316">
        <v>119.43333333333331</v>
      </c>
      <c r="L31" s="303">
        <v>115.6</v>
      </c>
      <c r="M31" s="303">
        <v>111.8</v>
      </c>
      <c r="N31" s="318">
        <v>28104800</v>
      </c>
      <c r="O31" s="319">
        <v>-3.7229888049986982E-2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669</v>
      </c>
      <c r="E32" s="315">
        <v>666.19999999999993</v>
      </c>
      <c r="F32" s="316">
        <v>661.54999999999984</v>
      </c>
      <c r="G32" s="316">
        <v>654.09999999999991</v>
      </c>
      <c r="H32" s="316">
        <v>649.44999999999982</v>
      </c>
      <c r="I32" s="316">
        <v>673.64999999999986</v>
      </c>
      <c r="J32" s="316">
        <v>678.3</v>
      </c>
      <c r="K32" s="316">
        <v>685.74999999999989</v>
      </c>
      <c r="L32" s="303">
        <v>670.85</v>
      </c>
      <c r="M32" s="303">
        <v>658.75</v>
      </c>
      <c r="N32" s="318">
        <v>2436500</v>
      </c>
      <c r="O32" s="319">
        <v>3.170289855072464E-3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517.45000000000005</v>
      </c>
      <c r="E33" s="315">
        <v>519.38333333333333</v>
      </c>
      <c r="F33" s="316">
        <v>510.06666666666661</v>
      </c>
      <c r="G33" s="316">
        <v>502.68333333333328</v>
      </c>
      <c r="H33" s="316">
        <v>493.36666666666656</v>
      </c>
      <c r="I33" s="316">
        <v>526.76666666666665</v>
      </c>
      <c r="J33" s="316">
        <v>536.08333333333348</v>
      </c>
      <c r="K33" s="316">
        <v>543.4666666666667</v>
      </c>
      <c r="L33" s="303">
        <v>528.70000000000005</v>
      </c>
      <c r="M33" s="303">
        <v>512</v>
      </c>
      <c r="N33" s="318">
        <v>5595000</v>
      </c>
      <c r="O33" s="319">
        <v>1.0018954779312212E-2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487.75</v>
      </c>
      <c r="E34" s="315">
        <v>484.81666666666661</v>
      </c>
      <c r="F34" s="316">
        <v>478.8333333333332</v>
      </c>
      <c r="G34" s="316">
        <v>469.91666666666657</v>
      </c>
      <c r="H34" s="316">
        <v>463.93333333333317</v>
      </c>
      <c r="I34" s="316">
        <v>493.73333333333323</v>
      </c>
      <c r="J34" s="316">
        <v>499.71666666666658</v>
      </c>
      <c r="K34" s="316">
        <v>508.63333333333327</v>
      </c>
      <c r="L34" s="303">
        <v>490.8</v>
      </c>
      <c r="M34" s="303">
        <v>475.9</v>
      </c>
      <c r="N34" s="318">
        <v>96790641</v>
      </c>
      <c r="O34" s="319">
        <v>4.0016706776188869E-2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34</v>
      </c>
      <c r="E35" s="315">
        <v>33.916666666666664</v>
      </c>
      <c r="F35" s="316">
        <v>33.18333333333333</v>
      </c>
      <c r="G35" s="316">
        <v>32.366666666666667</v>
      </c>
      <c r="H35" s="316">
        <v>31.633333333333333</v>
      </c>
      <c r="I35" s="316">
        <v>34.733333333333327</v>
      </c>
      <c r="J35" s="316">
        <v>35.466666666666661</v>
      </c>
      <c r="K35" s="316">
        <v>36.283333333333324</v>
      </c>
      <c r="L35" s="303">
        <v>34.65</v>
      </c>
      <c r="M35" s="303">
        <v>33.1</v>
      </c>
      <c r="N35" s="318">
        <v>91245000</v>
      </c>
      <c r="O35" s="319">
        <v>1.8279821888914929E-2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432.85</v>
      </c>
      <c r="E36" s="315">
        <v>433.56666666666666</v>
      </c>
      <c r="F36" s="316">
        <v>429.13333333333333</v>
      </c>
      <c r="G36" s="316">
        <v>425.41666666666669</v>
      </c>
      <c r="H36" s="316">
        <v>420.98333333333335</v>
      </c>
      <c r="I36" s="316">
        <v>437.2833333333333</v>
      </c>
      <c r="J36" s="316">
        <v>441.71666666666658</v>
      </c>
      <c r="K36" s="316">
        <v>445.43333333333328</v>
      </c>
      <c r="L36" s="303">
        <v>438</v>
      </c>
      <c r="M36" s="303">
        <v>429.85</v>
      </c>
      <c r="N36" s="318">
        <v>11458600</v>
      </c>
      <c r="O36" s="319">
        <v>1.8813905930470349E-2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13301.2</v>
      </c>
      <c r="E37" s="315">
        <v>13277.699999999999</v>
      </c>
      <c r="F37" s="316">
        <v>13136.499999999998</v>
      </c>
      <c r="G37" s="316">
        <v>12971.8</v>
      </c>
      <c r="H37" s="316">
        <v>12830.599999999999</v>
      </c>
      <c r="I37" s="316">
        <v>13442.399999999998</v>
      </c>
      <c r="J37" s="316">
        <v>13583.599999999999</v>
      </c>
      <c r="K37" s="316">
        <v>13748.299999999997</v>
      </c>
      <c r="L37" s="303">
        <v>13418.9</v>
      </c>
      <c r="M37" s="303">
        <v>13113</v>
      </c>
      <c r="N37" s="318">
        <v>260100</v>
      </c>
      <c r="O37" s="319">
        <v>-5.7950018109380656E-2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385.95</v>
      </c>
      <c r="E38" s="315">
        <v>385.63333333333338</v>
      </c>
      <c r="F38" s="316">
        <v>379.56666666666678</v>
      </c>
      <c r="G38" s="316">
        <v>373.18333333333339</v>
      </c>
      <c r="H38" s="316">
        <v>367.11666666666679</v>
      </c>
      <c r="I38" s="316">
        <v>392.01666666666677</v>
      </c>
      <c r="J38" s="316">
        <v>398.08333333333337</v>
      </c>
      <c r="K38" s="316">
        <v>404.46666666666675</v>
      </c>
      <c r="L38" s="303">
        <v>391.7</v>
      </c>
      <c r="M38" s="303">
        <v>379.25</v>
      </c>
      <c r="N38" s="318">
        <v>20768400</v>
      </c>
      <c r="O38" s="319">
        <v>-7.3984858912594636E-3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3612.05</v>
      </c>
      <c r="E39" s="315">
        <v>3604.8666666666663</v>
      </c>
      <c r="F39" s="316">
        <v>3578.8833333333328</v>
      </c>
      <c r="G39" s="316">
        <v>3545.7166666666662</v>
      </c>
      <c r="H39" s="316">
        <v>3519.7333333333327</v>
      </c>
      <c r="I39" s="316">
        <v>3638.0333333333328</v>
      </c>
      <c r="J39" s="316">
        <v>3664.0166666666664</v>
      </c>
      <c r="K39" s="316">
        <v>3697.1833333333329</v>
      </c>
      <c r="L39" s="303">
        <v>3630.85</v>
      </c>
      <c r="M39" s="303">
        <v>3571.7</v>
      </c>
      <c r="N39" s="318">
        <v>1869400</v>
      </c>
      <c r="O39" s="319">
        <v>-2.0230607966457023E-2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453.7</v>
      </c>
      <c r="E40" s="315">
        <v>452.56666666666666</v>
      </c>
      <c r="F40" s="316">
        <v>448.13333333333333</v>
      </c>
      <c r="G40" s="316">
        <v>442.56666666666666</v>
      </c>
      <c r="H40" s="316">
        <v>438.13333333333333</v>
      </c>
      <c r="I40" s="316">
        <v>458.13333333333333</v>
      </c>
      <c r="J40" s="316">
        <v>462.56666666666661</v>
      </c>
      <c r="K40" s="316">
        <v>468.13333333333333</v>
      </c>
      <c r="L40" s="303">
        <v>457</v>
      </c>
      <c r="M40" s="303">
        <v>447</v>
      </c>
      <c r="N40" s="318">
        <v>7077400</v>
      </c>
      <c r="O40" s="319">
        <v>1.2909319899244332E-2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106.05</v>
      </c>
      <c r="E41" s="315">
        <v>107.10000000000001</v>
      </c>
      <c r="F41" s="316">
        <v>103.15000000000002</v>
      </c>
      <c r="G41" s="316">
        <v>100.25000000000001</v>
      </c>
      <c r="H41" s="316">
        <v>96.300000000000026</v>
      </c>
      <c r="I41" s="316">
        <v>110.00000000000001</v>
      </c>
      <c r="J41" s="316">
        <v>113.95</v>
      </c>
      <c r="K41" s="316">
        <v>116.85000000000001</v>
      </c>
      <c r="L41" s="303">
        <v>111.05</v>
      </c>
      <c r="M41" s="303">
        <v>104.2</v>
      </c>
      <c r="N41" s="318">
        <v>27327800</v>
      </c>
      <c r="O41" s="319">
        <v>0.18205962247175458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374.7</v>
      </c>
      <c r="E42" s="315">
        <v>375.31666666666666</v>
      </c>
      <c r="F42" s="316">
        <v>369.58333333333331</v>
      </c>
      <c r="G42" s="316">
        <v>364.46666666666664</v>
      </c>
      <c r="H42" s="316">
        <v>358.73333333333329</v>
      </c>
      <c r="I42" s="316">
        <v>380.43333333333334</v>
      </c>
      <c r="J42" s="316">
        <v>386.16666666666669</v>
      </c>
      <c r="K42" s="316">
        <v>391.28333333333336</v>
      </c>
      <c r="L42" s="303">
        <v>381.05</v>
      </c>
      <c r="M42" s="303">
        <v>370.2</v>
      </c>
      <c r="N42" s="318">
        <v>4525000</v>
      </c>
      <c r="O42" s="319">
        <v>-4.0296924708377521E-2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761.65</v>
      </c>
      <c r="E43" s="315">
        <v>759.43333333333339</v>
      </c>
      <c r="F43" s="316">
        <v>755.41666666666674</v>
      </c>
      <c r="G43" s="316">
        <v>749.18333333333339</v>
      </c>
      <c r="H43" s="316">
        <v>745.16666666666674</v>
      </c>
      <c r="I43" s="316">
        <v>765.66666666666674</v>
      </c>
      <c r="J43" s="316">
        <v>769.68333333333339</v>
      </c>
      <c r="K43" s="316">
        <v>775.91666666666674</v>
      </c>
      <c r="L43" s="303">
        <v>763.45</v>
      </c>
      <c r="M43" s="303">
        <v>753.2</v>
      </c>
      <c r="N43" s="318">
        <v>16357900</v>
      </c>
      <c r="O43" s="319">
        <v>-1.1113757243788203E-3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130.35</v>
      </c>
      <c r="E44" s="315">
        <v>129.48333333333332</v>
      </c>
      <c r="F44" s="316">
        <v>127.66666666666663</v>
      </c>
      <c r="G44" s="316">
        <v>124.98333333333331</v>
      </c>
      <c r="H44" s="316">
        <v>123.16666666666661</v>
      </c>
      <c r="I44" s="316">
        <v>132.16666666666663</v>
      </c>
      <c r="J44" s="316">
        <v>133.98333333333329</v>
      </c>
      <c r="K44" s="316">
        <v>136.66666666666666</v>
      </c>
      <c r="L44" s="303">
        <v>131.30000000000001</v>
      </c>
      <c r="M44" s="303">
        <v>126.8</v>
      </c>
      <c r="N44" s="318">
        <v>31508200</v>
      </c>
      <c r="O44" s="319">
        <v>2.5851234933678885E-2</v>
      </c>
    </row>
    <row r="45" spans="1:15" ht="15">
      <c r="A45" s="276">
        <v>35</v>
      </c>
      <c r="B45" s="415" t="s">
        <v>107</v>
      </c>
      <c r="C45" s="276" t="s">
        <v>3634</v>
      </c>
      <c r="D45" s="315">
        <v>2458.65</v>
      </c>
      <c r="E45" s="315">
        <v>2455.9</v>
      </c>
      <c r="F45" s="316">
        <v>2417.75</v>
      </c>
      <c r="G45" s="316">
        <v>2376.85</v>
      </c>
      <c r="H45" s="316">
        <v>2338.6999999999998</v>
      </c>
      <c r="I45" s="316">
        <v>2496.8000000000002</v>
      </c>
      <c r="J45" s="316">
        <v>2534.9500000000007</v>
      </c>
      <c r="K45" s="316">
        <v>2575.8500000000004</v>
      </c>
      <c r="L45" s="303">
        <v>2494.0500000000002</v>
      </c>
      <c r="M45" s="303">
        <v>2415</v>
      </c>
      <c r="N45" s="318">
        <v>531000</v>
      </c>
      <c r="O45" s="319">
        <v>-2.1141649048625794E-3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1525.15</v>
      </c>
      <c r="E46" s="315">
        <v>1519.9833333333333</v>
      </c>
      <c r="F46" s="316">
        <v>1511.1666666666667</v>
      </c>
      <c r="G46" s="316">
        <v>1497.1833333333334</v>
      </c>
      <c r="H46" s="316">
        <v>1488.3666666666668</v>
      </c>
      <c r="I46" s="316">
        <v>1533.9666666666667</v>
      </c>
      <c r="J46" s="316">
        <v>1542.7833333333333</v>
      </c>
      <c r="K46" s="316">
        <v>1556.7666666666667</v>
      </c>
      <c r="L46" s="303">
        <v>1528.8</v>
      </c>
      <c r="M46" s="303">
        <v>1506</v>
      </c>
      <c r="N46" s="318">
        <v>2257500</v>
      </c>
      <c r="O46" s="319">
        <v>-1.945880206749772E-2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411.65</v>
      </c>
      <c r="E47" s="315">
        <v>410.76666666666665</v>
      </c>
      <c r="F47" s="316">
        <v>407.5333333333333</v>
      </c>
      <c r="G47" s="316">
        <v>403.41666666666663</v>
      </c>
      <c r="H47" s="316">
        <v>400.18333333333328</v>
      </c>
      <c r="I47" s="316">
        <v>414.88333333333333</v>
      </c>
      <c r="J47" s="316">
        <v>418.11666666666667</v>
      </c>
      <c r="K47" s="316">
        <v>422.23333333333335</v>
      </c>
      <c r="L47" s="303">
        <v>414</v>
      </c>
      <c r="M47" s="303">
        <v>406.65</v>
      </c>
      <c r="N47" s="318">
        <v>5736210</v>
      </c>
      <c r="O47" s="319">
        <v>-2.5232403718459494E-2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574.25</v>
      </c>
      <c r="E48" s="315">
        <v>572.4</v>
      </c>
      <c r="F48" s="316">
        <v>565.79999999999995</v>
      </c>
      <c r="G48" s="316">
        <v>557.35</v>
      </c>
      <c r="H48" s="316">
        <v>550.75</v>
      </c>
      <c r="I48" s="316">
        <v>580.84999999999991</v>
      </c>
      <c r="J48" s="316">
        <v>587.45000000000005</v>
      </c>
      <c r="K48" s="316">
        <v>595.89999999999986</v>
      </c>
      <c r="L48" s="303">
        <v>579</v>
      </c>
      <c r="M48" s="303">
        <v>563.95000000000005</v>
      </c>
      <c r="N48" s="318">
        <v>1492800</v>
      </c>
      <c r="O48" s="319">
        <v>-2.0472440944881889E-2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505.3</v>
      </c>
      <c r="E49" s="315">
        <v>504.90000000000003</v>
      </c>
      <c r="F49" s="316">
        <v>499.40000000000009</v>
      </c>
      <c r="G49" s="316">
        <v>493.50000000000006</v>
      </c>
      <c r="H49" s="316">
        <v>488.00000000000011</v>
      </c>
      <c r="I49" s="316">
        <v>510.80000000000007</v>
      </c>
      <c r="J49" s="316">
        <v>516.29999999999995</v>
      </c>
      <c r="K49" s="316">
        <v>522.20000000000005</v>
      </c>
      <c r="L49" s="303">
        <v>510.4</v>
      </c>
      <c r="M49" s="303">
        <v>499</v>
      </c>
      <c r="N49" s="318">
        <v>15031250</v>
      </c>
      <c r="O49" s="319">
        <v>1.6655393980385527E-2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3661.3</v>
      </c>
      <c r="E50" s="315">
        <v>3649.4333333333338</v>
      </c>
      <c r="F50" s="316">
        <v>3631.7166666666676</v>
      </c>
      <c r="G50" s="316">
        <v>3602.1333333333337</v>
      </c>
      <c r="H50" s="316">
        <v>3584.4166666666674</v>
      </c>
      <c r="I50" s="316">
        <v>3679.0166666666678</v>
      </c>
      <c r="J50" s="316">
        <v>3696.733333333334</v>
      </c>
      <c r="K50" s="316">
        <v>3726.316666666668</v>
      </c>
      <c r="L50" s="303">
        <v>3667.15</v>
      </c>
      <c r="M50" s="303">
        <v>3619.85</v>
      </c>
      <c r="N50" s="318">
        <v>2823200</v>
      </c>
      <c r="O50" s="319">
        <v>-1.1415365221654178E-2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202.1</v>
      </c>
      <c r="E51" s="315">
        <v>200.06666666666663</v>
      </c>
      <c r="F51" s="316">
        <v>196.68333333333328</v>
      </c>
      <c r="G51" s="316">
        <v>191.26666666666665</v>
      </c>
      <c r="H51" s="316">
        <v>187.8833333333333</v>
      </c>
      <c r="I51" s="316">
        <v>205.48333333333326</v>
      </c>
      <c r="J51" s="316">
        <v>208.86666666666665</v>
      </c>
      <c r="K51" s="316">
        <v>214.28333333333325</v>
      </c>
      <c r="L51" s="303">
        <v>203.45</v>
      </c>
      <c r="M51" s="303">
        <v>194.65</v>
      </c>
      <c r="N51" s="318">
        <v>30079500</v>
      </c>
      <c r="O51" s="319">
        <v>4.2548324373784745E-2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4876.3999999999996</v>
      </c>
      <c r="E52" s="315">
        <v>4873.4666666666662</v>
      </c>
      <c r="F52" s="316">
        <v>4831.1833333333325</v>
      </c>
      <c r="G52" s="316">
        <v>4785.9666666666662</v>
      </c>
      <c r="H52" s="316">
        <v>4743.6833333333325</v>
      </c>
      <c r="I52" s="316">
        <v>4918.6833333333325</v>
      </c>
      <c r="J52" s="316">
        <v>4960.9666666666672</v>
      </c>
      <c r="K52" s="316">
        <v>5006.1833333333325</v>
      </c>
      <c r="L52" s="303">
        <v>4915.75</v>
      </c>
      <c r="M52" s="303">
        <v>4828.25</v>
      </c>
      <c r="N52" s="318">
        <v>3784750</v>
      </c>
      <c r="O52" s="319">
        <v>1.49844121886628E-2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2546</v>
      </c>
      <c r="E53" s="315">
        <v>2540.25</v>
      </c>
      <c r="F53" s="316">
        <v>2521.5</v>
      </c>
      <c r="G53" s="316">
        <v>2497</v>
      </c>
      <c r="H53" s="316">
        <v>2478.25</v>
      </c>
      <c r="I53" s="316">
        <v>2564.75</v>
      </c>
      <c r="J53" s="316">
        <v>2583.5</v>
      </c>
      <c r="K53" s="316">
        <v>2608</v>
      </c>
      <c r="L53" s="303">
        <v>2559</v>
      </c>
      <c r="M53" s="303">
        <v>2515.75</v>
      </c>
      <c r="N53" s="318">
        <v>2290750</v>
      </c>
      <c r="O53" s="319">
        <v>1.8201617921593031E-2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1423.75</v>
      </c>
      <c r="E54" s="315">
        <v>1411.1666666666667</v>
      </c>
      <c r="F54" s="316">
        <v>1393.0333333333335</v>
      </c>
      <c r="G54" s="316">
        <v>1362.3166666666668</v>
      </c>
      <c r="H54" s="316">
        <v>1344.1833333333336</v>
      </c>
      <c r="I54" s="316">
        <v>1441.8833333333334</v>
      </c>
      <c r="J54" s="316">
        <v>1460.0166666666667</v>
      </c>
      <c r="K54" s="316">
        <v>1490.7333333333333</v>
      </c>
      <c r="L54" s="303">
        <v>1429.3</v>
      </c>
      <c r="M54" s="303">
        <v>1380.45</v>
      </c>
      <c r="N54" s="318">
        <v>2723600</v>
      </c>
      <c r="O54" s="319">
        <v>5.8572039333048311E-2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184.8</v>
      </c>
      <c r="E55" s="315">
        <v>185.15</v>
      </c>
      <c r="F55" s="316">
        <v>181.20000000000002</v>
      </c>
      <c r="G55" s="316">
        <v>177.60000000000002</v>
      </c>
      <c r="H55" s="316">
        <v>173.65000000000003</v>
      </c>
      <c r="I55" s="316">
        <v>188.75</v>
      </c>
      <c r="J55" s="316">
        <v>192.7</v>
      </c>
      <c r="K55" s="316">
        <v>196.29999999999998</v>
      </c>
      <c r="L55" s="303">
        <v>189.1</v>
      </c>
      <c r="M55" s="303">
        <v>181.55</v>
      </c>
      <c r="N55" s="318">
        <v>13464000</v>
      </c>
      <c r="O55" s="319">
        <v>7.2717479127390253E-3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65.349999999999994</v>
      </c>
      <c r="E56" s="315">
        <v>65.433333333333323</v>
      </c>
      <c r="F56" s="316">
        <v>63.816666666666649</v>
      </c>
      <c r="G56" s="316">
        <v>62.283333333333324</v>
      </c>
      <c r="H56" s="316">
        <v>60.66666666666665</v>
      </c>
      <c r="I56" s="316">
        <v>66.96666666666664</v>
      </c>
      <c r="J56" s="316">
        <v>68.583333333333314</v>
      </c>
      <c r="K56" s="316">
        <v>70.116666666666646</v>
      </c>
      <c r="L56" s="303">
        <v>67.05</v>
      </c>
      <c r="M56" s="303">
        <v>63.9</v>
      </c>
      <c r="N56" s="318">
        <v>107310500</v>
      </c>
      <c r="O56" s="319">
        <v>-5.5755981240155919E-2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115.75</v>
      </c>
      <c r="E57" s="315">
        <v>115.3</v>
      </c>
      <c r="F57" s="316">
        <v>110.75</v>
      </c>
      <c r="G57" s="316">
        <v>105.75</v>
      </c>
      <c r="H57" s="316">
        <v>101.2</v>
      </c>
      <c r="I57" s="316">
        <v>120.3</v>
      </c>
      <c r="J57" s="316">
        <v>124.84999999999998</v>
      </c>
      <c r="K57" s="316">
        <v>129.85</v>
      </c>
      <c r="L57" s="303">
        <v>119.85</v>
      </c>
      <c r="M57" s="303">
        <v>110.3</v>
      </c>
      <c r="N57" s="318">
        <v>21136500</v>
      </c>
      <c r="O57" s="319">
        <v>-0.19437340153452684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481.75</v>
      </c>
      <c r="E58" s="315">
        <v>481.01666666666665</v>
      </c>
      <c r="F58" s="316">
        <v>477.5333333333333</v>
      </c>
      <c r="G58" s="316">
        <v>473.31666666666666</v>
      </c>
      <c r="H58" s="316">
        <v>469.83333333333331</v>
      </c>
      <c r="I58" s="316">
        <v>485.23333333333329</v>
      </c>
      <c r="J58" s="316">
        <v>488.71666666666664</v>
      </c>
      <c r="K58" s="316">
        <v>492.93333333333328</v>
      </c>
      <c r="L58" s="303">
        <v>484.5</v>
      </c>
      <c r="M58" s="303">
        <v>476.8</v>
      </c>
      <c r="N58" s="318">
        <v>4907050</v>
      </c>
      <c r="O58" s="319">
        <v>-3.1767642387111411E-2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26.5</v>
      </c>
      <c r="E59" s="315">
        <v>26.366666666666664</v>
      </c>
      <c r="F59" s="316">
        <v>26.083333333333329</v>
      </c>
      <c r="G59" s="316">
        <v>25.666666666666664</v>
      </c>
      <c r="H59" s="316">
        <v>25.383333333333329</v>
      </c>
      <c r="I59" s="316">
        <v>26.783333333333328</v>
      </c>
      <c r="J59" s="316">
        <v>27.066666666666666</v>
      </c>
      <c r="K59" s="316">
        <v>27.483333333333327</v>
      </c>
      <c r="L59" s="303">
        <v>26.65</v>
      </c>
      <c r="M59" s="303">
        <v>25.95</v>
      </c>
      <c r="N59" s="318">
        <v>54225000</v>
      </c>
      <c r="O59" s="319">
        <v>-6.5952184666117067E-3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721.3</v>
      </c>
      <c r="E60" s="315">
        <v>718.16666666666663</v>
      </c>
      <c r="F60" s="316">
        <v>713.33333333333326</v>
      </c>
      <c r="G60" s="316">
        <v>705.36666666666667</v>
      </c>
      <c r="H60" s="316">
        <v>700.5333333333333</v>
      </c>
      <c r="I60" s="316">
        <v>726.13333333333321</v>
      </c>
      <c r="J60" s="316">
        <v>730.96666666666647</v>
      </c>
      <c r="K60" s="316">
        <v>738.93333333333317</v>
      </c>
      <c r="L60" s="303">
        <v>723</v>
      </c>
      <c r="M60" s="303">
        <v>710.2</v>
      </c>
      <c r="N60" s="318">
        <v>3624000</v>
      </c>
      <c r="O60" s="319">
        <v>-2.7517886626307101E-3</v>
      </c>
    </row>
    <row r="61" spans="1:15" ht="15">
      <c r="A61" s="276">
        <v>51</v>
      </c>
      <c r="B61" s="415" t="s">
        <v>39</v>
      </c>
      <c r="C61" s="276" t="s">
        <v>248</v>
      </c>
      <c r="D61" s="315">
        <v>1185.2</v>
      </c>
      <c r="E61" s="315">
        <v>1180.1166666666666</v>
      </c>
      <c r="F61" s="316">
        <v>1167.9833333333331</v>
      </c>
      <c r="G61" s="316">
        <v>1150.7666666666667</v>
      </c>
      <c r="H61" s="316">
        <v>1138.6333333333332</v>
      </c>
      <c r="I61" s="316">
        <v>1197.333333333333</v>
      </c>
      <c r="J61" s="316">
        <v>1209.4666666666667</v>
      </c>
      <c r="K61" s="316">
        <v>1226.6833333333329</v>
      </c>
      <c r="L61" s="303">
        <v>1192.25</v>
      </c>
      <c r="M61" s="303">
        <v>1162.9000000000001</v>
      </c>
      <c r="N61" s="318">
        <v>1483300</v>
      </c>
      <c r="O61" s="319">
        <v>5.2583025830258305E-2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917.65</v>
      </c>
      <c r="E62" s="315">
        <v>913.85</v>
      </c>
      <c r="F62" s="316">
        <v>906.85</v>
      </c>
      <c r="G62" s="316">
        <v>896.05</v>
      </c>
      <c r="H62" s="316">
        <v>889.05</v>
      </c>
      <c r="I62" s="316">
        <v>924.65000000000009</v>
      </c>
      <c r="J62" s="316">
        <v>931.65000000000009</v>
      </c>
      <c r="K62" s="316">
        <v>942.45000000000016</v>
      </c>
      <c r="L62" s="303">
        <v>920.85</v>
      </c>
      <c r="M62" s="303">
        <v>903.05</v>
      </c>
      <c r="N62" s="318">
        <v>17413500</v>
      </c>
      <c r="O62" s="319">
        <v>-3.7643723421011181E-2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838.35</v>
      </c>
      <c r="E63" s="315">
        <v>834.44999999999993</v>
      </c>
      <c r="F63" s="316">
        <v>828.89999999999986</v>
      </c>
      <c r="G63" s="316">
        <v>819.44999999999993</v>
      </c>
      <c r="H63" s="316">
        <v>813.89999999999986</v>
      </c>
      <c r="I63" s="316">
        <v>843.89999999999986</v>
      </c>
      <c r="J63" s="316">
        <v>849.44999999999982</v>
      </c>
      <c r="K63" s="316">
        <v>858.89999999999986</v>
      </c>
      <c r="L63" s="303">
        <v>840</v>
      </c>
      <c r="M63" s="303">
        <v>825</v>
      </c>
      <c r="N63" s="318">
        <v>3735000</v>
      </c>
      <c r="O63" s="319">
        <v>-2.607561929595828E-2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848.65</v>
      </c>
      <c r="E64" s="315">
        <v>845.05000000000007</v>
      </c>
      <c r="F64" s="316">
        <v>837.60000000000014</v>
      </c>
      <c r="G64" s="316">
        <v>826.55000000000007</v>
      </c>
      <c r="H64" s="316">
        <v>819.10000000000014</v>
      </c>
      <c r="I64" s="316">
        <v>856.10000000000014</v>
      </c>
      <c r="J64" s="316">
        <v>863.55000000000018</v>
      </c>
      <c r="K64" s="316">
        <v>874.60000000000014</v>
      </c>
      <c r="L64" s="303">
        <v>852.5</v>
      </c>
      <c r="M64" s="303">
        <v>834</v>
      </c>
      <c r="N64" s="318">
        <v>20085800</v>
      </c>
      <c r="O64" s="319">
        <v>2.3798480037107075E-2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2281.9499999999998</v>
      </c>
      <c r="E65" s="315">
        <v>2282.7999999999997</v>
      </c>
      <c r="F65" s="316">
        <v>2256.8499999999995</v>
      </c>
      <c r="G65" s="316">
        <v>2231.7499999999995</v>
      </c>
      <c r="H65" s="316">
        <v>2205.7999999999993</v>
      </c>
      <c r="I65" s="316">
        <v>2307.8999999999996</v>
      </c>
      <c r="J65" s="316">
        <v>2333.8499999999995</v>
      </c>
      <c r="K65" s="316">
        <v>2358.9499999999998</v>
      </c>
      <c r="L65" s="303">
        <v>2308.75</v>
      </c>
      <c r="M65" s="303">
        <v>2257.6999999999998</v>
      </c>
      <c r="N65" s="318">
        <v>24330300</v>
      </c>
      <c r="O65" s="319">
        <v>-1.4580624779771813E-2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1414.5</v>
      </c>
      <c r="E66" s="315">
        <v>1416.9333333333334</v>
      </c>
      <c r="F66" s="316">
        <v>1398.6166666666668</v>
      </c>
      <c r="G66" s="316">
        <v>1382.7333333333333</v>
      </c>
      <c r="H66" s="316">
        <v>1364.4166666666667</v>
      </c>
      <c r="I66" s="316">
        <v>1432.8166666666668</v>
      </c>
      <c r="J66" s="316">
        <v>1451.1333333333334</v>
      </c>
      <c r="K66" s="316">
        <v>1467.0166666666669</v>
      </c>
      <c r="L66" s="303">
        <v>1435.25</v>
      </c>
      <c r="M66" s="303">
        <v>1401.05</v>
      </c>
      <c r="N66" s="318">
        <v>28724850</v>
      </c>
      <c r="O66" s="319">
        <v>1.5951135059427704E-2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638.1</v>
      </c>
      <c r="E67" s="315">
        <v>639.7166666666667</v>
      </c>
      <c r="F67" s="316">
        <v>630.78333333333342</v>
      </c>
      <c r="G67" s="316">
        <v>623.4666666666667</v>
      </c>
      <c r="H67" s="316">
        <v>614.53333333333342</v>
      </c>
      <c r="I67" s="316">
        <v>647.03333333333342</v>
      </c>
      <c r="J67" s="316">
        <v>655.96666666666681</v>
      </c>
      <c r="K67" s="316">
        <v>663.28333333333342</v>
      </c>
      <c r="L67" s="303">
        <v>648.65</v>
      </c>
      <c r="M67" s="303">
        <v>632.4</v>
      </c>
      <c r="N67" s="318">
        <v>16914700</v>
      </c>
      <c r="O67" s="319">
        <v>0.22214274360197106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3114.7</v>
      </c>
      <c r="E68" s="315">
        <v>3113.25</v>
      </c>
      <c r="F68" s="316">
        <v>3071.5</v>
      </c>
      <c r="G68" s="316">
        <v>3028.3</v>
      </c>
      <c r="H68" s="316">
        <v>2986.55</v>
      </c>
      <c r="I68" s="316">
        <v>3156.45</v>
      </c>
      <c r="J68" s="316">
        <v>3198.2</v>
      </c>
      <c r="K68" s="316">
        <v>3241.3999999999996</v>
      </c>
      <c r="L68" s="303">
        <v>3155</v>
      </c>
      <c r="M68" s="303">
        <v>3070.05</v>
      </c>
      <c r="N68" s="318">
        <v>3724200</v>
      </c>
      <c r="O68" s="319">
        <v>-7.1182916100135966E-3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233.05</v>
      </c>
      <c r="E69" s="315">
        <v>233.23333333333335</v>
      </c>
      <c r="F69" s="316">
        <v>229.1166666666667</v>
      </c>
      <c r="G69" s="316">
        <v>225.18333333333337</v>
      </c>
      <c r="H69" s="316">
        <v>221.06666666666672</v>
      </c>
      <c r="I69" s="316">
        <v>237.16666666666669</v>
      </c>
      <c r="J69" s="316">
        <v>241.28333333333336</v>
      </c>
      <c r="K69" s="316">
        <v>245.21666666666667</v>
      </c>
      <c r="L69" s="303">
        <v>237.35</v>
      </c>
      <c r="M69" s="303">
        <v>229.3</v>
      </c>
      <c r="N69" s="318">
        <v>27188900</v>
      </c>
      <c r="O69" s="319">
        <v>2.1651316852480208E-2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215.55</v>
      </c>
      <c r="E70" s="315">
        <v>216.35</v>
      </c>
      <c r="F70" s="316">
        <v>212.2</v>
      </c>
      <c r="G70" s="316">
        <v>208.85</v>
      </c>
      <c r="H70" s="316">
        <v>204.7</v>
      </c>
      <c r="I70" s="316">
        <v>219.7</v>
      </c>
      <c r="J70" s="316">
        <v>223.85000000000002</v>
      </c>
      <c r="K70" s="316">
        <v>227.2</v>
      </c>
      <c r="L70" s="303">
        <v>220.5</v>
      </c>
      <c r="M70" s="303">
        <v>213</v>
      </c>
      <c r="N70" s="318">
        <v>28449900</v>
      </c>
      <c r="O70" s="319">
        <v>7.4576919399560191E-3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2147.5500000000002</v>
      </c>
      <c r="E71" s="315">
        <v>2145.75</v>
      </c>
      <c r="F71" s="316">
        <v>2134.0500000000002</v>
      </c>
      <c r="G71" s="316">
        <v>2120.5500000000002</v>
      </c>
      <c r="H71" s="316">
        <v>2108.8500000000004</v>
      </c>
      <c r="I71" s="316">
        <v>2159.25</v>
      </c>
      <c r="J71" s="316">
        <v>2170.9499999999998</v>
      </c>
      <c r="K71" s="316">
        <v>2184.4499999999998</v>
      </c>
      <c r="L71" s="303">
        <v>2157.4499999999998</v>
      </c>
      <c r="M71" s="303">
        <v>2132.25</v>
      </c>
      <c r="N71" s="318">
        <v>6725700</v>
      </c>
      <c r="O71" s="319">
        <v>1.0092363144852444E-2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189.5</v>
      </c>
      <c r="E72" s="315">
        <v>190.01666666666665</v>
      </c>
      <c r="F72" s="316">
        <v>186.93333333333331</v>
      </c>
      <c r="G72" s="316">
        <v>184.36666666666665</v>
      </c>
      <c r="H72" s="316">
        <v>181.2833333333333</v>
      </c>
      <c r="I72" s="316">
        <v>192.58333333333331</v>
      </c>
      <c r="J72" s="316">
        <v>195.66666666666669</v>
      </c>
      <c r="K72" s="316">
        <v>198.23333333333332</v>
      </c>
      <c r="L72" s="303">
        <v>193.1</v>
      </c>
      <c r="M72" s="303">
        <v>187.45</v>
      </c>
      <c r="N72" s="318">
        <v>17918000</v>
      </c>
      <c r="O72" s="319">
        <v>-1.1120615911035072E-2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483.4</v>
      </c>
      <c r="E73" s="315">
        <v>482.01666666666665</v>
      </c>
      <c r="F73" s="316">
        <v>475.38333333333333</v>
      </c>
      <c r="G73" s="316">
        <v>467.36666666666667</v>
      </c>
      <c r="H73" s="316">
        <v>460.73333333333335</v>
      </c>
      <c r="I73" s="316">
        <v>490.0333333333333</v>
      </c>
      <c r="J73" s="316">
        <v>496.66666666666663</v>
      </c>
      <c r="K73" s="316">
        <v>504.68333333333328</v>
      </c>
      <c r="L73" s="303">
        <v>488.65</v>
      </c>
      <c r="M73" s="303">
        <v>474</v>
      </c>
      <c r="N73" s="318">
        <v>113570875</v>
      </c>
      <c r="O73" s="319">
        <v>1.9539832621522205E-2</v>
      </c>
    </row>
    <row r="74" spans="1:15" ht="15">
      <c r="A74" s="276">
        <v>64</v>
      </c>
      <c r="B74" s="415" t="s">
        <v>57</v>
      </c>
      <c r="C74" t="s">
        <v>256</v>
      </c>
      <c r="D74" s="472">
        <v>1524.7</v>
      </c>
      <c r="E74" s="472">
        <v>1513.95</v>
      </c>
      <c r="F74" s="473">
        <v>1493.1000000000001</v>
      </c>
      <c r="G74" s="473">
        <v>1461.5</v>
      </c>
      <c r="H74" s="473">
        <v>1440.65</v>
      </c>
      <c r="I74" s="473">
        <v>1545.5500000000002</v>
      </c>
      <c r="J74" s="473">
        <v>1566.4</v>
      </c>
      <c r="K74" s="473">
        <v>1598.0000000000002</v>
      </c>
      <c r="L74" s="474">
        <v>1534.8</v>
      </c>
      <c r="M74" s="474">
        <v>1482.35</v>
      </c>
      <c r="N74" s="475">
        <v>731425</v>
      </c>
      <c r="O74" s="476">
        <v>-5.7770075101097633E-3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468.8</v>
      </c>
      <c r="E75" s="315">
        <v>468.86666666666662</v>
      </c>
      <c r="F75" s="316">
        <v>460.03333333333325</v>
      </c>
      <c r="G75" s="316">
        <v>451.26666666666665</v>
      </c>
      <c r="H75" s="316">
        <v>442.43333333333328</v>
      </c>
      <c r="I75" s="316">
        <v>477.63333333333321</v>
      </c>
      <c r="J75" s="316">
        <v>486.46666666666658</v>
      </c>
      <c r="K75" s="316">
        <v>495.23333333333318</v>
      </c>
      <c r="L75" s="303">
        <v>477.7</v>
      </c>
      <c r="M75" s="303">
        <v>460.1</v>
      </c>
      <c r="N75" s="318">
        <v>6156000</v>
      </c>
      <c r="O75" s="319">
        <v>-6.0869565217391307E-2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</v>
      </c>
      <c r="E76" s="315">
        <v>10.066666666666668</v>
      </c>
      <c r="F76" s="316">
        <v>9.8333333333333357</v>
      </c>
      <c r="G76" s="316">
        <v>9.6666666666666679</v>
      </c>
      <c r="H76" s="316">
        <v>9.4333333333333353</v>
      </c>
      <c r="I76" s="316">
        <v>10.233333333333336</v>
      </c>
      <c r="J76" s="316">
        <v>10.466666666666667</v>
      </c>
      <c r="K76" s="316">
        <v>10.633333333333336</v>
      </c>
      <c r="L76" s="303">
        <v>10.3</v>
      </c>
      <c r="M76" s="303">
        <v>9.9</v>
      </c>
      <c r="N76" s="318">
        <v>564130000</v>
      </c>
      <c r="O76" s="319">
        <v>1.9739339491332407E-2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36.6</v>
      </c>
      <c r="E77" s="315">
        <v>36.75</v>
      </c>
      <c r="F77" s="316">
        <v>35.9</v>
      </c>
      <c r="G77" s="316">
        <v>35.199999999999996</v>
      </c>
      <c r="H77" s="316">
        <v>34.349999999999994</v>
      </c>
      <c r="I77" s="316">
        <v>37.450000000000003</v>
      </c>
      <c r="J77" s="316">
        <v>38.299999999999997</v>
      </c>
      <c r="K77" s="316">
        <v>39.000000000000007</v>
      </c>
      <c r="L77" s="303">
        <v>37.6</v>
      </c>
      <c r="M77" s="303">
        <v>36.049999999999997</v>
      </c>
      <c r="N77" s="318">
        <v>126578000</v>
      </c>
      <c r="O77" s="319">
        <v>4.0774878925167943E-2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482.1</v>
      </c>
      <c r="E78" s="315">
        <v>479.91666666666669</v>
      </c>
      <c r="F78" s="316">
        <v>473.88333333333338</v>
      </c>
      <c r="G78" s="316">
        <v>465.66666666666669</v>
      </c>
      <c r="H78" s="316">
        <v>459.63333333333338</v>
      </c>
      <c r="I78" s="316">
        <v>488.13333333333338</v>
      </c>
      <c r="J78" s="316">
        <v>494.16666666666669</v>
      </c>
      <c r="K78" s="316">
        <v>502.38333333333338</v>
      </c>
      <c r="L78" s="303">
        <v>485.95</v>
      </c>
      <c r="M78" s="303">
        <v>471.7</v>
      </c>
      <c r="N78" s="318">
        <v>6015625</v>
      </c>
      <c r="O78" s="319">
        <v>4.2659675881792182E-2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1600.05</v>
      </c>
      <c r="E79" s="315">
        <v>1587.3166666666666</v>
      </c>
      <c r="F79" s="316">
        <v>1566.7333333333331</v>
      </c>
      <c r="G79" s="316">
        <v>1533.4166666666665</v>
      </c>
      <c r="H79" s="316">
        <v>1512.833333333333</v>
      </c>
      <c r="I79" s="316">
        <v>1620.6333333333332</v>
      </c>
      <c r="J79" s="316">
        <v>1641.2166666666667</v>
      </c>
      <c r="K79" s="316">
        <v>1674.5333333333333</v>
      </c>
      <c r="L79" s="303">
        <v>1607.9</v>
      </c>
      <c r="M79" s="303">
        <v>1554</v>
      </c>
      <c r="N79" s="318">
        <v>3044000</v>
      </c>
      <c r="O79" s="319">
        <v>-2.3889690556357222E-2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901.45</v>
      </c>
      <c r="E80" s="315">
        <v>897.9666666666667</v>
      </c>
      <c r="F80" s="316">
        <v>887.13333333333344</v>
      </c>
      <c r="G80" s="316">
        <v>872.81666666666672</v>
      </c>
      <c r="H80" s="316">
        <v>861.98333333333346</v>
      </c>
      <c r="I80" s="316">
        <v>912.28333333333342</v>
      </c>
      <c r="J80" s="316">
        <v>923.11666666666667</v>
      </c>
      <c r="K80" s="316">
        <v>937.43333333333339</v>
      </c>
      <c r="L80" s="303">
        <v>908.8</v>
      </c>
      <c r="M80" s="303">
        <v>883.65</v>
      </c>
      <c r="N80" s="318">
        <v>17209500</v>
      </c>
      <c r="O80" s="319">
        <v>-4.6771057776990012E-2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225.8</v>
      </c>
      <c r="E81" s="315">
        <v>221.46666666666667</v>
      </c>
      <c r="F81" s="316">
        <v>215.43333333333334</v>
      </c>
      <c r="G81" s="316">
        <v>205.06666666666666</v>
      </c>
      <c r="H81" s="316">
        <v>199.03333333333333</v>
      </c>
      <c r="I81" s="316">
        <v>231.83333333333334</v>
      </c>
      <c r="J81" s="316">
        <v>237.8666666666667</v>
      </c>
      <c r="K81" s="316">
        <v>248.23333333333335</v>
      </c>
      <c r="L81" s="303">
        <v>227.5</v>
      </c>
      <c r="M81" s="303">
        <v>211.1</v>
      </c>
      <c r="N81" s="318">
        <v>14756000</v>
      </c>
      <c r="O81" s="319">
        <v>0.34955185659411009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1147.8</v>
      </c>
      <c r="E82" s="315">
        <v>1141.7</v>
      </c>
      <c r="F82" s="316">
        <v>1130.2</v>
      </c>
      <c r="G82" s="316">
        <v>1112.5999999999999</v>
      </c>
      <c r="H82" s="316">
        <v>1101.0999999999999</v>
      </c>
      <c r="I82" s="316">
        <v>1159.3000000000002</v>
      </c>
      <c r="J82" s="316">
        <v>1170.8000000000002</v>
      </c>
      <c r="K82" s="316">
        <v>1188.4000000000003</v>
      </c>
      <c r="L82" s="303">
        <v>1153.2</v>
      </c>
      <c r="M82" s="303">
        <v>1124.0999999999999</v>
      </c>
      <c r="N82" s="318">
        <v>36391800</v>
      </c>
      <c r="O82" s="319">
        <v>3.3587812276336865E-2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88.6</v>
      </c>
      <c r="E83" s="315">
        <v>88.05</v>
      </c>
      <c r="F83" s="316">
        <v>86.399999999999991</v>
      </c>
      <c r="G83" s="316">
        <v>84.199999999999989</v>
      </c>
      <c r="H83" s="316">
        <v>82.549999999999983</v>
      </c>
      <c r="I83" s="316">
        <v>90.25</v>
      </c>
      <c r="J83" s="316">
        <v>91.9</v>
      </c>
      <c r="K83" s="316">
        <v>94.100000000000009</v>
      </c>
      <c r="L83" s="303">
        <v>89.7</v>
      </c>
      <c r="M83" s="303">
        <v>85.85</v>
      </c>
      <c r="N83" s="318">
        <v>51462000</v>
      </c>
      <c r="O83" s="319">
        <v>3.4801020685162061E-2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196.95</v>
      </c>
      <c r="E84" s="315">
        <v>196.76666666666665</v>
      </c>
      <c r="F84" s="316">
        <v>194.1333333333333</v>
      </c>
      <c r="G84" s="316">
        <v>191.31666666666663</v>
      </c>
      <c r="H84" s="316">
        <v>188.68333333333328</v>
      </c>
      <c r="I84" s="316">
        <v>199.58333333333331</v>
      </c>
      <c r="J84" s="316">
        <v>202.21666666666664</v>
      </c>
      <c r="K84" s="316">
        <v>205.03333333333333</v>
      </c>
      <c r="L84" s="303">
        <v>199.4</v>
      </c>
      <c r="M84" s="303">
        <v>193.95</v>
      </c>
      <c r="N84" s="318">
        <v>91830400</v>
      </c>
      <c r="O84" s="319">
        <v>1.1740234099562825E-2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260.64999999999998</v>
      </c>
      <c r="E85" s="315">
        <v>260.61666666666662</v>
      </c>
      <c r="F85" s="316">
        <v>252.23333333333323</v>
      </c>
      <c r="G85" s="316">
        <v>243.81666666666661</v>
      </c>
      <c r="H85" s="316">
        <v>235.43333333333322</v>
      </c>
      <c r="I85" s="316">
        <v>269.03333333333325</v>
      </c>
      <c r="J85" s="316">
        <v>277.41666666666657</v>
      </c>
      <c r="K85" s="316">
        <v>285.83333333333326</v>
      </c>
      <c r="L85" s="303">
        <v>269</v>
      </c>
      <c r="M85" s="303">
        <v>252.2</v>
      </c>
      <c r="N85" s="318">
        <v>25675000</v>
      </c>
      <c r="O85" s="319">
        <v>2.9264381639607137E-2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370.45</v>
      </c>
      <c r="E86" s="315">
        <v>367.18333333333334</v>
      </c>
      <c r="F86" s="316">
        <v>361.66666666666669</v>
      </c>
      <c r="G86" s="316">
        <v>352.88333333333333</v>
      </c>
      <c r="H86" s="316">
        <v>347.36666666666667</v>
      </c>
      <c r="I86" s="316">
        <v>375.9666666666667</v>
      </c>
      <c r="J86" s="316">
        <v>381.48333333333335</v>
      </c>
      <c r="K86" s="316">
        <v>390.26666666666671</v>
      </c>
      <c r="L86" s="303">
        <v>372.7</v>
      </c>
      <c r="M86" s="303">
        <v>358.4</v>
      </c>
      <c r="N86" s="318">
        <v>36312300</v>
      </c>
      <c r="O86" s="319">
        <v>2.0116227089852479E-3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2546.6</v>
      </c>
      <c r="E87" s="315">
        <v>2543.2333333333336</v>
      </c>
      <c r="F87" s="316">
        <v>2521.4666666666672</v>
      </c>
      <c r="G87" s="316">
        <v>2496.3333333333335</v>
      </c>
      <c r="H87" s="316">
        <v>2474.5666666666671</v>
      </c>
      <c r="I87" s="316">
        <v>2568.3666666666672</v>
      </c>
      <c r="J87" s="316">
        <v>2590.1333333333337</v>
      </c>
      <c r="K87" s="316">
        <v>2615.2666666666673</v>
      </c>
      <c r="L87" s="303">
        <v>2565</v>
      </c>
      <c r="M87" s="303">
        <v>2518.1</v>
      </c>
      <c r="N87" s="318">
        <v>1810000</v>
      </c>
      <c r="O87" s="319">
        <v>-8.0832990820660366E-3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1816.3</v>
      </c>
      <c r="E88" s="315">
        <v>1832.0999999999997</v>
      </c>
      <c r="F88" s="316">
        <v>1793.8499999999995</v>
      </c>
      <c r="G88" s="316">
        <v>1771.3999999999999</v>
      </c>
      <c r="H88" s="316">
        <v>1733.1499999999996</v>
      </c>
      <c r="I88" s="316">
        <v>1854.5499999999993</v>
      </c>
      <c r="J88" s="316">
        <v>1892.7999999999997</v>
      </c>
      <c r="K88" s="316">
        <v>1915.2499999999991</v>
      </c>
      <c r="L88" s="303">
        <v>1870.35</v>
      </c>
      <c r="M88" s="303">
        <v>1809.65</v>
      </c>
      <c r="N88" s="318">
        <v>25950800</v>
      </c>
      <c r="O88" s="319">
        <v>-4.5154168813010521E-2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85.75</v>
      </c>
      <c r="E89" s="315">
        <v>86</v>
      </c>
      <c r="F89" s="316">
        <v>84.45</v>
      </c>
      <c r="G89" s="316">
        <v>83.15</v>
      </c>
      <c r="H89" s="316">
        <v>81.600000000000009</v>
      </c>
      <c r="I89" s="316">
        <v>87.3</v>
      </c>
      <c r="J89" s="316">
        <v>88.850000000000009</v>
      </c>
      <c r="K89" s="316">
        <v>90.149999999999991</v>
      </c>
      <c r="L89" s="303">
        <v>87.55</v>
      </c>
      <c r="M89" s="303">
        <v>84.7</v>
      </c>
      <c r="N89" s="318">
        <v>24966200</v>
      </c>
      <c r="O89" s="319">
        <v>1.3283872250790417E-2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343.2</v>
      </c>
      <c r="E90" s="315">
        <v>341.81666666666666</v>
      </c>
      <c r="F90" s="316">
        <v>337.63333333333333</v>
      </c>
      <c r="G90" s="316">
        <v>332.06666666666666</v>
      </c>
      <c r="H90" s="316">
        <v>327.88333333333333</v>
      </c>
      <c r="I90" s="316">
        <v>347.38333333333333</v>
      </c>
      <c r="J90" s="316">
        <v>351.56666666666661</v>
      </c>
      <c r="K90" s="316">
        <v>357.13333333333333</v>
      </c>
      <c r="L90" s="303">
        <v>346</v>
      </c>
      <c r="M90" s="303">
        <v>336.25</v>
      </c>
      <c r="N90" s="318">
        <v>15578000</v>
      </c>
      <c r="O90" s="319">
        <v>-8.1485849056603776E-2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1120.25</v>
      </c>
      <c r="E91" s="315">
        <v>1122.7</v>
      </c>
      <c r="F91" s="316">
        <v>1107.25</v>
      </c>
      <c r="G91" s="316">
        <v>1094.25</v>
      </c>
      <c r="H91" s="316">
        <v>1078.8</v>
      </c>
      <c r="I91" s="316">
        <v>1135.7</v>
      </c>
      <c r="J91" s="316">
        <v>1151.1500000000003</v>
      </c>
      <c r="K91" s="316">
        <v>1164.1500000000001</v>
      </c>
      <c r="L91" s="303">
        <v>1138.1500000000001</v>
      </c>
      <c r="M91" s="303">
        <v>1109.7</v>
      </c>
      <c r="N91" s="318">
        <v>15657275</v>
      </c>
      <c r="O91" s="319">
        <v>3.0041527897701575E-2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917.1</v>
      </c>
      <c r="E92" s="315">
        <v>915.4</v>
      </c>
      <c r="F92" s="316">
        <v>906</v>
      </c>
      <c r="G92" s="316">
        <v>894.9</v>
      </c>
      <c r="H92" s="316">
        <v>885.5</v>
      </c>
      <c r="I92" s="316">
        <v>926.5</v>
      </c>
      <c r="J92" s="316">
        <v>935.89999999999986</v>
      </c>
      <c r="K92" s="316">
        <v>947</v>
      </c>
      <c r="L92" s="303">
        <v>924.8</v>
      </c>
      <c r="M92" s="303">
        <v>904.3</v>
      </c>
      <c r="N92" s="318">
        <v>9347450</v>
      </c>
      <c r="O92" s="319">
        <v>1.1311384954938384E-2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755.3</v>
      </c>
      <c r="E93" s="315">
        <v>749.13333333333321</v>
      </c>
      <c r="F93" s="316">
        <v>738.36666666666645</v>
      </c>
      <c r="G93" s="316">
        <v>721.43333333333328</v>
      </c>
      <c r="H93" s="316">
        <v>710.66666666666652</v>
      </c>
      <c r="I93" s="316">
        <v>766.06666666666638</v>
      </c>
      <c r="J93" s="316">
        <v>776.83333333333326</v>
      </c>
      <c r="K93" s="316">
        <v>793.76666666666631</v>
      </c>
      <c r="L93" s="303">
        <v>759.9</v>
      </c>
      <c r="M93" s="303">
        <v>732.2</v>
      </c>
      <c r="N93" s="318">
        <v>14714000</v>
      </c>
      <c r="O93" s="319">
        <v>4.3960244648318042E-3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166.5</v>
      </c>
      <c r="E94" s="315">
        <v>167.36666666666667</v>
      </c>
      <c r="F94" s="316">
        <v>163.48333333333335</v>
      </c>
      <c r="G94" s="316">
        <v>160.46666666666667</v>
      </c>
      <c r="H94" s="316">
        <v>156.58333333333334</v>
      </c>
      <c r="I94" s="316">
        <v>170.38333333333335</v>
      </c>
      <c r="J94" s="316">
        <v>174.26666666666668</v>
      </c>
      <c r="K94" s="316">
        <v>177.28333333333336</v>
      </c>
      <c r="L94" s="303">
        <v>171.25</v>
      </c>
      <c r="M94" s="303">
        <v>164.35</v>
      </c>
      <c r="N94" s="318">
        <v>19541412</v>
      </c>
      <c r="O94" s="319">
        <v>8.2877475226950062E-2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174.55</v>
      </c>
      <c r="E95" s="315">
        <v>174.28333333333333</v>
      </c>
      <c r="F95" s="316">
        <v>172.06666666666666</v>
      </c>
      <c r="G95" s="316">
        <v>169.58333333333334</v>
      </c>
      <c r="H95" s="316">
        <v>167.36666666666667</v>
      </c>
      <c r="I95" s="316">
        <v>176.76666666666665</v>
      </c>
      <c r="J95" s="316">
        <v>178.98333333333329</v>
      </c>
      <c r="K95" s="316">
        <v>181.46666666666664</v>
      </c>
      <c r="L95" s="303">
        <v>176.5</v>
      </c>
      <c r="M95" s="303">
        <v>171.8</v>
      </c>
      <c r="N95" s="318">
        <v>18540000</v>
      </c>
      <c r="O95" s="319">
        <v>-2.9041626331074541E-3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379.55</v>
      </c>
      <c r="E96" s="315">
        <v>377.83333333333331</v>
      </c>
      <c r="F96" s="316">
        <v>373.36666666666662</v>
      </c>
      <c r="G96" s="316">
        <v>367.18333333333328</v>
      </c>
      <c r="H96" s="316">
        <v>362.71666666666658</v>
      </c>
      <c r="I96" s="316">
        <v>384.01666666666665</v>
      </c>
      <c r="J96" s="316">
        <v>388.48333333333335</v>
      </c>
      <c r="K96" s="316">
        <v>394.66666666666669</v>
      </c>
      <c r="L96" s="303">
        <v>382.3</v>
      </c>
      <c r="M96" s="303">
        <v>371.65</v>
      </c>
      <c r="N96" s="318">
        <v>9804000</v>
      </c>
      <c r="O96" s="319">
        <v>2.0441537203597709E-3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7245.1</v>
      </c>
      <c r="E97" s="315">
        <v>7213.3666666666659</v>
      </c>
      <c r="F97" s="316">
        <v>7166.7333333333318</v>
      </c>
      <c r="G97" s="316">
        <v>7088.3666666666659</v>
      </c>
      <c r="H97" s="316">
        <v>7041.7333333333318</v>
      </c>
      <c r="I97" s="316">
        <v>7291.7333333333318</v>
      </c>
      <c r="J97" s="316">
        <v>7338.366666666665</v>
      </c>
      <c r="K97" s="316">
        <v>7416.7333333333318</v>
      </c>
      <c r="L97" s="303">
        <v>7260</v>
      </c>
      <c r="M97" s="303">
        <v>7135</v>
      </c>
      <c r="N97" s="318">
        <v>2986400</v>
      </c>
      <c r="O97" s="319">
        <v>-3.669847200907453E-3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571.70000000000005</v>
      </c>
      <c r="E98" s="315">
        <v>569.6</v>
      </c>
      <c r="F98" s="316">
        <v>564.6</v>
      </c>
      <c r="G98" s="316">
        <v>557.5</v>
      </c>
      <c r="H98" s="316">
        <v>552.5</v>
      </c>
      <c r="I98" s="316">
        <v>576.70000000000005</v>
      </c>
      <c r="J98" s="316">
        <v>581.70000000000005</v>
      </c>
      <c r="K98" s="316">
        <v>588.80000000000007</v>
      </c>
      <c r="L98" s="303">
        <v>574.6</v>
      </c>
      <c r="M98" s="303">
        <v>562.5</v>
      </c>
      <c r="N98" s="318">
        <v>11092500</v>
      </c>
      <c r="O98" s="319">
        <v>4.755434782608696E-3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641.70000000000005</v>
      </c>
      <c r="E99" s="315">
        <v>639.76666666666665</v>
      </c>
      <c r="F99" s="316">
        <v>633.13333333333333</v>
      </c>
      <c r="G99" s="316">
        <v>624.56666666666672</v>
      </c>
      <c r="H99" s="316">
        <v>617.93333333333339</v>
      </c>
      <c r="I99" s="316">
        <v>648.33333333333326</v>
      </c>
      <c r="J99" s="316">
        <v>654.96666666666647</v>
      </c>
      <c r="K99" s="316">
        <v>663.53333333333319</v>
      </c>
      <c r="L99" s="303">
        <v>646.4</v>
      </c>
      <c r="M99" s="303">
        <v>631.20000000000005</v>
      </c>
      <c r="N99" s="318">
        <v>4758000</v>
      </c>
      <c r="O99" s="319">
        <v>2.1205357142857144E-2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1046.6500000000001</v>
      </c>
      <c r="E100" s="315">
        <v>1054.2833333333335</v>
      </c>
      <c r="F100" s="316">
        <v>1028.8166666666671</v>
      </c>
      <c r="G100" s="316">
        <v>1010.9833333333336</v>
      </c>
      <c r="H100" s="316">
        <v>985.51666666666711</v>
      </c>
      <c r="I100" s="316">
        <v>1072.116666666667</v>
      </c>
      <c r="J100" s="316">
        <v>1097.5833333333337</v>
      </c>
      <c r="K100" s="316">
        <v>1115.416666666667</v>
      </c>
      <c r="L100" s="303">
        <v>1079.75</v>
      </c>
      <c r="M100" s="303">
        <v>1036.45</v>
      </c>
      <c r="N100" s="318">
        <v>1264800</v>
      </c>
      <c r="O100" s="319">
        <v>4.0987654320987651E-2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1422.75</v>
      </c>
      <c r="E101" s="315">
        <v>1417.0833333333333</v>
      </c>
      <c r="F101" s="316">
        <v>1406.1666666666665</v>
      </c>
      <c r="G101" s="316">
        <v>1389.5833333333333</v>
      </c>
      <c r="H101" s="316">
        <v>1378.6666666666665</v>
      </c>
      <c r="I101" s="316">
        <v>1433.6666666666665</v>
      </c>
      <c r="J101" s="316">
        <v>1444.583333333333</v>
      </c>
      <c r="K101" s="316">
        <v>1461.1666666666665</v>
      </c>
      <c r="L101" s="303">
        <v>1428</v>
      </c>
      <c r="M101" s="303">
        <v>1400.5</v>
      </c>
      <c r="N101" s="318">
        <v>1483200</v>
      </c>
      <c r="O101" s="319">
        <v>3.0572540300166758E-2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154.1</v>
      </c>
      <c r="E102" s="315">
        <v>154.41666666666666</v>
      </c>
      <c r="F102" s="316">
        <v>152.38333333333333</v>
      </c>
      <c r="G102" s="316">
        <v>150.66666666666666</v>
      </c>
      <c r="H102" s="316">
        <v>148.63333333333333</v>
      </c>
      <c r="I102" s="316">
        <v>156.13333333333333</v>
      </c>
      <c r="J102" s="316">
        <v>158.16666666666669</v>
      </c>
      <c r="K102" s="316">
        <v>159.88333333333333</v>
      </c>
      <c r="L102" s="303">
        <v>156.44999999999999</v>
      </c>
      <c r="M102" s="303">
        <v>152.69999999999999</v>
      </c>
      <c r="N102" s="318">
        <v>24283000</v>
      </c>
      <c r="O102" s="319">
        <v>3.3055390113162594E-2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79647.850000000006</v>
      </c>
      <c r="E103" s="315">
        <v>79259.599999999991</v>
      </c>
      <c r="F103" s="316">
        <v>78620.949999999983</v>
      </c>
      <c r="G103" s="316">
        <v>77594.049999999988</v>
      </c>
      <c r="H103" s="316">
        <v>76955.39999999998</v>
      </c>
      <c r="I103" s="316">
        <v>80286.499999999985</v>
      </c>
      <c r="J103" s="316">
        <v>80925.14999999998</v>
      </c>
      <c r="K103" s="316">
        <v>81952.049999999988</v>
      </c>
      <c r="L103" s="303">
        <v>79898.25</v>
      </c>
      <c r="M103" s="303">
        <v>78232.7</v>
      </c>
      <c r="N103" s="318">
        <v>61820</v>
      </c>
      <c r="O103" s="319">
        <v>-1.9352791878172588E-2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1162.5</v>
      </c>
      <c r="E104" s="315">
        <v>1149.2666666666667</v>
      </c>
      <c r="F104" s="316">
        <v>1131.1833333333334</v>
      </c>
      <c r="G104" s="316">
        <v>1099.8666666666668</v>
      </c>
      <c r="H104" s="316">
        <v>1081.7833333333335</v>
      </c>
      <c r="I104" s="316">
        <v>1180.5833333333333</v>
      </c>
      <c r="J104" s="316">
        <v>1198.6666666666667</v>
      </c>
      <c r="K104" s="316">
        <v>1229.9833333333331</v>
      </c>
      <c r="L104" s="303">
        <v>1167.3499999999999</v>
      </c>
      <c r="M104" s="303">
        <v>1117.95</v>
      </c>
      <c r="N104" s="318">
        <v>5739750</v>
      </c>
      <c r="O104" s="319">
        <v>-5.5651530108588351E-2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41.85</v>
      </c>
      <c r="E105" s="315">
        <v>41.85</v>
      </c>
      <c r="F105" s="316">
        <v>40.300000000000004</v>
      </c>
      <c r="G105" s="316">
        <v>38.75</v>
      </c>
      <c r="H105" s="316">
        <v>37.200000000000003</v>
      </c>
      <c r="I105" s="316">
        <v>43.400000000000006</v>
      </c>
      <c r="J105" s="316">
        <v>44.95</v>
      </c>
      <c r="K105" s="316">
        <v>46.500000000000007</v>
      </c>
      <c r="L105" s="303">
        <v>43.4</v>
      </c>
      <c r="M105" s="303">
        <v>40.299999999999997</v>
      </c>
      <c r="N105" s="318">
        <v>44880000</v>
      </c>
      <c r="O105" s="319">
        <v>0.20768526989935956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4227.8</v>
      </c>
      <c r="E106" s="315">
        <v>4213.0666666666666</v>
      </c>
      <c r="F106" s="316">
        <v>4174.7333333333336</v>
      </c>
      <c r="G106" s="316">
        <v>4121.666666666667</v>
      </c>
      <c r="H106" s="316">
        <v>4083.3333333333339</v>
      </c>
      <c r="I106" s="316">
        <v>4266.1333333333332</v>
      </c>
      <c r="J106" s="316">
        <v>4304.4666666666672</v>
      </c>
      <c r="K106" s="316">
        <v>4357.5333333333328</v>
      </c>
      <c r="L106" s="303">
        <v>4251.3999999999996</v>
      </c>
      <c r="M106" s="303">
        <v>4160</v>
      </c>
      <c r="N106" s="318">
        <v>838250</v>
      </c>
      <c r="O106" s="319">
        <v>1.2073649260488983E-2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17356.2</v>
      </c>
      <c r="E107" s="315">
        <v>17356.116666666669</v>
      </c>
      <c r="F107" s="316">
        <v>17229.133333333339</v>
      </c>
      <c r="G107" s="316">
        <v>17102.066666666669</v>
      </c>
      <c r="H107" s="316">
        <v>16975.083333333339</v>
      </c>
      <c r="I107" s="316">
        <v>17483.183333333338</v>
      </c>
      <c r="J107" s="316">
        <v>17610.166666666668</v>
      </c>
      <c r="K107" s="316">
        <v>17737.233333333337</v>
      </c>
      <c r="L107" s="303">
        <v>17483.099999999999</v>
      </c>
      <c r="M107" s="303">
        <v>17229.05</v>
      </c>
      <c r="N107" s="318">
        <v>318600</v>
      </c>
      <c r="O107" s="319">
        <v>-1.7424826522744796E-2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103.9</v>
      </c>
      <c r="E108" s="315">
        <v>103.13333333333333</v>
      </c>
      <c r="F108" s="316">
        <v>101.16666666666666</v>
      </c>
      <c r="G108" s="316">
        <v>98.433333333333337</v>
      </c>
      <c r="H108" s="316">
        <v>96.466666666666669</v>
      </c>
      <c r="I108" s="316">
        <v>105.86666666666665</v>
      </c>
      <c r="J108" s="316">
        <v>107.83333333333331</v>
      </c>
      <c r="K108" s="316">
        <v>110.56666666666663</v>
      </c>
      <c r="L108" s="303">
        <v>105.1</v>
      </c>
      <c r="M108" s="303">
        <v>100.4</v>
      </c>
      <c r="N108" s="318">
        <v>31014300</v>
      </c>
      <c r="O108" s="319">
        <v>-4.5960428689200326E-2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95.3</v>
      </c>
      <c r="E109" s="315">
        <v>95.05</v>
      </c>
      <c r="F109" s="316">
        <v>94.35</v>
      </c>
      <c r="G109" s="316">
        <v>93.399999999999991</v>
      </c>
      <c r="H109" s="316">
        <v>92.699999999999989</v>
      </c>
      <c r="I109" s="316">
        <v>96</v>
      </c>
      <c r="J109" s="316">
        <v>96.700000000000017</v>
      </c>
      <c r="K109" s="316">
        <v>97.65</v>
      </c>
      <c r="L109" s="303">
        <v>95.75</v>
      </c>
      <c r="M109" s="303">
        <v>94.1</v>
      </c>
      <c r="N109" s="318">
        <v>60807600</v>
      </c>
      <c r="O109" s="319">
        <v>6.3201584756155081E-3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85.15</v>
      </c>
      <c r="E110" s="315">
        <v>83.983333333333334</v>
      </c>
      <c r="F110" s="316">
        <v>82.466666666666669</v>
      </c>
      <c r="G110" s="316">
        <v>79.783333333333331</v>
      </c>
      <c r="H110" s="316">
        <v>78.266666666666666</v>
      </c>
      <c r="I110" s="316">
        <v>86.666666666666671</v>
      </c>
      <c r="J110" s="316">
        <v>88.183333333333351</v>
      </c>
      <c r="K110" s="316">
        <v>90.866666666666674</v>
      </c>
      <c r="L110" s="303">
        <v>85.5</v>
      </c>
      <c r="M110" s="303">
        <v>81.3</v>
      </c>
      <c r="N110" s="318">
        <v>49318500</v>
      </c>
      <c r="O110" s="319">
        <v>4.281992836209704E-2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23140.6</v>
      </c>
      <c r="E111" s="315">
        <v>23034.666666666668</v>
      </c>
      <c r="F111" s="316">
        <v>22816.333333333336</v>
      </c>
      <c r="G111" s="316">
        <v>22492.066666666669</v>
      </c>
      <c r="H111" s="316">
        <v>22273.733333333337</v>
      </c>
      <c r="I111" s="316">
        <v>23358.933333333334</v>
      </c>
      <c r="J111" s="316">
        <v>23577.26666666667</v>
      </c>
      <c r="K111" s="316">
        <v>23901.533333333333</v>
      </c>
      <c r="L111" s="303">
        <v>23253</v>
      </c>
      <c r="M111" s="303">
        <v>22710.400000000001</v>
      </c>
      <c r="N111" s="318">
        <v>81450</v>
      </c>
      <c r="O111" s="319">
        <v>-6.3793103448275865E-2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1429.65</v>
      </c>
      <c r="E112" s="315">
        <v>1435.1333333333332</v>
      </c>
      <c r="F112" s="316">
        <v>1402.7666666666664</v>
      </c>
      <c r="G112" s="316">
        <v>1375.8833333333332</v>
      </c>
      <c r="H112" s="316">
        <v>1343.5166666666664</v>
      </c>
      <c r="I112" s="316">
        <v>1462.0166666666664</v>
      </c>
      <c r="J112" s="316">
        <v>1494.3833333333332</v>
      </c>
      <c r="K112" s="316">
        <v>1521.2666666666664</v>
      </c>
      <c r="L112" s="303">
        <v>1467.5</v>
      </c>
      <c r="M112" s="303">
        <v>1408.25</v>
      </c>
      <c r="N112" s="318">
        <v>3203200</v>
      </c>
      <c r="O112" s="319">
        <v>2.1216903384183763E-2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253.85</v>
      </c>
      <c r="E113" s="315">
        <v>254.44999999999996</v>
      </c>
      <c r="F113" s="316">
        <v>251.09999999999991</v>
      </c>
      <c r="G113" s="316">
        <v>248.34999999999994</v>
      </c>
      <c r="H113" s="316">
        <v>244.99999999999989</v>
      </c>
      <c r="I113" s="316">
        <v>257.19999999999993</v>
      </c>
      <c r="J113" s="316">
        <v>260.55</v>
      </c>
      <c r="K113" s="316">
        <v>263.29999999999995</v>
      </c>
      <c r="L113" s="303">
        <v>257.8</v>
      </c>
      <c r="M113" s="303">
        <v>251.7</v>
      </c>
      <c r="N113" s="318">
        <v>12351000</v>
      </c>
      <c r="O113" s="319">
        <v>2.4894199651481205E-2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110.25</v>
      </c>
      <c r="E114" s="315">
        <v>109.81666666666668</v>
      </c>
      <c r="F114" s="316">
        <v>109.08333333333336</v>
      </c>
      <c r="G114" s="316">
        <v>107.91666666666669</v>
      </c>
      <c r="H114" s="316">
        <v>107.18333333333337</v>
      </c>
      <c r="I114" s="316">
        <v>110.98333333333335</v>
      </c>
      <c r="J114" s="316">
        <v>111.71666666666667</v>
      </c>
      <c r="K114" s="316">
        <v>112.88333333333334</v>
      </c>
      <c r="L114" s="303">
        <v>110.55</v>
      </c>
      <c r="M114" s="303">
        <v>108.65</v>
      </c>
      <c r="N114" s="318">
        <v>32289600</v>
      </c>
      <c r="O114" s="319">
        <v>-1.1952191235059761E-2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1604.7</v>
      </c>
      <c r="E115" s="315">
        <v>1589.6666666666667</v>
      </c>
      <c r="F115" s="316">
        <v>1569.5333333333335</v>
      </c>
      <c r="G115" s="316">
        <v>1534.3666666666668</v>
      </c>
      <c r="H115" s="316">
        <v>1514.2333333333336</v>
      </c>
      <c r="I115" s="316">
        <v>1624.8333333333335</v>
      </c>
      <c r="J115" s="316">
        <v>1644.9666666666667</v>
      </c>
      <c r="K115" s="316">
        <v>1680.1333333333334</v>
      </c>
      <c r="L115" s="303">
        <v>1609.8</v>
      </c>
      <c r="M115" s="303">
        <v>1554.5</v>
      </c>
      <c r="N115" s="318">
        <v>3046000</v>
      </c>
      <c r="O115" s="319">
        <v>-3.2401524777636595E-2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34.1</v>
      </c>
      <c r="E116" s="315">
        <v>34.283333333333331</v>
      </c>
      <c r="F116" s="316">
        <v>33.316666666666663</v>
      </c>
      <c r="G116" s="316">
        <v>32.533333333333331</v>
      </c>
      <c r="H116" s="316">
        <v>31.566666666666663</v>
      </c>
      <c r="I116" s="316">
        <v>35.066666666666663</v>
      </c>
      <c r="J116" s="316">
        <v>36.033333333333331</v>
      </c>
      <c r="K116" s="316">
        <v>36.816666666666663</v>
      </c>
      <c r="L116" s="303">
        <v>35.25</v>
      </c>
      <c r="M116" s="303">
        <v>33.5</v>
      </c>
      <c r="N116" s="318">
        <v>66210000</v>
      </c>
      <c r="O116" s="319">
        <v>-5.3196053196053195E-2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193.6</v>
      </c>
      <c r="E117" s="315">
        <v>192.28333333333333</v>
      </c>
      <c r="F117" s="316">
        <v>190.46666666666667</v>
      </c>
      <c r="G117" s="316">
        <v>187.33333333333334</v>
      </c>
      <c r="H117" s="316">
        <v>185.51666666666668</v>
      </c>
      <c r="I117" s="316">
        <v>195.41666666666666</v>
      </c>
      <c r="J117" s="316">
        <v>197.23333333333332</v>
      </c>
      <c r="K117" s="316">
        <v>200.36666666666665</v>
      </c>
      <c r="L117" s="303">
        <v>194.1</v>
      </c>
      <c r="M117" s="303">
        <v>189.15</v>
      </c>
      <c r="N117" s="318">
        <v>14444000</v>
      </c>
      <c r="O117" s="319">
        <v>2.0921685043822448E-2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1326.2</v>
      </c>
      <c r="E118" s="315">
        <v>1329.3333333333333</v>
      </c>
      <c r="F118" s="316">
        <v>1301.9166666666665</v>
      </c>
      <c r="G118" s="316">
        <v>1277.6333333333332</v>
      </c>
      <c r="H118" s="316">
        <v>1250.2166666666665</v>
      </c>
      <c r="I118" s="316">
        <v>1353.6166666666666</v>
      </c>
      <c r="J118" s="316">
        <v>1381.0333333333331</v>
      </c>
      <c r="K118" s="316">
        <v>1405.3166666666666</v>
      </c>
      <c r="L118" s="303">
        <v>1356.75</v>
      </c>
      <c r="M118" s="303">
        <v>1305.05</v>
      </c>
      <c r="N118" s="318">
        <v>1363857</v>
      </c>
      <c r="O118" s="319">
        <v>2.9809465273509528E-2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886.3</v>
      </c>
      <c r="E119" s="315">
        <v>886.31666666666661</v>
      </c>
      <c r="F119" s="316">
        <v>872.63333333333321</v>
      </c>
      <c r="G119" s="316">
        <v>858.96666666666658</v>
      </c>
      <c r="H119" s="316">
        <v>845.28333333333319</v>
      </c>
      <c r="I119" s="316">
        <v>899.98333333333323</v>
      </c>
      <c r="J119" s="316">
        <v>913.66666666666663</v>
      </c>
      <c r="K119" s="316">
        <v>927.33333333333326</v>
      </c>
      <c r="L119" s="303">
        <v>900</v>
      </c>
      <c r="M119" s="303">
        <v>872.65</v>
      </c>
      <c r="N119" s="318">
        <v>1392300</v>
      </c>
      <c r="O119" s="319">
        <v>-3.6496350364963502E-3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226.75</v>
      </c>
      <c r="E120" s="315">
        <v>226.5333333333333</v>
      </c>
      <c r="F120" s="316">
        <v>221.6666666666666</v>
      </c>
      <c r="G120" s="316">
        <v>216.58333333333329</v>
      </c>
      <c r="H120" s="316">
        <v>211.71666666666658</v>
      </c>
      <c r="I120" s="316">
        <v>231.61666666666662</v>
      </c>
      <c r="J120" s="316">
        <v>236.48333333333329</v>
      </c>
      <c r="K120" s="316">
        <v>241.56666666666663</v>
      </c>
      <c r="L120" s="303">
        <v>231.4</v>
      </c>
      <c r="M120" s="303">
        <v>221.45</v>
      </c>
      <c r="N120" s="318">
        <v>18788300</v>
      </c>
      <c r="O120" s="319">
        <v>-1.4885540210358532E-2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122.15</v>
      </c>
      <c r="E121" s="315">
        <v>121.91666666666667</v>
      </c>
      <c r="F121" s="316">
        <v>120.68333333333334</v>
      </c>
      <c r="G121" s="316">
        <v>119.21666666666667</v>
      </c>
      <c r="H121" s="316">
        <v>117.98333333333333</v>
      </c>
      <c r="I121" s="316">
        <v>123.38333333333334</v>
      </c>
      <c r="J121" s="316">
        <v>124.61666666666666</v>
      </c>
      <c r="K121" s="316">
        <v>126.08333333333334</v>
      </c>
      <c r="L121" s="303">
        <v>123.15</v>
      </c>
      <c r="M121" s="303">
        <v>120.45</v>
      </c>
      <c r="N121" s="318">
        <v>23892000</v>
      </c>
      <c r="O121" s="319">
        <v>-2.0418204182041821E-2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1968.6</v>
      </c>
      <c r="E122" s="315">
        <v>1960.5166666666667</v>
      </c>
      <c r="F122" s="316">
        <v>1949.0333333333333</v>
      </c>
      <c r="G122" s="316">
        <v>1929.4666666666667</v>
      </c>
      <c r="H122" s="316">
        <v>1917.9833333333333</v>
      </c>
      <c r="I122" s="316">
        <v>1980.0833333333333</v>
      </c>
      <c r="J122" s="316">
        <v>1991.5666666666664</v>
      </c>
      <c r="K122" s="316">
        <v>2011.1333333333332</v>
      </c>
      <c r="L122" s="303">
        <v>1972</v>
      </c>
      <c r="M122" s="303">
        <v>1940.95</v>
      </c>
      <c r="N122" s="318">
        <v>35675860</v>
      </c>
      <c r="O122" s="319">
        <v>1.0241635195601994E-2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52.05</v>
      </c>
      <c r="E123" s="315">
        <v>51.883333333333326</v>
      </c>
      <c r="F123" s="316">
        <v>50.366666666666653</v>
      </c>
      <c r="G123" s="316">
        <v>48.68333333333333</v>
      </c>
      <c r="H123" s="316">
        <v>47.166666666666657</v>
      </c>
      <c r="I123" s="316">
        <v>53.566666666666649</v>
      </c>
      <c r="J123" s="316">
        <v>55.083333333333329</v>
      </c>
      <c r="K123" s="316">
        <v>56.766666666666644</v>
      </c>
      <c r="L123" s="303">
        <v>53.4</v>
      </c>
      <c r="M123" s="303">
        <v>50.2</v>
      </c>
      <c r="N123" s="318">
        <v>73226000</v>
      </c>
      <c r="O123" s="319">
        <v>9.1475502690455957E-2</v>
      </c>
    </row>
    <row r="124" spans="1:15" ht="15">
      <c r="A124" s="276">
        <v>114</v>
      </c>
      <c r="B124" s="415" t="s">
        <v>57</v>
      </c>
      <c r="C124" s="276" t="s">
        <v>280</v>
      </c>
      <c r="D124" s="315">
        <v>880.4</v>
      </c>
      <c r="E124" s="315">
        <v>872.94999999999993</v>
      </c>
      <c r="F124" s="316">
        <v>861.04999999999984</v>
      </c>
      <c r="G124" s="316">
        <v>841.69999999999993</v>
      </c>
      <c r="H124" s="316">
        <v>829.79999999999984</v>
      </c>
      <c r="I124" s="316">
        <v>892.29999999999984</v>
      </c>
      <c r="J124" s="316">
        <v>904.19999999999993</v>
      </c>
      <c r="K124" s="316">
        <v>923.54999999999984</v>
      </c>
      <c r="L124" s="303">
        <v>884.85</v>
      </c>
      <c r="M124" s="303">
        <v>853.6</v>
      </c>
      <c r="N124" s="318">
        <v>5406000</v>
      </c>
      <c r="O124" s="319">
        <v>3.8916114153934853E-2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248.3</v>
      </c>
      <c r="E125" s="315">
        <v>248.38333333333335</v>
      </c>
      <c r="F125" s="316">
        <v>244.6166666666667</v>
      </c>
      <c r="G125" s="316">
        <v>240.93333333333334</v>
      </c>
      <c r="H125" s="316">
        <v>237.16666666666669</v>
      </c>
      <c r="I125" s="316">
        <v>252.06666666666672</v>
      </c>
      <c r="J125" s="316">
        <v>255.83333333333337</v>
      </c>
      <c r="K125" s="316">
        <v>259.51666666666677</v>
      </c>
      <c r="L125" s="303">
        <v>252.15</v>
      </c>
      <c r="M125" s="303">
        <v>244.7</v>
      </c>
      <c r="N125" s="318">
        <v>88824000</v>
      </c>
      <c r="O125" s="319">
        <v>2.131769575715764E-2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24783.55</v>
      </c>
      <c r="E126" s="315">
        <v>24701.183333333334</v>
      </c>
      <c r="F126" s="316">
        <v>24382.366666666669</v>
      </c>
      <c r="G126" s="316">
        <v>23981.183333333334</v>
      </c>
      <c r="H126" s="316">
        <v>23662.366666666669</v>
      </c>
      <c r="I126" s="316">
        <v>25102.366666666669</v>
      </c>
      <c r="J126" s="316">
        <v>25421.183333333334</v>
      </c>
      <c r="K126" s="316">
        <v>25822.366666666669</v>
      </c>
      <c r="L126" s="303">
        <v>25020</v>
      </c>
      <c r="M126" s="303">
        <v>24300</v>
      </c>
      <c r="N126" s="318">
        <v>148900</v>
      </c>
      <c r="O126" s="319">
        <v>2.5835342748880469E-2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1515.6</v>
      </c>
      <c r="E127" s="315">
        <v>1512.9166666666667</v>
      </c>
      <c r="F127" s="316">
        <v>1500.7833333333335</v>
      </c>
      <c r="G127" s="316">
        <v>1485.9666666666667</v>
      </c>
      <c r="H127" s="316">
        <v>1473.8333333333335</v>
      </c>
      <c r="I127" s="316">
        <v>1527.7333333333336</v>
      </c>
      <c r="J127" s="316">
        <v>1539.8666666666668</v>
      </c>
      <c r="K127" s="316">
        <v>1554.6833333333336</v>
      </c>
      <c r="L127" s="303">
        <v>1525.05</v>
      </c>
      <c r="M127" s="303">
        <v>1498.1</v>
      </c>
      <c r="N127" s="318">
        <v>1500400</v>
      </c>
      <c r="O127" s="319">
        <v>-1.5517863587152653E-2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5237.3500000000004</v>
      </c>
      <c r="E128" s="315">
        <v>5203.4333333333334</v>
      </c>
      <c r="F128" s="316">
        <v>5153.916666666667</v>
      </c>
      <c r="G128" s="316">
        <v>5070.4833333333336</v>
      </c>
      <c r="H128" s="316">
        <v>5020.9666666666672</v>
      </c>
      <c r="I128" s="316">
        <v>5286.8666666666668</v>
      </c>
      <c r="J128" s="316">
        <v>5336.3833333333332</v>
      </c>
      <c r="K128" s="316">
        <v>5419.8166666666666</v>
      </c>
      <c r="L128" s="303">
        <v>5252.95</v>
      </c>
      <c r="M128" s="303">
        <v>5120</v>
      </c>
      <c r="N128" s="318">
        <v>428000</v>
      </c>
      <c r="O128" s="319">
        <v>-3.1674208144796379E-2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1035.95</v>
      </c>
      <c r="E129" s="315">
        <v>1035.4833333333333</v>
      </c>
      <c r="F129" s="316">
        <v>1021.4666666666667</v>
      </c>
      <c r="G129" s="316">
        <v>1006.9833333333333</v>
      </c>
      <c r="H129" s="316">
        <v>992.9666666666667</v>
      </c>
      <c r="I129" s="316">
        <v>1049.9666666666667</v>
      </c>
      <c r="J129" s="316">
        <v>1063.9833333333336</v>
      </c>
      <c r="K129" s="316">
        <v>1078.4666666666667</v>
      </c>
      <c r="L129" s="303">
        <v>1049.5</v>
      </c>
      <c r="M129" s="303">
        <v>1021</v>
      </c>
      <c r="N129" s="318">
        <v>4553192</v>
      </c>
      <c r="O129" s="319">
        <v>-1.2012664278787723E-2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545.85</v>
      </c>
      <c r="E130" s="315">
        <v>544.35</v>
      </c>
      <c r="F130" s="316">
        <v>540</v>
      </c>
      <c r="G130" s="316">
        <v>534.15</v>
      </c>
      <c r="H130" s="316">
        <v>529.79999999999995</v>
      </c>
      <c r="I130" s="316">
        <v>550.20000000000005</v>
      </c>
      <c r="J130" s="316">
        <v>554.55000000000018</v>
      </c>
      <c r="K130" s="316">
        <v>560.40000000000009</v>
      </c>
      <c r="L130" s="303">
        <v>548.70000000000005</v>
      </c>
      <c r="M130" s="303">
        <v>538.5</v>
      </c>
      <c r="N130" s="318">
        <v>41188000</v>
      </c>
      <c r="O130" s="319">
        <v>-2.0508722865894259E-2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434.65</v>
      </c>
      <c r="E131" s="315">
        <v>438.75</v>
      </c>
      <c r="F131" s="316">
        <v>427.05</v>
      </c>
      <c r="G131" s="316">
        <v>419.45</v>
      </c>
      <c r="H131" s="316">
        <v>407.75</v>
      </c>
      <c r="I131" s="316">
        <v>446.35</v>
      </c>
      <c r="J131" s="316">
        <v>458.05000000000007</v>
      </c>
      <c r="K131" s="316">
        <v>465.65000000000003</v>
      </c>
      <c r="L131" s="303">
        <v>450.45</v>
      </c>
      <c r="M131" s="303">
        <v>431.15</v>
      </c>
      <c r="N131" s="318">
        <v>7074000</v>
      </c>
      <c r="O131" s="319">
        <v>0.17782217782217782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426.15</v>
      </c>
      <c r="E132" s="315">
        <v>418.65000000000003</v>
      </c>
      <c r="F132" s="316">
        <v>408.75000000000006</v>
      </c>
      <c r="G132" s="316">
        <v>391.35</v>
      </c>
      <c r="H132" s="316">
        <v>381.45000000000005</v>
      </c>
      <c r="I132" s="316">
        <v>436.05000000000007</v>
      </c>
      <c r="J132" s="316">
        <v>445.95000000000005</v>
      </c>
      <c r="K132" s="316">
        <v>463.35000000000008</v>
      </c>
      <c r="L132" s="303">
        <v>428.55</v>
      </c>
      <c r="M132" s="303">
        <v>401.25</v>
      </c>
      <c r="N132" s="318">
        <v>4434000</v>
      </c>
      <c r="O132" s="319">
        <v>0.17115689381933438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541.9</v>
      </c>
      <c r="E133" s="315">
        <v>539.11666666666667</v>
      </c>
      <c r="F133" s="316">
        <v>534.23333333333335</v>
      </c>
      <c r="G133" s="316">
        <v>526.56666666666672</v>
      </c>
      <c r="H133" s="316">
        <v>521.68333333333339</v>
      </c>
      <c r="I133" s="316">
        <v>546.7833333333333</v>
      </c>
      <c r="J133" s="316">
        <v>551.66666666666674</v>
      </c>
      <c r="K133" s="316">
        <v>559.33333333333326</v>
      </c>
      <c r="L133" s="303">
        <v>544</v>
      </c>
      <c r="M133" s="303">
        <v>531.45000000000005</v>
      </c>
      <c r="N133" s="318">
        <v>13860450</v>
      </c>
      <c r="O133" s="319">
        <v>-2.0884989509822621E-2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184.45</v>
      </c>
      <c r="E134" s="315">
        <v>184.78333333333333</v>
      </c>
      <c r="F134" s="316">
        <v>181.26666666666665</v>
      </c>
      <c r="G134" s="316">
        <v>178.08333333333331</v>
      </c>
      <c r="H134" s="316">
        <v>174.56666666666663</v>
      </c>
      <c r="I134" s="316">
        <v>187.96666666666667</v>
      </c>
      <c r="J134" s="316">
        <v>191.48333333333338</v>
      </c>
      <c r="K134" s="316">
        <v>194.66666666666669</v>
      </c>
      <c r="L134" s="303">
        <v>188.3</v>
      </c>
      <c r="M134" s="303">
        <v>181.6</v>
      </c>
      <c r="N134" s="318">
        <v>66359400</v>
      </c>
      <c r="O134" s="319">
        <v>-6.4009558760774942E-3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68.3</v>
      </c>
      <c r="E135" s="315">
        <v>68.283333333333346</v>
      </c>
      <c r="F135" s="316">
        <v>66.816666666666691</v>
      </c>
      <c r="G135" s="316">
        <v>65.333333333333343</v>
      </c>
      <c r="H135" s="316">
        <v>63.866666666666688</v>
      </c>
      <c r="I135" s="316">
        <v>69.766666666666694</v>
      </c>
      <c r="J135" s="316">
        <v>71.233333333333363</v>
      </c>
      <c r="K135" s="316">
        <v>72.716666666666697</v>
      </c>
      <c r="L135" s="303">
        <v>69.75</v>
      </c>
      <c r="M135" s="303">
        <v>66.8</v>
      </c>
      <c r="N135" s="318">
        <v>95256000</v>
      </c>
      <c r="O135" s="319">
        <v>-7.7344958514976797E-3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606.20000000000005</v>
      </c>
      <c r="E136" s="315">
        <v>600.83333333333337</v>
      </c>
      <c r="F136" s="316">
        <v>591.86666666666679</v>
      </c>
      <c r="G136" s="316">
        <v>577.53333333333342</v>
      </c>
      <c r="H136" s="316">
        <v>568.56666666666683</v>
      </c>
      <c r="I136" s="316">
        <v>615.16666666666674</v>
      </c>
      <c r="J136" s="316">
        <v>624.13333333333321</v>
      </c>
      <c r="K136" s="316">
        <v>638.4666666666667</v>
      </c>
      <c r="L136" s="303">
        <v>609.79999999999995</v>
      </c>
      <c r="M136" s="303">
        <v>586.5</v>
      </c>
      <c r="N136" s="318">
        <v>36884900</v>
      </c>
      <c r="O136" s="319">
        <v>2.4458189716228339E-2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2764.1</v>
      </c>
      <c r="E137" s="315">
        <v>2749.6833333333329</v>
      </c>
      <c r="F137" s="316">
        <v>2730.4166666666661</v>
      </c>
      <c r="G137" s="316">
        <v>2696.7333333333331</v>
      </c>
      <c r="H137" s="316">
        <v>2677.4666666666662</v>
      </c>
      <c r="I137" s="316">
        <v>2783.3666666666659</v>
      </c>
      <c r="J137" s="316">
        <v>2802.6333333333332</v>
      </c>
      <c r="K137" s="316">
        <v>2836.3166666666657</v>
      </c>
      <c r="L137" s="303">
        <v>2768.95</v>
      </c>
      <c r="M137" s="303">
        <v>2716</v>
      </c>
      <c r="N137" s="318">
        <v>6108300</v>
      </c>
      <c r="O137" s="319">
        <v>2.6777609682299548E-2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913.75</v>
      </c>
      <c r="E138" s="315">
        <v>907.4</v>
      </c>
      <c r="F138" s="316">
        <v>897.94999999999993</v>
      </c>
      <c r="G138" s="316">
        <v>882.15</v>
      </c>
      <c r="H138" s="316">
        <v>872.69999999999993</v>
      </c>
      <c r="I138" s="316">
        <v>923.19999999999993</v>
      </c>
      <c r="J138" s="316">
        <v>932.65</v>
      </c>
      <c r="K138" s="316">
        <v>948.44999999999993</v>
      </c>
      <c r="L138" s="303">
        <v>916.85</v>
      </c>
      <c r="M138" s="303">
        <v>891.6</v>
      </c>
      <c r="N138" s="318">
        <v>11374800</v>
      </c>
      <c r="O138" s="319">
        <v>3.8111926404555907E-2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1391.95</v>
      </c>
      <c r="E139" s="315">
        <v>1377.7833333333335</v>
      </c>
      <c r="F139" s="316">
        <v>1358.666666666667</v>
      </c>
      <c r="G139" s="316">
        <v>1325.3833333333334</v>
      </c>
      <c r="H139" s="316">
        <v>1306.2666666666669</v>
      </c>
      <c r="I139" s="316">
        <v>1411.0666666666671</v>
      </c>
      <c r="J139" s="316">
        <v>1430.1833333333334</v>
      </c>
      <c r="K139" s="316">
        <v>1463.4666666666672</v>
      </c>
      <c r="L139" s="303">
        <v>1396.9</v>
      </c>
      <c r="M139" s="303">
        <v>1344.5</v>
      </c>
      <c r="N139" s="318">
        <v>6448500</v>
      </c>
      <c r="O139" s="319">
        <v>1.7394391196308128E-2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2696.25</v>
      </c>
      <c r="E140" s="315">
        <v>2686.4333333333334</v>
      </c>
      <c r="F140" s="316">
        <v>2665.7666666666669</v>
      </c>
      <c r="G140" s="316">
        <v>2635.2833333333333</v>
      </c>
      <c r="H140" s="316">
        <v>2614.6166666666668</v>
      </c>
      <c r="I140" s="316">
        <v>2716.916666666667</v>
      </c>
      <c r="J140" s="316">
        <v>2737.583333333333</v>
      </c>
      <c r="K140" s="316">
        <v>2768.0666666666671</v>
      </c>
      <c r="L140" s="303">
        <v>2707.1</v>
      </c>
      <c r="M140" s="303">
        <v>2655.95</v>
      </c>
      <c r="N140" s="318">
        <v>826250</v>
      </c>
      <c r="O140" s="319">
        <v>-2.0160094871034689E-2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316.85000000000002</v>
      </c>
      <c r="E141" s="315">
        <v>317.40000000000003</v>
      </c>
      <c r="F141" s="316">
        <v>313.95000000000005</v>
      </c>
      <c r="G141" s="316">
        <v>311.05</v>
      </c>
      <c r="H141" s="316">
        <v>307.60000000000002</v>
      </c>
      <c r="I141" s="316">
        <v>320.30000000000007</v>
      </c>
      <c r="J141" s="316">
        <v>323.75</v>
      </c>
      <c r="K141" s="316">
        <v>326.65000000000009</v>
      </c>
      <c r="L141" s="303">
        <v>320.85000000000002</v>
      </c>
      <c r="M141" s="303">
        <v>314.5</v>
      </c>
      <c r="N141" s="318">
        <v>3837000</v>
      </c>
      <c r="O141" s="319">
        <v>6.2942564909520063E-3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490.95</v>
      </c>
      <c r="E142" s="315">
        <v>495.73333333333335</v>
      </c>
      <c r="F142" s="316">
        <v>481.7166666666667</v>
      </c>
      <c r="G142" s="316">
        <v>472.48333333333335</v>
      </c>
      <c r="H142" s="316">
        <v>458.4666666666667</v>
      </c>
      <c r="I142" s="316">
        <v>504.9666666666667</v>
      </c>
      <c r="J142" s="316">
        <v>518.98333333333335</v>
      </c>
      <c r="K142" s="316">
        <v>528.2166666666667</v>
      </c>
      <c r="L142" s="303">
        <v>509.75</v>
      </c>
      <c r="M142" s="303">
        <v>486.5</v>
      </c>
      <c r="N142" s="318">
        <v>5803000</v>
      </c>
      <c r="O142" s="319">
        <v>4.4080604534005037E-2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1074.3499999999999</v>
      </c>
      <c r="E143" s="315">
        <v>1077.9333333333334</v>
      </c>
      <c r="F143" s="316">
        <v>1060.1166666666668</v>
      </c>
      <c r="G143" s="316">
        <v>1045.8833333333334</v>
      </c>
      <c r="H143" s="316">
        <v>1028.0666666666668</v>
      </c>
      <c r="I143" s="316">
        <v>1092.1666666666667</v>
      </c>
      <c r="J143" s="316">
        <v>1109.9833333333333</v>
      </c>
      <c r="K143" s="316">
        <v>1124.2166666666667</v>
      </c>
      <c r="L143" s="303">
        <v>1095.75</v>
      </c>
      <c r="M143" s="303">
        <v>1063.7</v>
      </c>
      <c r="N143" s="318">
        <v>1255800</v>
      </c>
      <c r="O143" s="319">
        <v>-1.1135857461024498E-3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4943</v>
      </c>
      <c r="E144" s="315">
        <v>4944.75</v>
      </c>
      <c r="F144" s="316">
        <v>4882.5</v>
      </c>
      <c r="G144" s="316">
        <v>4822</v>
      </c>
      <c r="H144" s="316">
        <v>4759.75</v>
      </c>
      <c r="I144" s="316">
        <v>5005.25</v>
      </c>
      <c r="J144" s="316">
        <v>5067.5</v>
      </c>
      <c r="K144" s="316">
        <v>5128</v>
      </c>
      <c r="L144" s="303">
        <v>5007</v>
      </c>
      <c r="M144" s="303">
        <v>4884.25</v>
      </c>
      <c r="N144" s="318">
        <v>1631000</v>
      </c>
      <c r="O144" s="319">
        <v>-3.5025440776239501E-2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443.75</v>
      </c>
      <c r="E145" s="315">
        <v>443.55</v>
      </c>
      <c r="F145" s="316">
        <v>438.85</v>
      </c>
      <c r="G145" s="316">
        <v>433.95</v>
      </c>
      <c r="H145" s="316">
        <v>429.25</v>
      </c>
      <c r="I145" s="316">
        <v>448.45000000000005</v>
      </c>
      <c r="J145" s="316">
        <v>453.15</v>
      </c>
      <c r="K145" s="316">
        <v>458.05000000000007</v>
      </c>
      <c r="L145" s="303">
        <v>448.25</v>
      </c>
      <c r="M145" s="303">
        <v>438.65</v>
      </c>
      <c r="N145" s="318">
        <v>27353300</v>
      </c>
      <c r="O145" s="319">
        <v>-9.1825202486343939E-3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124.8</v>
      </c>
      <c r="E146" s="315">
        <v>124.95</v>
      </c>
      <c r="F146" s="316">
        <v>122.25</v>
      </c>
      <c r="G146" s="316">
        <v>119.7</v>
      </c>
      <c r="H146" s="316">
        <v>117</v>
      </c>
      <c r="I146" s="316">
        <v>127.5</v>
      </c>
      <c r="J146" s="316">
        <v>130.20000000000002</v>
      </c>
      <c r="K146" s="316">
        <v>132.75</v>
      </c>
      <c r="L146" s="303">
        <v>127.65</v>
      </c>
      <c r="M146" s="303">
        <v>122.4</v>
      </c>
      <c r="N146" s="318">
        <v>120720200</v>
      </c>
      <c r="O146" s="319">
        <v>1.6231732776617953E-2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803.25</v>
      </c>
      <c r="E147" s="315">
        <v>801.31666666666661</v>
      </c>
      <c r="F147" s="316">
        <v>792.73333333333323</v>
      </c>
      <c r="G147" s="316">
        <v>782.21666666666658</v>
      </c>
      <c r="H147" s="316">
        <v>773.63333333333321</v>
      </c>
      <c r="I147" s="316">
        <v>811.83333333333326</v>
      </c>
      <c r="J147" s="316">
        <v>820.41666666666674</v>
      </c>
      <c r="K147" s="316">
        <v>830.93333333333328</v>
      </c>
      <c r="L147" s="303">
        <v>809.9</v>
      </c>
      <c r="M147" s="303">
        <v>790.8</v>
      </c>
      <c r="N147" s="318">
        <v>2446000</v>
      </c>
      <c r="O147" s="319">
        <v>-4.8820179007323028E-3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358.8</v>
      </c>
      <c r="E148" s="315">
        <v>357.45</v>
      </c>
      <c r="F148" s="316">
        <v>355.09999999999997</v>
      </c>
      <c r="G148" s="316">
        <v>351.4</v>
      </c>
      <c r="H148" s="316">
        <v>349.04999999999995</v>
      </c>
      <c r="I148" s="316">
        <v>361.15</v>
      </c>
      <c r="J148" s="316">
        <v>363.5</v>
      </c>
      <c r="K148" s="316">
        <v>367.2</v>
      </c>
      <c r="L148" s="303">
        <v>359.8</v>
      </c>
      <c r="M148" s="303">
        <v>353.75</v>
      </c>
      <c r="N148" s="318">
        <v>24713600</v>
      </c>
      <c r="O148" s="319">
        <v>-1.012560881825173E-2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198.25</v>
      </c>
      <c r="E149" s="315">
        <v>198.1</v>
      </c>
      <c r="F149" s="316">
        <v>195.04999999999998</v>
      </c>
      <c r="G149" s="316">
        <v>191.85</v>
      </c>
      <c r="H149" s="316">
        <v>188.79999999999998</v>
      </c>
      <c r="I149" s="316">
        <v>201.29999999999998</v>
      </c>
      <c r="J149" s="316">
        <v>204.35</v>
      </c>
      <c r="K149" s="316">
        <v>207.54999999999998</v>
      </c>
      <c r="L149" s="303">
        <v>201.15</v>
      </c>
      <c r="M149" s="303">
        <v>194.9</v>
      </c>
      <c r="N149" s="318">
        <v>33624000</v>
      </c>
      <c r="O149" s="319">
        <v>1.0718113612004287E-3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44168</v>
      </c>
    </row>
    <row r="7" spans="1:15">
      <c r="A7"/>
    </row>
    <row r="8" spans="1:15" ht="28.5" customHeight="1">
      <c r="A8" s="538" t="s">
        <v>16</v>
      </c>
      <c r="B8" s="539" t="s">
        <v>18</v>
      </c>
      <c r="C8" s="537" t="s">
        <v>19</v>
      </c>
      <c r="D8" s="537" t="s">
        <v>20</v>
      </c>
      <c r="E8" s="537" t="s">
        <v>21</v>
      </c>
      <c r="F8" s="537"/>
      <c r="G8" s="537"/>
      <c r="H8" s="537" t="s">
        <v>22</v>
      </c>
      <c r="I8" s="537"/>
      <c r="J8" s="537"/>
      <c r="K8" s="273"/>
      <c r="L8" s="281"/>
      <c r="M8" s="281"/>
    </row>
    <row r="9" spans="1:15" ht="36" customHeight="1">
      <c r="A9" s="533"/>
      <c r="B9" s="535"/>
      <c r="C9" s="540" t="s">
        <v>23</v>
      </c>
      <c r="D9" s="54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13113.75</v>
      </c>
      <c r="D10" s="302">
        <v>13075.266666666668</v>
      </c>
      <c r="E10" s="302">
        <v>13022.033333333336</v>
      </c>
      <c r="F10" s="302">
        <v>12930.316666666668</v>
      </c>
      <c r="G10" s="302">
        <v>12877.083333333336</v>
      </c>
      <c r="H10" s="302">
        <v>13166.983333333337</v>
      </c>
      <c r="I10" s="302">
        <v>13220.216666666671</v>
      </c>
      <c r="J10" s="302">
        <v>13311.933333333338</v>
      </c>
      <c r="K10" s="301">
        <v>13128.5</v>
      </c>
      <c r="L10" s="301">
        <v>12983.55</v>
      </c>
      <c r="M10" s="306"/>
    </row>
    <row r="11" spans="1:15">
      <c r="A11" s="300">
        <v>2</v>
      </c>
      <c r="B11" s="276" t="s">
        <v>220</v>
      </c>
      <c r="C11" s="303">
        <v>29463.15</v>
      </c>
      <c r="D11" s="278">
        <v>29499.766666666666</v>
      </c>
      <c r="E11" s="278">
        <v>29113.283333333333</v>
      </c>
      <c r="F11" s="278">
        <v>28763.416666666668</v>
      </c>
      <c r="G11" s="278">
        <v>28376.933333333334</v>
      </c>
      <c r="H11" s="278">
        <v>29849.633333333331</v>
      </c>
      <c r="I11" s="278">
        <v>30236.116666666661</v>
      </c>
      <c r="J11" s="278">
        <v>30585.98333333333</v>
      </c>
      <c r="K11" s="303">
        <v>29886.25</v>
      </c>
      <c r="L11" s="303">
        <v>29149.9</v>
      </c>
      <c r="M11" s="306"/>
    </row>
    <row r="12" spans="1:15">
      <c r="A12" s="300">
        <v>3</v>
      </c>
      <c r="B12" s="284" t="s">
        <v>221</v>
      </c>
      <c r="C12" s="303">
        <v>1556.75</v>
      </c>
      <c r="D12" s="278">
        <v>1546.7</v>
      </c>
      <c r="E12" s="278">
        <v>1533.8000000000002</v>
      </c>
      <c r="F12" s="278">
        <v>1510.8500000000001</v>
      </c>
      <c r="G12" s="278">
        <v>1497.9500000000003</v>
      </c>
      <c r="H12" s="278">
        <v>1569.65</v>
      </c>
      <c r="I12" s="278">
        <v>1582.5500000000002</v>
      </c>
      <c r="J12" s="278">
        <v>1605.5</v>
      </c>
      <c r="K12" s="303">
        <v>1559.6</v>
      </c>
      <c r="L12" s="303">
        <v>1523.75</v>
      </c>
      <c r="M12" s="306"/>
    </row>
    <row r="13" spans="1:15">
      <c r="A13" s="300">
        <v>4</v>
      </c>
      <c r="B13" s="276" t="s">
        <v>222</v>
      </c>
      <c r="C13" s="303">
        <v>3501.8</v>
      </c>
      <c r="D13" s="278">
        <v>3490.15</v>
      </c>
      <c r="E13" s="278">
        <v>3475.75</v>
      </c>
      <c r="F13" s="278">
        <v>3449.7</v>
      </c>
      <c r="G13" s="278">
        <v>3435.2999999999997</v>
      </c>
      <c r="H13" s="278">
        <v>3516.2000000000003</v>
      </c>
      <c r="I13" s="278">
        <v>3530.6000000000008</v>
      </c>
      <c r="J13" s="278">
        <v>3556.6500000000005</v>
      </c>
      <c r="K13" s="303">
        <v>3504.55</v>
      </c>
      <c r="L13" s="303">
        <v>3464.1</v>
      </c>
      <c r="M13" s="306"/>
    </row>
    <row r="14" spans="1:15">
      <c r="A14" s="300">
        <v>5</v>
      </c>
      <c r="B14" s="276" t="s">
        <v>223</v>
      </c>
      <c r="C14" s="303">
        <v>22319</v>
      </c>
      <c r="D14" s="278">
        <v>22217.333333333332</v>
      </c>
      <c r="E14" s="278">
        <v>22063.116666666665</v>
      </c>
      <c r="F14" s="278">
        <v>21807.233333333334</v>
      </c>
      <c r="G14" s="278">
        <v>21653.016666666666</v>
      </c>
      <c r="H14" s="278">
        <v>22473.216666666664</v>
      </c>
      <c r="I14" s="278">
        <v>22627.433333333331</v>
      </c>
      <c r="J14" s="278">
        <v>22883.316666666662</v>
      </c>
      <c r="K14" s="303">
        <v>22371.55</v>
      </c>
      <c r="L14" s="303">
        <v>21961.45</v>
      </c>
      <c r="M14" s="306"/>
    </row>
    <row r="15" spans="1:15">
      <c r="A15" s="300">
        <v>6</v>
      </c>
      <c r="B15" s="276" t="s">
        <v>224</v>
      </c>
      <c r="C15" s="303">
        <v>2685.4</v>
      </c>
      <c r="D15" s="278">
        <v>2669.7833333333333</v>
      </c>
      <c r="E15" s="278">
        <v>2650.6666666666665</v>
      </c>
      <c r="F15" s="278">
        <v>2615.9333333333334</v>
      </c>
      <c r="G15" s="278">
        <v>2596.8166666666666</v>
      </c>
      <c r="H15" s="278">
        <v>2704.5166666666664</v>
      </c>
      <c r="I15" s="278">
        <v>2723.6333333333332</v>
      </c>
      <c r="J15" s="278">
        <v>2758.3666666666663</v>
      </c>
      <c r="K15" s="303">
        <v>2688.9</v>
      </c>
      <c r="L15" s="303">
        <v>2635.05</v>
      </c>
      <c r="M15" s="306"/>
    </row>
    <row r="16" spans="1:15">
      <c r="A16" s="300">
        <v>7</v>
      </c>
      <c r="B16" s="276" t="s">
        <v>225</v>
      </c>
      <c r="C16" s="303">
        <v>5613.6</v>
      </c>
      <c r="D16" s="278">
        <v>5603.3666666666659</v>
      </c>
      <c r="E16" s="278">
        <v>5565.3333333333321</v>
      </c>
      <c r="F16" s="278">
        <v>5517.0666666666666</v>
      </c>
      <c r="G16" s="278">
        <v>5479.0333333333328</v>
      </c>
      <c r="H16" s="278">
        <v>5651.6333333333314</v>
      </c>
      <c r="I16" s="278">
        <v>5689.6666666666661</v>
      </c>
      <c r="J16" s="278">
        <v>5737.9333333333307</v>
      </c>
      <c r="K16" s="303">
        <v>5641.4</v>
      </c>
      <c r="L16" s="303">
        <v>5555.1</v>
      </c>
      <c r="M16" s="306"/>
    </row>
    <row r="17" spans="1:13">
      <c r="A17" s="300">
        <v>8</v>
      </c>
      <c r="B17" s="276" t="s">
        <v>802</v>
      </c>
      <c r="C17" s="276">
        <v>1178.5999999999999</v>
      </c>
      <c r="D17" s="278">
        <v>1168.05</v>
      </c>
      <c r="E17" s="278">
        <v>1151.0999999999999</v>
      </c>
      <c r="F17" s="278">
        <v>1123.5999999999999</v>
      </c>
      <c r="G17" s="278">
        <v>1106.6499999999999</v>
      </c>
      <c r="H17" s="278">
        <v>1195.55</v>
      </c>
      <c r="I17" s="278">
        <v>1212.5000000000002</v>
      </c>
      <c r="J17" s="278">
        <v>1240</v>
      </c>
      <c r="K17" s="276">
        <v>1185</v>
      </c>
      <c r="L17" s="276">
        <v>1140.55</v>
      </c>
      <c r="M17" s="276">
        <v>3.9078599999999999</v>
      </c>
    </row>
    <row r="18" spans="1:13">
      <c r="A18" s="300">
        <v>9</v>
      </c>
      <c r="B18" s="276" t="s">
        <v>295</v>
      </c>
      <c r="C18" s="276">
        <v>15215.2</v>
      </c>
      <c r="D18" s="278">
        <v>15266.083333333334</v>
      </c>
      <c r="E18" s="278">
        <v>15082.166666666668</v>
      </c>
      <c r="F18" s="278">
        <v>14949.133333333333</v>
      </c>
      <c r="G18" s="278">
        <v>14765.216666666667</v>
      </c>
      <c r="H18" s="278">
        <v>15399.116666666669</v>
      </c>
      <c r="I18" s="278">
        <v>15583.033333333336</v>
      </c>
      <c r="J18" s="278">
        <v>15716.066666666669</v>
      </c>
      <c r="K18" s="276">
        <v>15450</v>
      </c>
      <c r="L18" s="276">
        <v>15133.05</v>
      </c>
      <c r="M18" s="276">
        <v>0.14016999999999999</v>
      </c>
    </row>
    <row r="19" spans="1:13">
      <c r="A19" s="300">
        <v>10</v>
      </c>
      <c r="B19" s="276" t="s">
        <v>227</v>
      </c>
      <c r="C19" s="276">
        <v>91.2</v>
      </c>
      <c r="D19" s="278">
        <v>92.233333333333334</v>
      </c>
      <c r="E19" s="278">
        <v>89.016666666666666</v>
      </c>
      <c r="F19" s="278">
        <v>86.833333333333329</v>
      </c>
      <c r="G19" s="278">
        <v>83.61666666666666</v>
      </c>
      <c r="H19" s="278">
        <v>94.416666666666671</v>
      </c>
      <c r="I19" s="278">
        <v>97.63333333333334</v>
      </c>
      <c r="J19" s="278">
        <v>99.816666666666677</v>
      </c>
      <c r="K19" s="276">
        <v>95.45</v>
      </c>
      <c r="L19" s="276">
        <v>90.05</v>
      </c>
      <c r="M19" s="276">
        <v>69.648349999999994</v>
      </c>
    </row>
    <row r="20" spans="1:13">
      <c r="A20" s="300">
        <v>11</v>
      </c>
      <c r="B20" s="276" t="s">
        <v>228</v>
      </c>
      <c r="C20" s="276">
        <v>164.05</v>
      </c>
      <c r="D20" s="278">
        <v>163.45000000000002</v>
      </c>
      <c r="E20" s="278">
        <v>161.70000000000005</v>
      </c>
      <c r="F20" s="278">
        <v>159.35000000000002</v>
      </c>
      <c r="G20" s="278">
        <v>157.60000000000005</v>
      </c>
      <c r="H20" s="278">
        <v>165.80000000000004</v>
      </c>
      <c r="I20" s="278">
        <v>167.54999999999998</v>
      </c>
      <c r="J20" s="278">
        <v>169.90000000000003</v>
      </c>
      <c r="K20" s="276">
        <v>165.2</v>
      </c>
      <c r="L20" s="276">
        <v>161.1</v>
      </c>
      <c r="M20" s="276">
        <v>17.128789999999999</v>
      </c>
    </row>
    <row r="21" spans="1:13">
      <c r="A21" s="300">
        <v>12</v>
      </c>
      <c r="B21" s="276" t="s">
        <v>38</v>
      </c>
      <c r="C21" s="276">
        <v>1729.25</v>
      </c>
      <c r="D21" s="278">
        <v>1726.4666666666665</v>
      </c>
      <c r="E21" s="278">
        <v>1704.083333333333</v>
      </c>
      <c r="F21" s="278">
        <v>1678.9166666666665</v>
      </c>
      <c r="G21" s="278">
        <v>1656.5333333333331</v>
      </c>
      <c r="H21" s="278">
        <v>1751.633333333333</v>
      </c>
      <c r="I21" s="278">
        <v>1774.0166666666667</v>
      </c>
      <c r="J21" s="278">
        <v>1799.1833333333329</v>
      </c>
      <c r="K21" s="276">
        <v>1748.85</v>
      </c>
      <c r="L21" s="276">
        <v>1701.3</v>
      </c>
      <c r="M21" s="276">
        <v>13.264189999999999</v>
      </c>
    </row>
    <row r="22" spans="1:13">
      <c r="A22" s="300">
        <v>13</v>
      </c>
      <c r="B22" s="276" t="s">
        <v>296</v>
      </c>
      <c r="C22" s="276">
        <v>374.05</v>
      </c>
      <c r="D22" s="278">
        <v>368.66666666666669</v>
      </c>
      <c r="E22" s="278">
        <v>359.38333333333338</v>
      </c>
      <c r="F22" s="278">
        <v>344.7166666666667</v>
      </c>
      <c r="G22" s="278">
        <v>335.43333333333339</v>
      </c>
      <c r="H22" s="278">
        <v>383.33333333333337</v>
      </c>
      <c r="I22" s="278">
        <v>392.61666666666667</v>
      </c>
      <c r="J22" s="278">
        <v>407.28333333333336</v>
      </c>
      <c r="K22" s="276">
        <v>377.95</v>
      </c>
      <c r="L22" s="276">
        <v>354</v>
      </c>
      <c r="M22" s="276">
        <v>84.054689999999994</v>
      </c>
    </row>
    <row r="23" spans="1:13">
      <c r="A23" s="300">
        <v>14</v>
      </c>
      <c r="B23" s="276" t="s">
        <v>41</v>
      </c>
      <c r="C23" s="276">
        <v>438.2</v>
      </c>
      <c r="D23" s="278">
        <v>433.51666666666671</v>
      </c>
      <c r="E23" s="278">
        <v>425.03333333333342</v>
      </c>
      <c r="F23" s="278">
        <v>411.86666666666673</v>
      </c>
      <c r="G23" s="278">
        <v>403.38333333333344</v>
      </c>
      <c r="H23" s="278">
        <v>446.68333333333339</v>
      </c>
      <c r="I23" s="278">
        <v>455.16666666666663</v>
      </c>
      <c r="J23" s="278">
        <v>468.33333333333337</v>
      </c>
      <c r="K23" s="276">
        <v>442</v>
      </c>
      <c r="L23" s="276">
        <v>420.35</v>
      </c>
      <c r="M23" s="276">
        <v>130.49397999999999</v>
      </c>
    </row>
    <row r="24" spans="1:13">
      <c r="A24" s="300">
        <v>15</v>
      </c>
      <c r="B24" s="276" t="s">
        <v>43</v>
      </c>
      <c r="C24" s="276">
        <v>45.15</v>
      </c>
      <c r="D24" s="278">
        <v>44.15</v>
      </c>
      <c r="E24" s="278">
        <v>42.599999999999994</v>
      </c>
      <c r="F24" s="278">
        <v>40.049999999999997</v>
      </c>
      <c r="G24" s="278">
        <v>38.499999999999993</v>
      </c>
      <c r="H24" s="278">
        <v>46.699999999999996</v>
      </c>
      <c r="I24" s="278">
        <v>48.249999999999993</v>
      </c>
      <c r="J24" s="278">
        <v>50.8</v>
      </c>
      <c r="K24" s="276">
        <v>45.7</v>
      </c>
      <c r="L24" s="276">
        <v>41.6</v>
      </c>
      <c r="M24" s="276">
        <v>388.40737000000001</v>
      </c>
    </row>
    <row r="25" spans="1:13">
      <c r="A25" s="300">
        <v>16</v>
      </c>
      <c r="B25" s="276" t="s">
        <v>298</v>
      </c>
      <c r="C25" s="276">
        <v>419.2</v>
      </c>
      <c r="D25" s="278">
        <v>409.56666666666661</v>
      </c>
      <c r="E25" s="278">
        <v>385.23333333333323</v>
      </c>
      <c r="F25" s="278">
        <v>351.26666666666665</v>
      </c>
      <c r="G25" s="278">
        <v>326.93333333333328</v>
      </c>
      <c r="H25" s="278">
        <v>443.53333333333319</v>
      </c>
      <c r="I25" s="278">
        <v>467.86666666666656</v>
      </c>
      <c r="J25" s="278">
        <v>501.83333333333314</v>
      </c>
      <c r="K25" s="276">
        <v>433.9</v>
      </c>
      <c r="L25" s="276">
        <v>375.6</v>
      </c>
      <c r="M25" s="276">
        <v>46.147190000000002</v>
      </c>
    </row>
    <row r="26" spans="1:13">
      <c r="A26" s="300">
        <v>17</v>
      </c>
      <c r="B26" s="276" t="s">
        <v>229</v>
      </c>
      <c r="C26" s="276">
        <v>1545.1</v>
      </c>
      <c r="D26" s="278">
        <v>1541.5999999999997</v>
      </c>
      <c r="E26" s="278">
        <v>1530.5999999999995</v>
      </c>
      <c r="F26" s="278">
        <v>1516.0999999999997</v>
      </c>
      <c r="G26" s="278">
        <v>1505.0999999999995</v>
      </c>
      <c r="H26" s="278">
        <v>1556.0999999999995</v>
      </c>
      <c r="I26" s="278">
        <v>1567.1</v>
      </c>
      <c r="J26" s="278">
        <v>1581.5999999999995</v>
      </c>
      <c r="K26" s="276">
        <v>1552.6</v>
      </c>
      <c r="L26" s="276">
        <v>1527.1</v>
      </c>
      <c r="M26" s="276">
        <v>0.85011999999999999</v>
      </c>
    </row>
    <row r="27" spans="1:13">
      <c r="A27" s="300">
        <v>18</v>
      </c>
      <c r="B27" s="276" t="s">
        <v>230</v>
      </c>
      <c r="C27" s="276">
        <v>2795</v>
      </c>
      <c r="D27" s="278">
        <v>2797.6333333333332</v>
      </c>
      <c r="E27" s="278">
        <v>2775.3666666666663</v>
      </c>
      <c r="F27" s="278">
        <v>2755.7333333333331</v>
      </c>
      <c r="G27" s="278">
        <v>2733.4666666666662</v>
      </c>
      <c r="H27" s="278">
        <v>2817.2666666666664</v>
      </c>
      <c r="I27" s="278">
        <v>2839.5333333333328</v>
      </c>
      <c r="J27" s="278">
        <v>2859.1666666666665</v>
      </c>
      <c r="K27" s="276">
        <v>2819.9</v>
      </c>
      <c r="L27" s="276">
        <v>2778</v>
      </c>
      <c r="M27" s="276">
        <v>0.57523000000000002</v>
      </c>
    </row>
    <row r="28" spans="1:13">
      <c r="A28" s="300">
        <v>19</v>
      </c>
      <c r="B28" s="276" t="s">
        <v>45</v>
      </c>
      <c r="C28" s="276">
        <v>915.75</v>
      </c>
      <c r="D28" s="278">
        <v>919.9</v>
      </c>
      <c r="E28" s="278">
        <v>904.9</v>
      </c>
      <c r="F28" s="278">
        <v>894.05</v>
      </c>
      <c r="G28" s="278">
        <v>879.05</v>
      </c>
      <c r="H28" s="278">
        <v>930.75</v>
      </c>
      <c r="I28" s="278">
        <v>945.75</v>
      </c>
      <c r="J28" s="278">
        <v>956.6</v>
      </c>
      <c r="K28" s="276">
        <v>934.9</v>
      </c>
      <c r="L28" s="276">
        <v>909.05</v>
      </c>
      <c r="M28" s="276">
        <v>8.1405700000000003</v>
      </c>
    </row>
    <row r="29" spans="1:13">
      <c r="A29" s="300">
        <v>20</v>
      </c>
      <c r="B29" s="276" t="s">
        <v>46</v>
      </c>
      <c r="C29" s="276">
        <v>262.5</v>
      </c>
      <c r="D29" s="278">
        <v>261.9666666666667</v>
      </c>
      <c r="E29" s="278">
        <v>259.73333333333341</v>
      </c>
      <c r="F29" s="278">
        <v>256.9666666666667</v>
      </c>
      <c r="G29" s="278">
        <v>254.73333333333341</v>
      </c>
      <c r="H29" s="278">
        <v>264.73333333333341</v>
      </c>
      <c r="I29" s="278">
        <v>266.96666666666675</v>
      </c>
      <c r="J29" s="278">
        <v>269.73333333333341</v>
      </c>
      <c r="K29" s="276">
        <v>264.2</v>
      </c>
      <c r="L29" s="276">
        <v>259.2</v>
      </c>
      <c r="M29" s="276">
        <v>50.764580000000002</v>
      </c>
    </row>
    <row r="30" spans="1:13">
      <c r="A30" s="300">
        <v>21</v>
      </c>
      <c r="B30" s="276" t="s">
        <v>47</v>
      </c>
      <c r="C30" s="276">
        <v>2411.5500000000002</v>
      </c>
      <c r="D30" s="278">
        <v>2424.0166666666669</v>
      </c>
      <c r="E30" s="278">
        <v>2362.9833333333336</v>
      </c>
      <c r="F30" s="278">
        <v>2314.4166666666665</v>
      </c>
      <c r="G30" s="278">
        <v>2253.3833333333332</v>
      </c>
      <c r="H30" s="278">
        <v>2472.5833333333339</v>
      </c>
      <c r="I30" s="278">
        <v>2533.6166666666677</v>
      </c>
      <c r="J30" s="278">
        <v>2582.1833333333343</v>
      </c>
      <c r="K30" s="276">
        <v>2485.0500000000002</v>
      </c>
      <c r="L30" s="276">
        <v>2375.4499999999998</v>
      </c>
      <c r="M30" s="276">
        <v>16.113250000000001</v>
      </c>
    </row>
    <row r="31" spans="1:13">
      <c r="A31" s="300">
        <v>22</v>
      </c>
      <c r="B31" s="276" t="s">
        <v>48</v>
      </c>
      <c r="C31" s="276">
        <v>188.45</v>
      </c>
      <c r="D31" s="278">
        <v>187.79999999999998</v>
      </c>
      <c r="E31" s="278">
        <v>186.14999999999998</v>
      </c>
      <c r="F31" s="278">
        <v>183.85</v>
      </c>
      <c r="G31" s="278">
        <v>182.2</v>
      </c>
      <c r="H31" s="278">
        <v>190.09999999999997</v>
      </c>
      <c r="I31" s="278">
        <v>191.75</v>
      </c>
      <c r="J31" s="278">
        <v>194.04999999999995</v>
      </c>
      <c r="K31" s="276">
        <v>189.45</v>
      </c>
      <c r="L31" s="276">
        <v>185.5</v>
      </c>
      <c r="M31" s="276">
        <v>74.5749</v>
      </c>
    </row>
    <row r="32" spans="1:13">
      <c r="A32" s="300">
        <v>23</v>
      </c>
      <c r="B32" s="276" t="s">
        <v>49</v>
      </c>
      <c r="C32" s="276">
        <v>93.4</v>
      </c>
      <c r="D32" s="278">
        <v>93.2</v>
      </c>
      <c r="E32" s="278">
        <v>92.65</v>
      </c>
      <c r="F32" s="278">
        <v>91.9</v>
      </c>
      <c r="G32" s="278">
        <v>91.350000000000009</v>
      </c>
      <c r="H32" s="278">
        <v>93.95</v>
      </c>
      <c r="I32" s="278">
        <v>94.499999999999986</v>
      </c>
      <c r="J32" s="278">
        <v>95.25</v>
      </c>
      <c r="K32" s="276">
        <v>93.75</v>
      </c>
      <c r="L32" s="276">
        <v>92.45</v>
      </c>
      <c r="M32" s="276">
        <v>236.91096999999999</v>
      </c>
    </row>
    <row r="33" spans="1:13">
      <c r="A33" s="300">
        <v>24</v>
      </c>
      <c r="B33" s="276" t="s">
        <v>51</v>
      </c>
      <c r="C33" s="276">
        <v>2315.85</v>
      </c>
      <c r="D33" s="278">
        <v>2292.6</v>
      </c>
      <c r="E33" s="278">
        <v>2259.25</v>
      </c>
      <c r="F33" s="278">
        <v>2202.65</v>
      </c>
      <c r="G33" s="278">
        <v>2169.3000000000002</v>
      </c>
      <c r="H33" s="278">
        <v>2349.1999999999998</v>
      </c>
      <c r="I33" s="278">
        <v>2382.5499999999993</v>
      </c>
      <c r="J33" s="278">
        <v>2439.1499999999996</v>
      </c>
      <c r="K33" s="276">
        <v>2325.9499999999998</v>
      </c>
      <c r="L33" s="276">
        <v>2236</v>
      </c>
      <c r="M33" s="276">
        <v>33.059519999999999</v>
      </c>
    </row>
    <row r="34" spans="1:13">
      <c r="A34" s="300">
        <v>25</v>
      </c>
      <c r="B34" s="276" t="s">
        <v>226</v>
      </c>
      <c r="C34" s="276">
        <v>886.65</v>
      </c>
      <c r="D34" s="278">
        <v>879.55000000000007</v>
      </c>
      <c r="E34" s="278">
        <v>869.10000000000014</v>
      </c>
      <c r="F34" s="278">
        <v>851.55000000000007</v>
      </c>
      <c r="G34" s="278">
        <v>841.10000000000014</v>
      </c>
      <c r="H34" s="278">
        <v>897.10000000000014</v>
      </c>
      <c r="I34" s="278">
        <v>907.55000000000018</v>
      </c>
      <c r="J34" s="278">
        <v>925.10000000000014</v>
      </c>
      <c r="K34" s="276">
        <v>890</v>
      </c>
      <c r="L34" s="276">
        <v>862</v>
      </c>
      <c r="M34" s="276">
        <v>4.6349999999999998</v>
      </c>
    </row>
    <row r="35" spans="1:13">
      <c r="A35" s="300">
        <v>26</v>
      </c>
      <c r="B35" s="276" t="s">
        <v>53</v>
      </c>
      <c r="C35" s="276">
        <v>889.95</v>
      </c>
      <c r="D35" s="278">
        <v>892.1</v>
      </c>
      <c r="E35" s="278">
        <v>878.35</v>
      </c>
      <c r="F35" s="278">
        <v>866.75</v>
      </c>
      <c r="G35" s="278">
        <v>853</v>
      </c>
      <c r="H35" s="278">
        <v>903.7</v>
      </c>
      <c r="I35" s="278">
        <v>917.45</v>
      </c>
      <c r="J35" s="278">
        <v>929.05000000000007</v>
      </c>
      <c r="K35" s="276">
        <v>905.85</v>
      </c>
      <c r="L35" s="276">
        <v>880.5</v>
      </c>
      <c r="M35" s="276">
        <v>29.795970000000001</v>
      </c>
    </row>
    <row r="36" spans="1:13">
      <c r="A36" s="300">
        <v>27</v>
      </c>
      <c r="B36" s="276" t="s">
        <v>55</v>
      </c>
      <c r="C36" s="276">
        <v>608.1</v>
      </c>
      <c r="D36" s="278">
        <v>607.61666666666667</v>
      </c>
      <c r="E36" s="278">
        <v>601.73333333333335</v>
      </c>
      <c r="F36" s="278">
        <v>595.36666666666667</v>
      </c>
      <c r="G36" s="278">
        <v>589.48333333333335</v>
      </c>
      <c r="H36" s="278">
        <v>613.98333333333335</v>
      </c>
      <c r="I36" s="278">
        <v>619.86666666666679</v>
      </c>
      <c r="J36" s="278">
        <v>626.23333333333335</v>
      </c>
      <c r="K36" s="276">
        <v>613.5</v>
      </c>
      <c r="L36" s="276">
        <v>601.25</v>
      </c>
      <c r="M36" s="276">
        <v>190.70722000000001</v>
      </c>
    </row>
    <row r="37" spans="1:13">
      <c r="A37" s="300">
        <v>28</v>
      </c>
      <c r="B37" s="276" t="s">
        <v>56</v>
      </c>
      <c r="C37" s="276">
        <v>3338.15</v>
      </c>
      <c r="D37" s="278">
        <v>3302.5499999999997</v>
      </c>
      <c r="E37" s="278">
        <v>3257.0999999999995</v>
      </c>
      <c r="F37" s="278">
        <v>3176.0499999999997</v>
      </c>
      <c r="G37" s="278">
        <v>3130.5999999999995</v>
      </c>
      <c r="H37" s="278">
        <v>3383.5999999999995</v>
      </c>
      <c r="I37" s="278">
        <v>3429.0499999999993</v>
      </c>
      <c r="J37" s="278">
        <v>3510.0999999999995</v>
      </c>
      <c r="K37" s="276">
        <v>3348</v>
      </c>
      <c r="L37" s="276">
        <v>3221.5</v>
      </c>
      <c r="M37" s="276">
        <v>17.072839999999999</v>
      </c>
    </row>
    <row r="38" spans="1:13">
      <c r="A38" s="300">
        <v>29</v>
      </c>
      <c r="B38" s="276" t="s">
        <v>58</v>
      </c>
      <c r="C38" s="276">
        <v>8802.2000000000007</v>
      </c>
      <c r="D38" s="278">
        <v>8781.1166666666668</v>
      </c>
      <c r="E38" s="278">
        <v>8682.7333333333336</v>
      </c>
      <c r="F38" s="278">
        <v>8563.2666666666664</v>
      </c>
      <c r="G38" s="278">
        <v>8464.8833333333332</v>
      </c>
      <c r="H38" s="278">
        <v>8900.5833333333339</v>
      </c>
      <c r="I38" s="278">
        <v>8998.966666666669</v>
      </c>
      <c r="J38" s="278">
        <v>9118.4333333333343</v>
      </c>
      <c r="K38" s="276">
        <v>8879.5</v>
      </c>
      <c r="L38" s="276">
        <v>8661.65</v>
      </c>
      <c r="M38" s="276">
        <v>8.8496900000000007</v>
      </c>
    </row>
    <row r="39" spans="1:13">
      <c r="A39" s="300">
        <v>30</v>
      </c>
      <c r="B39" s="276" t="s">
        <v>232</v>
      </c>
      <c r="C39" s="276">
        <v>3104.55</v>
      </c>
      <c r="D39" s="278">
        <v>3106.25</v>
      </c>
      <c r="E39" s="278">
        <v>3068.3</v>
      </c>
      <c r="F39" s="278">
        <v>3032.05</v>
      </c>
      <c r="G39" s="278">
        <v>2994.1000000000004</v>
      </c>
      <c r="H39" s="278">
        <v>3142.5</v>
      </c>
      <c r="I39" s="278">
        <v>3180.45</v>
      </c>
      <c r="J39" s="278">
        <v>3216.7</v>
      </c>
      <c r="K39" s="276">
        <v>3144.2</v>
      </c>
      <c r="L39" s="276">
        <v>3070</v>
      </c>
      <c r="M39" s="276">
        <v>1.05288</v>
      </c>
    </row>
    <row r="40" spans="1:13">
      <c r="A40" s="300">
        <v>31</v>
      </c>
      <c r="B40" s="276" t="s">
        <v>59</v>
      </c>
      <c r="C40" s="276">
        <v>4823.8999999999996</v>
      </c>
      <c r="D40" s="278">
        <v>4830.9666666666662</v>
      </c>
      <c r="E40" s="278">
        <v>4777.9333333333325</v>
      </c>
      <c r="F40" s="278">
        <v>4731.9666666666662</v>
      </c>
      <c r="G40" s="278">
        <v>4678.9333333333325</v>
      </c>
      <c r="H40" s="278">
        <v>4876.9333333333325</v>
      </c>
      <c r="I40" s="278">
        <v>4929.9666666666672</v>
      </c>
      <c r="J40" s="278">
        <v>4975.9333333333325</v>
      </c>
      <c r="K40" s="276">
        <v>4884</v>
      </c>
      <c r="L40" s="276">
        <v>4785</v>
      </c>
      <c r="M40" s="276">
        <v>36.549700000000001</v>
      </c>
    </row>
    <row r="41" spans="1:13">
      <c r="A41" s="300">
        <v>32</v>
      </c>
      <c r="B41" s="276" t="s">
        <v>60</v>
      </c>
      <c r="C41" s="276">
        <v>1673.3</v>
      </c>
      <c r="D41" s="278">
        <v>1661.3166666666666</v>
      </c>
      <c r="E41" s="278">
        <v>1641.9833333333331</v>
      </c>
      <c r="F41" s="278">
        <v>1610.6666666666665</v>
      </c>
      <c r="G41" s="278">
        <v>1591.333333333333</v>
      </c>
      <c r="H41" s="278">
        <v>1692.6333333333332</v>
      </c>
      <c r="I41" s="278">
        <v>1711.9666666666667</v>
      </c>
      <c r="J41" s="278">
        <v>1743.2833333333333</v>
      </c>
      <c r="K41" s="276">
        <v>1680.65</v>
      </c>
      <c r="L41" s="276">
        <v>1630</v>
      </c>
      <c r="M41" s="276">
        <v>7.5398500000000004</v>
      </c>
    </row>
    <row r="42" spans="1:13">
      <c r="A42" s="300">
        <v>33</v>
      </c>
      <c r="B42" s="276" t="s">
        <v>233</v>
      </c>
      <c r="C42" s="276">
        <v>372.3</v>
      </c>
      <c r="D42" s="278">
        <v>372.36666666666662</v>
      </c>
      <c r="E42" s="278">
        <v>365.73333333333323</v>
      </c>
      <c r="F42" s="278">
        <v>359.16666666666663</v>
      </c>
      <c r="G42" s="278">
        <v>352.53333333333325</v>
      </c>
      <c r="H42" s="278">
        <v>378.93333333333322</v>
      </c>
      <c r="I42" s="278">
        <v>385.56666666666655</v>
      </c>
      <c r="J42" s="278">
        <v>392.13333333333321</v>
      </c>
      <c r="K42" s="276">
        <v>379</v>
      </c>
      <c r="L42" s="276">
        <v>365.8</v>
      </c>
      <c r="M42" s="276">
        <v>64.286910000000006</v>
      </c>
    </row>
    <row r="43" spans="1:13">
      <c r="A43" s="300">
        <v>34</v>
      </c>
      <c r="B43" s="276" t="s">
        <v>61</v>
      </c>
      <c r="C43" s="276">
        <v>54.1</v>
      </c>
      <c r="D43" s="278">
        <v>54.133333333333326</v>
      </c>
      <c r="E43" s="278">
        <v>53.016666666666652</v>
      </c>
      <c r="F43" s="278">
        <v>51.933333333333323</v>
      </c>
      <c r="G43" s="278">
        <v>50.816666666666649</v>
      </c>
      <c r="H43" s="278">
        <v>55.216666666666654</v>
      </c>
      <c r="I43" s="278">
        <v>56.333333333333329</v>
      </c>
      <c r="J43" s="278">
        <v>57.416666666666657</v>
      </c>
      <c r="K43" s="276">
        <v>55.25</v>
      </c>
      <c r="L43" s="276">
        <v>53.05</v>
      </c>
      <c r="M43" s="276">
        <v>612.31380000000001</v>
      </c>
    </row>
    <row r="44" spans="1:13">
      <c r="A44" s="300">
        <v>35</v>
      </c>
      <c r="B44" s="276" t="s">
        <v>62</v>
      </c>
      <c r="C44" s="276">
        <v>47.45</v>
      </c>
      <c r="D44" s="278">
        <v>47.666666666666664</v>
      </c>
      <c r="E44" s="278">
        <v>46.533333333333331</v>
      </c>
      <c r="F44" s="278">
        <v>45.616666666666667</v>
      </c>
      <c r="G44" s="278">
        <v>44.483333333333334</v>
      </c>
      <c r="H44" s="278">
        <v>48.583333333333329</v>
      </c>
      <c r="I44" s="278">
        <v>49.716666666666669</v>
      </c>
      <c r="J44" s="278">
        <v>50.633333333333326</v>
      </c>
      <c r="K44" s="276">
        <v>48.8</v>
      </c>
      <c r="L44" s="276">
        <v>46.75</v>
      </c>
      <c r="M44" s="276">
        <v>69.782120000000006</v>
      </c>
    </row>
    <row r="45" spans="1:13">
      <c r="A45" s="300">
        <v>36</v>
      </c>
      <c r="B45" s="276" t="s">
        <v>63</v>
      </c>
      <c r="C45" s="276">
        <v>1542.85</v>
      </c>
      <c r="D45" s="278">
        <v>1545.2833333333335</v>
      </c>
      <c r="E45" s="278">
        <v>1522.5666666666671</v>
      </c>
      <c r="F45" s="278">
        <v>1502.2833333333335</v>
      </c>
      <c r="G45" s="278">
        <v>1479.5666666666671</v>
      </c>
      <c r="H45" s="278">
        <v>1565.5666666666671</v>
      </c>
      <c r="I45" s="278">
        <v>1588.2833333333338</v>
      </c>
      <c r="J45" s="278">
        <v>1608.5666666666671</v>
      </c>
      <c r="K45" s="276">
        <v>1568</v>
      </c>
      <c r="L45" s="276">
        <v>1525</v>
      </c>
      <c r="M45" s="276">
        <v>8.8306199999999997</v>
      </c>
    </row>
    <row r="46" spans="1:13">
      <c r="A46" s="300">
        <v>37</v>
      </c>
      <c r="B46" s="276" t="s">
        <v>234</v>
      </c>
      <c r="C46" s="276">
        <v>1289.25</v>
      </c>
      <c r="D46" s="278">
        <v>1298.1000000000001</v>
      </c>
      <c r="E46" s="278">
        <v>1274.2000000000003</v>
      </c>
      <c r="F46" s="278">
        <v>1259.1500000000001</v>
      </c>
      <c r="G46" s="278">
        <v>1235.2500000000002</v>
      </c>
      <c r="H46" s="278">
        <v>1313.1500000000003</v>
      </c>
      <c r="I46" s="278">
        <v>1337.0500000000004</v>
      </c>
      <c r="J46" s="278">
        <v>1352.1000000000004</v>
      </c>
      <c r="K46" s="276">
        <v>1322</v>
      </c>
      <c r="L46" s="276">
        <v>1283.05</v>
      </c>
      <c r="M46" s="276">
        <v>0.68567</v>
      </c>
    </row>
    <row r="47" spans="1:13">
      <c r="A47" s="300">
        <v>38</v>
      </c>
      <c r="B47" s="276" t="s">
        <v>65</v>
      </c>
      <c r="C47" s="276">
        <v>113.55</v>
      </c>
      <c r="D47" s="278">
        <v>113.36666666666667</v>
      </c>
      <c r="E47" s="278">
        <v>111.73333333333335</v>
      </c>
      <c r="F47" s="278">
        <v>109.91666666666667</v>
      </c>
      <c r="G47" s="278">
        <v>108.28333333333335</v>
      </c>
      <c r="H47" s="278">
        <v>115.18333333333335</v>
      </c>
      <c r="I47" s="278">
        <v>116.81666666666668</v>
      </c>
      <c r="J47" s="278">
        <v>118.63333333333335</v>
      </c>
      <c r="K47" s="276">
        <v>115</v>
      </c>
      <c r="L47" s="276">
        <v>111.55</v>
      </c>
      <c r="M47" s="276">
        <v>161.37127000000001</v>
      </c>
    </row>
    <row r="48" spans="1:13">
      <c r="A48" s="300">
        <v>39</v>
      </c>
      <c r="B48" s="276" t="s">
        <v>66</v>
      </c>
      <c r="C48" s="276">
        <v>665.2</v>
      </c>
      <c r="D48" s="278">
        <v>663.56666666666672</v>
      </c>
      <c r="E48" s="278">
        <v>659.13333333333344</v>
      </c>
      <c r="F48" s="278">
        <v>653.06666666666672</v>
      </c>
      <c r="G48" s="278">
        <v>648.63333333333344</v>
      </c>
      <c r="H48" s="278">
        <v>669.63333333333344</v>
      </c>
      <c r="I48" s="278">
        <v>674.06666666666661</v>
      </c>
      <c r="J48" s="278">
        <v>680.13333333333344</v>
      </c>
      <c r="K48" s="276">
        <v>668</v>
      </c>
      <c r="L48" s="276">
        <v>657.5</v>
      </c>
      <c r="M48" s="276">
        <v>14.41948</v>
      </c>
    </row>
    <row r="49" spans="1:13">
      <c r="A49" s="300">
        <v>40</v>
      </c>
      <c r="B49" s="276" t="s">
        <v>67</v>
      </c>
      <c r="C49" s="276">
        <v>515.65</v>
      </c>
      <c r="D49" s="278">
        <v>517.80000000000007</v>
      </c>
      <c r="E49" s="278">
        <v>508.25000000000011</v>
      </c>
      <c r="F49" s="278">
        <v>500.85</v>
      </c>
      <c r="G49" s="278">
        <v>491.30000000000007</v>
      </c>
      <c r="H49" s="278">
        <v>525.20000000000016</v>
      </c>
      <c r="I49" s="278">
        <v>534.75000000000011</v>
      </c>
      <c r="J49" s="278">
        <v>542.1500000000002</v>
      </c>
      <c r="K49" s="276">
        <v>527.35</v>
      </c>
      <c r="L49" s="276">
        <v>510.4</v>
      </c>
      <c r="M49" s="276">
        <v>33.12276</v>
      </c>
    </row>
    <row r="50" spans="1:13">
      <c r="A50" s="300">
        <v>41</v>
      </c>
      <c r="B50" s="276" t="s">
        <v>69</v>
      </c>
      <c r="C50" s="276">
        <v>484.9</v>
      </c>
      <c r="D50" s="278">
        <v>482.2833333333333</v>
      </c>
      <c r="E50" s="278">
        <v>476.66666666666663</v>
      </c>
      <c r="F50" s="278">
        <v>468.43333333333334</v>
      </c>
      <c r="G50" s="278">
        <v>462.81666666666666</v>
      </c>
      <c r="H50" s="278">
        <v>490.51666666666659</v>
      </c>
      <c r="I50" s="278">
        <v>496.13333333333327</v>
      </c>
      <c r="J50" s="278">
        <v>504.36666666666656</v>
      </c>
      <c r="K50" s="276">
        <v>487.9</v>
      </c>
      <c r="L50" s="276">
        <v>474.05</v>
      </c>
      <c r="M50" s="276">
        <v>205.62558000000001</v>
      </c>
    </row>
    <row r="51" spans="1:13">
      <c r="A51" s="300">
        <v>42</v>
      </c>
      <c r="B51" s="276" t="s">
        <v>70</v>
      </c>
      <c r="C51" s="276">
        <v>33.799999999999997</v>
      </c>
      <c r="D51" s="278">
        <v>33.783333333333331</v>
      </c>
      <c r="E51" s="278">
        <v>33.066666666666663</v>
      </c>
      <c r="F51" s="278">
        <v>32.333333333333329</v>
      </c>
      <c r="G51" s="278">
        <v>31.61666666666666</v>
      </c>
      <c r="H51" s="278">
        <v>34.516666666666666</v>
      </c>
      <c r="I51" s="278">
        <v>35.233333333333334</v>
      </c>
      <c r="J51" s="278">
        <v>35.966666666666669</v>
      </c>
      <c r="K51" s="276">
        <v>34.5</v>
      </c>
      <c r="L51" s="276">
        <v>33.049999999999997</v>
      </c>
      <c r="M51" s="276">
        <v>528.77270999999996</v>
      </c>
    </row>
    <row r="52" spans="1:13">
      <c r="A52" s="300">
        <v>43</v>
      </c>
      <c r="B52" s="276" t="s">
        <v>71</v>
      </c>
      <c r="C52" s="276">
        <v>430.3</v>
      </c>
      <c r="D52" s="278">
        <v>431.2</v>
      </c>
      <c r="E52" s="278">
        <v>426.4</v>
      </c>
      <c r="F52" s="278">
        <v>422.5</v>
      </c>
      <c r="G52" s="278">
        <v>417.7</v>
      </c>
      <c r="H52" s="278">
        <v>435.09999999999997</v>
      </c>
      <c r="I52" s="278">
        <v>439.90000000000003</v>
      </c>
      <c r="J52" s="278">
        <v>443.79999999999995</v>
      </c>
      <c r="K52" s="276">
        <v>436</v>
      </c>
      <c r="L52" s="276">
        <v>427.3</v>
      </c>
      <c r="M52" s="276">
        <v>23.463200000000001</v>
      </c>
    </row>
    <row r="53" spans="1:13">
      <c r="A53" s="300">
        <v>44</v>
      </c>
      <c r="B53" s="276" t="s">
        <v>72</v>
      </c>
      <c r="C53" s="276">
        <v>13300.9</v>
      </c>
      <c r="D53" s="278">
        <v>13260.016666666668</v>
      </c>
      <c r="E53" s="278">
        <v>13140.883333333337</v>
      </c>
      <c r="F53" s="278">
        <v>12980.866666666669</v>
      </c>
      <c r="G53" s="278">
        <v>12861.733333333337</v>
      </c>
      <c r="H53" s="278">
        <v>13420.033333333336</v>
      </c>
      <c r="I53" s="278">
        <v>13539.166666666668</v>
      </c>
      <c r="J53" s="278">
        <v>13699.183333333336</v>
      </c>
      <c r="K53" s="276">
        <v>13379.15</v>
      </c>
      <c r="L53" s="276">
        <v>13100</v>
      </c>
      <c r="M53" s="276">
        <v>1.38798</v>
      </c>
    </row>
    <row r="54" spans="1:13">
      <c r="A54" s="300">
        <v>45</v>
      </c>
      <c r="B54" s="276" t="s">
        <v>74</v>
      </c>
      <c r="C54" s="276">
        <v>384.5</v>
      </c>
      <c r="D54" s="278">
        <v>384.11666666666662</v>
      </c>
      <c r="E54" s="278">
        <v>378.23333333333323</v>
      </c>
      <c r="F54" s="278">
        <v>371.96666666666664</v>
      </c>
      <c r="G54" s="278">
        <v>366.08333333333326</v>
      </c>
      <c r="H54" s="278">
        <v>390.38333333333321</v>
      </c>
      <c r="I54" s="278">
        <v>396.26666666666654</v>
      </c>
      <c r="J54" s="278">
        <v>402.53333333333319</v>
      </c>
      <c r="K54" s="276">
        <v>390</v>
      </c>
      <c r="L54" s="276">
        <v>377.85</v>
      </c>
      <c r="M54" s="276">
        <v>96.512559999999993</v>
      </c>
    </row>
    <row r="55" spans="1:13">
      <c r="A55" s="300">
        <v>46</v>
      </c>
      <c r="B55" s="276" t="s">
        <v>75</v>
      </c>
      <c r="C55" s="276">
        <v>3597</v>
      </c>
      <c r="D55" s="278">
        <v>3601.6666666666665</v>
      </c>
      <c r="E55" s="278">
        <v>3555.333333333333</v>
      </c>
      <c r="F55" s="278">
        <v>3513.6666666666665</v>
      </c>
      <c r="G55" s="278">
        <v>3467.333333333333</v>
      </c>
      <c r="H55" s="278">
        <v>3643.333333333333</v>
      </c>
      <c r="I55" s="278">
        <v>3689.6666666666661</v>
      </c>
      <c r="J55" s="278">
        <v>3731.333333333333</v>
      </c>
      <c r="K55" s="276">
        <v>3648</v>
      </c>
      <c r="L55" s="276">
        <v>3560</v>
      </c>
      <c r="M55" s="276">
        <v>6.8087</v>
      </c>
    </row>
    <row r="56" spans="1:13">
      <c r="A56" s="300">
        <v>47</v>
      </c>
      <c r="B56" s="276" t="s">
        <v>76</v>
      </c>
      <c r="C56" s="276">
        <v>450.8</v>
      </c>
      <c r="D56" s="278">
        <v>450.58333333333331</v>
      </c>
      <c r="E56" s="278">
        <v>445.31666666666661</v>
      </c>
      <c r="F56" s="278">
        <v>439.83333333333331</v>
      </c>
      <c r="G56" s="278">
        <v>434.56666666666661</v>
      </c>
      <c r="H56" s="278">
        <v>456.06666666666661</v>
      </c>
      <c r="I56" s="278">
        <v>461.33333333333337</v>
      </c>
      <c r="J56" s="278">
        <v>466.81666666666661</v>
      </c>
      <c r="K56" s="276">
        <v>455.85</v>
      </c>
      <c r="L56" s="276">
        <v>445.1</v>
      </c>
      <c r="M56" s="276">
        <v>29.762540000000001</v>
      </c>
    </row>
    <row r="57" spans="1:13">
      <c r="A57" s="300">
        <v>48</v>
      </c>
      <c r="B57" s="276" t="s">
        <v>77</v>
      </c>
      <c r="C57" s="276">
        <v>105.75</v>
      </c>
      <c r="D57" s="278">
        <v>106.76666666666667</v>
      </c>
      <c r="E57" s="278">
        <v>103.03333333333333</v>
      </c>
      <c r="F57" s="278">
        <v>100.31666666666666</v>
      </c>
      <c r="G57" s="278">
        <v>96.583333333333329</v>
      </c>
      <c r="H57" s="278">
        <v>109.48333333333333</v>
      </c>
      <c r="I57" s="278">
        <v>113.21666666666665</v>
      </c>
      <c r="J57" s="278">
        <v>115.93333333333334</v>
      </c>
      <c r="K57" s="276">
        <v>110.5</v>
      </c>
      <c r="L57" s="276">
        <v>104.05</v>
      </c>
      <c r="M57" s="276">
        <v>294.94304</v>
      </c>
    </row>
    <row r="58" spans="1:13">
      <c r="A58" s="300">
        <v>49</v>
      </c>
      <c r="B58" s="276" t="s">
        <v>78</v>
      </c>
      <c r="C58" s="276">
        <v>130.75</v>
      </c>
      <c r="D58" s="278">
        <v>130.51666666666668</v>
      </c>
      <c r="E58" s="278">
        <v>129.18333333333337</v>
      </c>
      <c r="F58" s="278">
        <v>127.61666666666667</v>
      </c>
      <c r="G58" s="278">
        <v>126.28333333333336</v>
      </c>
      <c r="H58" s="278">
        <v>132.08333333333337</v>
      </c>
      <c r="I58" s="278">
        <v>133.41666666666669</v>
      </c>
      <c r="J58" s="278">
        <v>134.98333333333338</v>
      </c>
      <c r="K58" s="276">
        <v>131.85</v>
      </c>
      <c r="L58" s="276">
        <v>128.94999999999999</v>
      </c>
      <c r="M58" s="276">
        <v>14.577059999999999</v>
      </c>
    </row>
    <row r="59" spans="1:13">
      <c r="A59" s="300">
        <v>50</v>
      </c>
      <c r="B59" s="276" t="s">
        <v>81</v>
      </c>
      <c r="C59" s="276">
        <v>603.15</v>
      </c>
      <c r="D59" s="278">
        <v>599.7166666666667</v>
      </c>
      <c r="E59" s="278">
        <v>593.43333333333339</v>
      </c>
      <c r="F59" s="278">
        <v>583.7166666666667</v>
      </c>
      <c r="G59" s="278">
        <v>577.43333333333339</v>
      </c>
      <c r="H59" s="278">
        <v>609.43333333333339</v>
      </c>
      <c r="I59" s="278">
        <v>615.7166666666667</v>
      </c>
      <c r="J59" s="278">
        <v>625.43333333333339</v>
      </c>
      <c r="K59" s="276">
        <v>606</v>
      </c>
      <c r="L59" s="276">
        <v>590</v>
      </c>
      <c r="M59" s="276">
        <v>11.03797</v>
      </c>
    </row>
    <row r="60" spans="1:13">
      <c r="A60" s="300">
        <v>51</v>
      </c>
      <c r="B60" s="276" t="s">
        <v>82</v>
      </c>
      <c r="C60" s="276">
        <v>374.9</v>
      </c>
      <c r="D60" s="278">
        <v>376.25</v>
      </c>
      <c r="E60" s="278">
        <v>369.65</v>
      </c>
      <c r="F60" s="278">
        <v>364.4</v>
      </c>
      <c r="G60" s="278">
        <v>357.79999999999995</v>
      </c>
      <c r="H60" s="278">
        <v>381.5</v>
      </c>
      <c r="I60" s="278">
        <v>388.1</v>
      </c>
      <c r="J60" s="278">
        <v>393.35</v>
      </c>
      <c r="K60" s="276">
        <v>382.85</v>
      </c>
      <c r="L60" s="276">
        <v>371</v>
      </c>
      <c r="M60" s="276">
        <v>49.701689999999999</v>
      </c>
    </row>
    <row r="61" spans="1:13">
      <c r="A61" s="300">
        <v>52</v>
      </c>
      <c r="B61" s="276" t="s">
        <v>83</v>
      </c>
      <c r="C61" s="276">
        <v>758.35</v>
      </c>
      <c r="D61" s="278">
        <v>756.83333333333337</v>
      </c>
      <c r="E61" s="278">
        <v>752.66666666666674</v>
      </c>
      <c r="F61" s="278">
        <v>746.98333333333335</v>
      </c>
      <c r="G61" s="278">
        <v>742.81666666666672</v>
      </c>
      <c r="H61" s="278">
        <v>762.51666666666677</v>
      </c>
      <c r="I61" s="278">
        <v>766.68333333333351</v>
      </c>
      <c r="J61" s="278">
        <v>772.36666666666679</v>
      </c>
      <c r="K61" s="276">
        <v>761</v>
      </c>
      <c r="L61" s="276">
        <v>751.15</v>
      </c>
      <c r="M61" s="276">
        <v>39.833930000000002</v>
      </c>
    </row>
    <row r="62" spans="1:13">
      <c r="A62" s="300">
        <v>53</v>
      </c>
      <c r="B62" s="276" t="s">
        <v>84</v>
      </c>
      <c r="C62" s="276">
        <v>129.75</v>
      </c>
      <c r="D62" s="278">
        <v>129.1</v>
      </c>
      <c r="E62" s="278">
        <v>127.04999999999998</v>
      </c>
      <c r="F62" s="278">
        <v>124.35</v>
      </c>
      <c r="G62" s="278">
        <v>122.29999999999998</v>
      </c>
      <c r="H62" s="278">
        <v>131.79999999999998</v>
      </c>
      <c r="I62" s="278">
        <v>133.85</v>
      </c>
      <c r="J62" s="278">
        <v>136.54999999999998</v>
      </c>
      <c r="K62" s="276">
        <v>131.15</v>
      </c>
      <c r="L62" s="276">
        <v>126.4</v>
      </c>
      <c r="M62" s="276">
        <v>210.81119000000001</v>
      </c>
    </row>
    <row r="63" spans="1:13">
      <c r="A63" s="300">
        <v>54</v>
      </c>
      <c r="B63" s="276" t="s">
        <v>3634</v>
      </c>
      <c r="C63" s="276">
        <v>2443.25</v>
      </c>
      <c r="D63" s="278">
        <v>2443.9500000000003</v>
      </c>
      <c r="E63" s="278">
        <v>2406.3000000000006</v>
      </c>
      <c r="F63" s="278">
        <v>2369.3500000000004</v>
      </c>
      <c r="G63" s="278">
        <v>2331.7000000000007</v>
      </c>
      <c r="H63" s="278">
        <v>2480.9000000000005</v>
      </c>
      <c r="I63" s="278">
        <v>2518.5500000000002</v>
      </c>
      <c r="J63" s="278">
        <v>2555.5000000000005</v>
      </c>
      <c r="K63" s="276">
        <v>2481.6</v>
      </c>
      <c r="L63" s="276">
        <v>2407</v>
      </c>
      <c r="M63" s="276">
        <v>3.5102099999999998</v>
      </c>
    </row>
    <row r="64" spans="1:13">
      <c r="A64" s="300">
        <v>55</v>
      </c>
      <c r="B64" s="276" t="s">
        <v>85</v>
      </c>
      <c r="C64" s="276">
        <v>1519.9</v>
      </c>
      <c r="D64" s="278">
        <v>1514.9333333333334</v>
      </c>
      <c r="E64" s="278">
        <v>1505.0166666666669</v>
      </c>
      <c r="F64" s="278">
        <v>1490.1333333333334</v>
      </c>
      <c r="G64" s="278">
        <v>1480.2166666666669</v>
      </c>
      <c r="H64" s="278">
        <v>1529.8166666666668</v>
      </c>
      <c r="I64" s="278">
        <v>1539.7333333333333</v>
      </c>
      <c r="J64" s="278">
        <v>1554.6166666666668</v>
      </c>
      <c r="K64" s="276">
        <v>1524.85</v>
      </c>
      <c r="L64" s="276">
        <v>1500.05</v>
      </c>
      <c r="M64" s="276">
        <v>5.1124900000000002</v>
      </c>
    </row>
    <row r="65" spans="1:13">
      <c r="A65" s="300">
        <v>56</v>
      </c>
      <c r="B65" s="276" t="s">
        <v>86</v>
      </c>
      <c r="C65" s="276">
        <v>409.8</v>
      </c>
      <c r="D65" s="278">
        <v>409.43333333333334</v>
      </c>
      <c r="E65" s="278">
        <v>405.36666666666667</v>
      </c>
      <c r="F65" s="278">
        <v>400.93333333333334</v>
      </c>
      <c r="G65" s="278">
        <v>396.86666666666667</v>
      </c>
      <c r="H65" s="278">
        <v>413.86666666666667</v>
      </c>
      <c r="I65" s="278">
        <v>417.93333333333339</v>
      </c>
      <c r="J65" s="278">
        <v>422.36666666666667</v>
      </c>
      <c r="K65" s="276">
        <v>413.5</v>
      </c>
      <c r="L65" s="276">
        <v>405</v>
      </c>
      <c r="M65" s="276">
        <v>22.00909</v>
      </c>
    </row>
    <row r="66" spans="1:13">
      <c r="A66" s="300">
        <v>57</v>
      </c>
      <c r="B66" s="276" t="s">
        <v>236</v>
      </c>
      <c r="C66" s="276">
        <v>806.2</v>
      </c>
      <c r="D66" s="278">
        <v>812.76666666666677</v>
      </c>
      <c r="E66" s="278">
        <v>794.53333333333353</v>
      </c>
      <c r="F66" s="278">
        <v>782.86666666666679</v>
      </c>
      <c r="G66" s="278">
        <v>764.63333333333355</v>
      </c>
      <c r="H66" s="278">
        <v>824.43333333333351</v>
      </c>
      <c r="I66" s="278">
        <v>842.66666666666686</v>
      </c>
      <c r="J66" s="278">
        <v>854.33333333333348</v>
      </c>
      <c r="K66" s="276">
        <v>831</v>
      </c>
      <c r="L66" s="276">
        <v>801.1</v>
      </c>
      <c r="M66" s="276">
        <v>3.6223299999999998</v>
      </c>
    </row>
    <row r="67" spans="1:13">
      <c r="A67" s="300">
        <v>58</v>
      </c>
      <c r="B67" s="276" t="s">
        <v>237</v>
      </c>
      <c r="C67" s="276">
        <v>329.05</v>
      </c>
      <c r="D67" s="278">
        <v>328.08333333333331</v>
      </c>
      <c r="E67" s="278">
        <v>323.16666666666663</v>
      </c>
      <c r="F67" s="278">
        <v>317.2833333333333</v>
      </c>
      <c r="G67" s="278">
        <v>312.36666666666662</v>
      </c>
      <c r="H67" s="278">
        <v>333.96666666666664</v>
      </c>
      <c r="I67" s="278">
        <v>338.88333333333327</v>
      </c>
      <c r="J67" s="278">
        <v>344.76666666666665</v>
      </c>
      <c r="K67" s="276">
        <v>333</v>
      </c>
      <c r="L67" s="276">
        <v>322.2</v>
      </c>
      <c r="M67" s="276">
        <v>19.660360000000001</v>
      </c>
    </row>
    <row r="68" spans="1:13">
      <c r="A68" s="300">
        <v>59</v>
      </c>
      <c r="B68" s="276" t="s">
        <v>235</v>
      </c>
      <c r="C68" s="276">
        <v>181.7</v>
      </c>
      <c r="D68" s="278">
        <v>182.46666666666667</v>
      </c>
      <c r="E68" s="278">
        <v>179.33333333333334</v>
      </c>
      <c r="F68" s="278">
        <v>176.96666666666667</v>
      </c>
      <c r="G68" s="278">
        <v>173.83333333333334</v>
      </c>
      <c r="H68" s="278">
        <v>184.83333333333334</v>
      </c>
      <c r="I68" s="278">
        <v>187.96666666666667</v>
      </c>
      <c r="J68" s="278">
        <v>190.33333333333334</v>
      </c>
      <c r="K68" s="276">
        <v>185.6</v>
      </c>
      <c r="L68" s="276">
        <v>180.1</v>
      </c>
      <c r="M68" s="276">
        <v>23.095559999999999</v>
      </c>
    </row>
    <row r="69" spans="1:13">
      <c r="A69" s="300">
        <v>60</v>
      </c>
      <c r="B69" s="276" t="s">
        <v>87</v>
      </c>
      <c r="C69" s="276">
        <v>575.79999999999995</v>
      </c>
      <c r="D69" s="278">
        <v>573.66666666666663</v>
      </c>
      <c r="E69" s="278">
        <v>567.38333333333321</v>
      </c>
      <c r="F69" s="278">
        <v>558.96666666666658</v>
      </c>
      <c r="G69" s="278">
        <v>552.68333333333317</v>
      </c>
      <c r="H69" s="278">
        <v>582.08333333333326</v>
      </c>
      <c r="I69" s="278">
        <v>588.36666666666679</v>
      </c>
      <c r="J69" s="278">
        <v>596.7833333333333</v>
      </c>
      <c r="K69" s="276">
        <v>579.95000000000005</v>
      </c>
      <c r="L69" s="276">
        <v>565.25</v>
      </c>
      <c r="M69" s="276">
        <v>7.85663</v>
      </c>
    </row>
    <row r="70" spans="1:13">
      <c r="A70" s="300">
        <v>61</v>
      </c>
      <c r="B70" s="276" t="s">
        <v>88</v>
      </c>
      <c r="C70" s="276">
        <v>502.5</v>
      </c>
      <c r="D70" s="278">
        <v>503.08333333333331</v>
      </c>
      <c r="E70" s="278">
        <v>496.66666666666663</v>
      </c>
      <c r="F70" s="278">
        <v>490.83333333333331</v>
      </c>
      <c r="G70" s="278">
        <v>484.41666666666663</v>
      </c>
      <c r="H70" s="278">
        <v>508.91666666666663</v>
      </c>
      <c r="I70" s="278">
        <v>515.33333333333326</v>
      </c>
      <c r="J70" s="278">
        <v>521.16666666666663</v>
      </c>
      <c r="K70" s="276">
        <v>509.5</v>
      </c>
      <c r="L70" s="276">
        <v>497.25</v>
      </c>
      <c r="M70" s="276">
        <v>34.677390000000003</v>
      </c>
    </row>
    <row r="71" spans="1:13">
      <c r="A71" s="300">
        <v>62</v>
      </c>
      <c r="B71" s="276" t="s">
        <v>238</v>
      </c>
      <c r="C71" s="276">
        <v>1165.8</v>
      </c>
      <c r="D71" s="278">
        <v>1156.9666666666667</v>
      </c>
      <c r="E71" s="278">
        <v>1138.9333333333334</v>
      </c>
      <c r="F71" s="278">
        <v>1112.0666666666666</v>
      </c>
      <c r="G71" s="278">
        <v>1094.0333333333333</v>
      </c>
      <c r="H71" s="278">
        <v>1183.8333333333335</v>
      </c>
      <c r="I71" s="278">
        <v>1201.8666666666668</v>
      </c>
      <c r="J71" s="278">
        <v>1228.7333333333336</v>
      </c>
      <c r="K71" s="276">
        <v>1175</v>
      </c>
      <c r="L71" s="276">
        <v>1130.0999999999999</v>
      </c>
      <c r="M71" s="276">
        <v>1.5303800000000001</v>
      </c>
    </row>
    <row r="72" spans="1:13">
      <c r="A72" s="300">
        <v>63</v>
      </c>
      <c r="B72" s="276" t="s">
        <v>91</v>
      </c>
      <c r="C72" s="276">
        <v>3639.55</v>
      </c>
      <c r="D72" s="278">
        <v>3636.4666666666667</v>
      </c>
      <c r="E72" s="278">
        <v>3618.0833333333335</v>
      </c>
      <c r="F72" s="278">
        <v>3596.6166666666668</v>
      </c>
      <c r="G72" s="278">
        <v>3578.2333333333336</v>
      </c>
      <c r="H72" s="278">
        <v>3657.9333333333334</v>
      </c>
      <c r="I72" s="278">
        <v>3676.3166666666666</v>
      </c>
      <c r="J72" s="278">
        <v>3697.7833333333333</v>
      </c>
      <c r="K72" s="276">
        <v>3654.85</v>
      </c>
      <c r="L72" s="276">
        <v>3615</v>
      </c>
      <c r="M72" s="276">
        <v>7.5513700000000004</v>
      </c>
    </row>
    <row r="73" spans="1:13">
      <c r="A73" s="300">
        <v>64</v>
      </c>
      <c r="B73" s="276" t="s">
        <v>93</v>
      </c>
      <c r="C73" s="276">
        <v>200.85</v>
      </c>
      <c r="D73" s="278">
        <v>199.04999999999998</v>
      </c>
      <c r="E73" s="278">
        <v>195.79999999999995</v>
      </c>
      <c r="F73" s="278">
        <v>190.74999999999997</v>
      </c>
      <c r="G73" s="278">
        <v>187.49999999999994</v>
      </c>
      <c r="H73" s="278">
        <v>204.09999999999997</v>
      </c>
      <c r="I73" s="278">
        <v>207.35000000000002</v>
      </c>
      <c r="J73" s="278">
        <v>212.39999999999998</v>
      </c>
      <c r="K73" s="276">
        <v>202.3</v>
      </c>
      <c r="L73" s="276">
        <v>194</v>
      </c>
      <c r="M73" s="276">
        <v>160.10211000000001</v>
      </c>
    </row>
    <row r="74" spans="1:13">
      <c r="A74" s="300">
        <v>65</v>
      </c>
      <c r="B74" s="276" t="s">
        <v>231</v>
      </c>
      <c r="C74" s="276">
        <v>2456</v>
      </c>
      <c r="D74" s="278">
        <v>2436.3833333333332</v>
      </c>
      <c r="E74" s="278">
        <v>2399.7666666666664</v>
      </c>
      <c r="F74" s="278">
        <v>2343.5333333333333</v>
      </c>
      <c r="G74" s="278">
        <v>2306.9166666666665</v>
      </c>
      <c r="H74" s="278">
        <v>2492.6166666666663</v>
      </c>
      <c r="I74" s="278">
        <v>2529.2333333333331</v>
      </c>
      <c r="J74" s="278">
        <v>2585.4666666666662</v>
      </c>
      <c r="K74" s="276">
        <v>2473</v>
      </c>
      <c r="L74" s="276">
        <v>2380.15</v>
      </c>
      <c r="M74" s="276">
        <v>4.9471999999999996</v>
      </c>
    </row>
    <row r="75" spans="1:13">
      <c r="A75" s="300">
        <v>66</v>
      </c>
      <c r="B75" s="276" t="s">
        <v>94</v>
      </c>
      <c r="C75" s="276">
        <v>4850.25</v>
      </c>
      <c r="D75" s="278">
        <v>4850.083333333333</v>
      </c>
      <c r="E75" s="278">
        <v>4811.1666666666661</v>
      </c>
      <c r="F75" s="278">
        <v>4772.083333333333</v>
      </c>
      <c r="G75" s="278">
        <v>4733.1666666666661</v>
      </c>
      <c r="H75" s="278">
        <v>4889.1666666666661</v>
      </c>
      <c r="I75" s="278">
        <v>4928.0833333333321</v>
      </c>
      <c r="J75" s="278">
        <v>4967.1666666666661</v>
      </c>
      <c r="K75" s="276">
        <v>4889</v>
      </c>
      <c r="L75" s="276">
        <v>4811</v>
      </c>
      <c r="M75" s="276">
        <v>12.23452</v>
      </c>
    </row>
    <row r="76" spans="1:13">
      <c r="A76" s="300">
        <v>67</v>
      </c>
      <c r="B76" s="276" t="s">
        <v>239</v>
      </c>
      <c r="C76" s="276">
        <v>74.3</v>
      </c>
      <c r="D76" s="278">
        <v>74.666666666666671</v>
      </c>
      <c r="E76" s="278">
        <v>72.183333333333337</v>
      </c>
      <c r="F76" s="278">
        <v>70.066666666666663</v>
      </c>
      <c r="G76" s="278">
        <v>67.583333333333329</v>
      </c>
      <c r="H76" s="278">
        <v>76.783333333333346</v>
      </c>
      <c r="I76" s="278">
        <v>79.266666666666666</v>
      </c>
      <c r="J76" s="278">
        <v>81.383333333333354</v>
      </c>
      <c r="K76" s="276">
        <v>77.150000000000006</v>
      </c>
      <c r="L76" s="276">
        <v>72.55</v>
      </c>
      <c r="M76" s="276">
        <v>40.442369999999997</v>
      </c>
    </row>
    <row r="77" spans="1:13">
      <c r="A77" s="300">
        <v>68</v>
      </c>
      <c r="B77" s="276" t="s">
        <v>95</v>
      </c>
      <c r="C77" s="276">
        <v>2532.5</v>
      </c>
      <c r="D77" s="278">
        <v>2529.7999999999997</v>
      </c>
      <c r="E77" s="278">
        <v>2509.6999999999994</v>
      </c>
      <c r="F77" s="278">
        <v>2486.8999999999996</v>
      </c>
      <c r="G77" s="278">
        <v>2466.7999999999993</v>
      </c>
      <c r="H77" s="278">
        <v>2552.5999999999995</v>
      </c>
      <c r="I77" s="278">
        <v>2572.6999999999998</v>
      </c>
      <c r="J77" s="278">
        <v>2595.4999999999995</v>
      </c>
      <c r="K77" s="276">
        <v>2549.9</v>
      </c>
      <c r="L77" s="276">
        <v>2507</v>
      </c>
      <c r="M77" s="276">
        <v>12.93136</v>
      </c>
    </row>
    <row r="78" spans="1:13">
      <c r="A78" s="300">
        <v>69</v>
      </c>
      <c r="B78" s="276" t="s">
        <v>240</v>
      </c>
      <c r="C78" s="276">
        <v>434.85</v>
      </c>
      <c r="D78" s="278">
        <v>437.93333333333334</v>
      </c>
      <c r="E78" s="278">
        <v>427.4666666666667</v>
      </c>
      <c r="F78" s="278">
        <v>420.08333333333337</v>
      </c>
      <c r="G78" s="278">
        <v>409.61666666666673</v>
      </c>
      <c r="H78" s="278">
        <v>445.31666666666666</v>
      </c>
      <c r="I78" s="278">
        <v>455.78333333333325</v>
      </c>
      <c r="J78" s="278">
        <v>463.16666666666663</v>
      </c>
      <c r="K78" s="276">
        <v>448.4</v>
      </c>
      <c r="L78" s="276">
        <v>430.55</v>
      </c>
      <c r="M78" s="276">
        <v>6.6178900000000001</v>
      </c>
    </row>
    <row r="79" spans="1:13">
      <c r="A79" s="300">
        <v>70</v>
      </c>
      <c r="B79" s="276" t="s">
        <v>241</v>
      </c>
      <c r="C79" s="276">
        <v>1137.3</v>
      </c>
      <c r="D79" s="278">
        <v>1137.0666666666666</v>
      </c>
      <c r="E79" s="278">
        <v>1122.4833333333331</v>
      </c>
      <c r="F79" s="278">
        <v>1107.6666666666665</v>
      </c>
      <c r="G79" s="278">
        <v>1093.083333333333</v>
      </c>
      <c r="H79" s="278">
        <v>1151.8833333333332</v>
      </c>
      <c r="I79" s="278">
        <v>1166.4666666666667</v>
      </c>
      <c r="J79" s="278">
        <v>1181.2833333333333</v>
      </c>
      <c r="K79" s="276">
        <v>1151.6500000000001</v>
      </c>
      <c r="L79" s="276">
        <v>1122.25</v>
      </c>
      <c r="M79" s="276">
        <v>0.46966999999999998</v>
      </c>
    </row>
    <row r="80" spans="1:13">
      <c r="A80" s="300">
        <v>71</v>
      </c>
      <c r="B80" s="276" t="s">
        <v>97</v>
      </c>
      <c r="C80" s="276">
        <v>1417.9</v>
      </c>
      <c r="D80" s="278">
        <v>1405.3</v>
      </c>
      <c r="E80" s="278">
        <v>1388.6</v>
      </c>
      <c r="F80" s="278">
        <v>1359.3</v>
      </c>
      <c r="G80" s="278">
        <v>1342.6</v>
      </c>
      <c r="H80" s="278">
        <v>1434.6</v>
      </c>
      <c r="I80" s="278">
        <v>1451.3000000000002</v>
      </c>
      <c r="J80" s="278">
        <v>1480.6</v>
      </c>
      <c r="K80" s="276">
        <v>1422</v>
      </c>
      <c r="L80" s="276">
        <v>1376</v>
      </c>
      <c r="M80" s="276">
        <v>24.46125</v>
      </c>
    </row>
    <row r="81" spans="1:13">
      <c r="A81" s="300">
        <v>72</v>
      </c>
      <c r="B81" s="276" t="s">
        <v>98</v>
      </c>
      <c r="C81" s="276">
        <v>183.7</v>
      </c>
      <c r="D81" s="278">
        <v>184.51666666666665</v>
      </c>
      <c r="E81" s="278">
        <v>180.1333333333333</v>
      </c>
      <c r="F81" s="278">
        <v>176.56666666666663</v>
      </c>
      <c r="G81" s="278">
        <v>172.18333333333328</v>
      </c>
      <c r="H81" s="278">
        <v>188.08333333333331</v>
      </c>
      <c r="I81" s="278">
        <v>192.46666666666664</v>
      </c>
      <c r="J81" s="278">
        <v>196.03333333333333</v>
      </c>
      <c r="K81" s="276">
        <v>188.9</v>
      </c>
      <c r="L81" s="276">
        <v>180.95</v>
      </c>
      <c r="M81" s="276">
        <v>65.304559999999995</v>
      </c>
    </row>
    <row r="82" spans="1:13">
      <c r="A82" s="300">
        <v>73</v>
      </c>
      <c r="B82" s="276" t="s">
        <v>99</v>
      </c>
      <c r="C82" s="276">
        <v>65.05</v>
      </c>
      <c r="D82" s="278">
        <v>65.266666666666666</v>
      </c>
      <c r="E82" s="278">
        <v>63.583333333333329</v>
      </c>
      <c r="F82" s="278">
        <v>62.11666666666666</v>
      </c>
      <c r="G82" s="278">
        <v>60.433333333333323</v>
      </c>
      <c r="H82" s="278">
        <v>66.733333333333334</v>
      </c>
      <c r="I82" s="278">
        <v>68.416666666666671</v>
      </c>
      <c r="J82" s="278">
        <v>69.88333333333334</v>
      </c>
      <c r="K82" s="276">
        <v>66.95</v>
      </c>
      <c r="L82" s="276">
        <v>63.8</v>
      </c>
      <c r="M82" s="276">
        <v>520.03516000000002</v>
      </c>
    </row>
    <row r="83" spans="1:13">
      <c r="A83" s="300">
        <v>74</v>
      </c>
      <c r="B83" s="276" t="s">
        <v>370</v>
      </c>
      <c r="C83" s="276">
        <v>150.05000000000001</v>
      </c>
      <c r="D83" s="278">
        <v>150.88333333333333</v>
      </c>
      <c r="E83" s="278">
        <v>147.26666666666665</v>
      </c>
      <c r="F83" s="278">
        <v>144.48333333333332</v>
      </c>
      <c r="G83" s="278">
        <v>140.86666666666665</v>
      </c>
      <c r="H83" s="278">
        <v>153.66666666666666</v>
      </c>
      <c r="I83" s="278">
        <v>157.28333333333333</v>
      </c>
      <c r="J83" s="278">
        <v>160.06666666666666</v>
      </c>
      <c r="K83" s="276">
        <v>154.5</v>
      </c>
      <c r="L83" s="276">
        <v>148.1</v>
      </c>
      <c r="M83" s="276">
        <v>24.296710000000001</v>
      </c>
    </row>
    <row r="84" spans="1:13">
      <c r="A84" s="300">
        <v>75</v>
      </c>
      <c r="B84" s="276" t="s">
        <v>244</v>
      </c>
      <c r="C84" s="276">
        <v>77.2</v>
      </c>
      <c r="D84" s="278">
        <v>78.316666666666663</v>
      </c>
      <c r="E84" s="278">
        <v>75.433333333333323</v>
      </c>
      <c r="F84" s="278">
        <v>73.666666666666657</v>
      </c>
      <c r="G84" s="278">
        <v>70.783333333333317</v>
      </c>
      <c r="H84" s="278">
        <v>80.083333333333329</v>
      </c>
      <c r="I84" s="278">
        <v>82.966666666666654</v>
      </c>
      <c r="J84" s="278">
        <v>84.733333333333334</v>
      </c>
      <c r="K84" s="276">
        <v>81.2</v>
      </c>
      <c r="L84" s="276">
        <v>76.55</v>
      </c>
      <c r="M84" s="276">
        <v>73.978269999999995</v>
      </c>
    </row>
    <row r="85" spans="1:13">
      <c r="A85" s="300">
        <v>76</v>
      </c>
      <c r="B85" s="276" t="s">
        <v>100</v>
      </c>
      <c r="C85" s="276">
        <v>116.7</v>
      </c>
      <c r="D85" s="278">
        <v>115.78333333333335</v>
      </c>
      <c r="E85" s="278">
        <v>111.06666666666669</v>
      </c>
      <c r="F85" s="278">
        <v>105.43333333333335</v>
      </c>
      <c r="G85" s="278">
        <v>100.7166666666667</v>
      </c>
      <c r="H85" s="278">
        <v>121.41666666666669</v>
      </c>
      <c r="I85" s="278">
        <v>126.13333333333335</v>
      </c>
      <c r="J85" s="278">
        <v>131.76666666666668</v>
      </c>
      <c r="K85" s="276">
        <v>120.5</v>
      </c>
      <c r="L85" s="276">
        <v>110.15</v>
      </c>
      <c r="M85" s="276">
        <v>975.00422000000003</v>
      </c>
    </row>
    <row r="86" spans="1:13">
      <c r="A86" s="300">
        <v>77</v>
      </c>
      <c r="B86" s="276" t="s">
        <v>245</v>
      </c>
      <c r="C86" s="276">
        <v>139.65</v>
      </c>
      <c r="D86" s="278">
        <v>140.38333333333333</v>
      </c>
      <c r="E86" s="278">
        <v>137.76666666666665</v>
      </c>
      <c r="F86" s="278">
        <v>135.88333333333333</v>
      </c>
      <c r="G86" s="278">
        <v>133.26666666666665</v>
      </c>
      <c r="H86" s="278">
        <v>142.26666666666665</v>
      </c>
      <c r="I86" s="278">
        <v>144.88333333333333</v>
      </c>
      <c r="J86" s="278">
        <v>146.76666666666665</v>
      </c>
      <c r="K86" s="276">
        <v>143</v>
      </c>
      <c r="L86" s="276">
        <v>138.5</v>
      </c>
      <c r="M86" s="276">
        <v>4.8022600000000004</v>
      </c>
    </row>
    <row r="87" spans="1:13">
      <c r="A87" s="300">
        <v>78</v>
      </c>
      <c r="B87" s="276" t="s">
        <v>101</v>
      </c>
      <c r="C87" s="276">
        <v>479.7</v>
      </c>
      <c r="D87" s="278">
        <v>479.08333333333331</v>
      </c>
      <c r="E87" s="278">
        <v>476.11666666666662</v>
      </c>
      <c r="F87" s="278">
        <v>472.5333333333333</v>
      </c>
      <c r="G87" s="278">
        <v>469.56666666666661</v>
      </c>
      <c r="H87" s="278">
        <v>482.66666666666663</v>
      </c>
      <c r="I87" s="278">
        <v>485.63333333333333</v>
      </c>
      <c r="J87" s="278">
        <v>489.21666666666664</v>
      </c>
      <c r="K87" s="276">
        <v>482.05</v>
      </c>
      <c r="L87" s="276">
        <v>475.5</v>
      </c>
      <c r="M87" s="276">
        <v>16.683669999999999</v>
      </c>
    </row>
    <row r="88" spans="1:13">
      <c r="A88" s="300">
        <v>79</v>
      </c>
      <c r="B88" s="276" t="s">
        <v>103</v>
      </c>
      <c r="C88" s="276">
        <v>26.35</v>
      </c>
      <c r="D88" s="278">
        <v>26.316666666666666</v>
      </c>
      <c r="E88" s="278">
        <v>26.033333333333331</v>
      </c>
      <c r="F88" s="278">
        <v>25.716666666666665</v>
      </c>
      <c r="G88" s="278">
        <v>25.43333333333333</v>
      </c>
      <c r="H88" s="278">
        <v>26.633333333333333</v>
      </c>
      <c r="I88" s="278">
        <v>26.916666666666671</v>
      </c>
      <c r="J88" s="278">
        <v>27.233333333333334</v>
      </c>
      <c r="K88" s="276">
        <v>26.6</v>
      </c>
      <c r="L88" s="276">
        <v>26</v>
      </c>
      <c r="M88" s="276">
        <v>139.52199999999999</v>
      </c>
    </row>
    <row r="89" spans="1:13">
      <c r="A89" s="300">
        <v>80</v>
      </c>
      <c r="B89" s="276" t="s">
        <v>246</v>
      </c>
      <c r="C89" s="276">
        <v>508.9</v>
      </c>
      <c r="D89" s="278">
        <v>509.55</v>
      </c>
      <c r="E89" s="278">
        <v>504.45000000000005</v>
      </c>
      <c r="F89" s="278">
        <v>500.00000000000006</v>
      </c>
      <c r="G89" s="278">
        <v>494.90000000000009</v>
      </c>
      <c r="H89" s="278">
        <v>514</v>
      </c>
      <c r="I89" s="278">
        <v>519.1</v>
      </c>
      <c r="J89" s="278">
        <v>523.54999999999995</v>
      </c>
      <c r="K89" s="276">
        <v>514.65</v>
      </c>
      <c r="L89" s="276">
        <v>505.1</v>
      </c>
      <c r="M89" s="276">
        <v>0.99416000000000004</v>
      </c>
    </row>
    <row r="90" spans="1:13">
      <c r="A90" s="300">
        <v>81</v>
      </c>
      <c r="B90" s="276" t="s">
        <v>104</v>
      </c>
      <c r="C90" s="276">
        <v>717.9</v>
      </c>
      <c r="D90" s="278">
        <v>715</v>
      </c>
      <c r="E90" s="278">
        <v>710.8</v>
      </c>
      <c r="F90" s="278">
        <v>703.69999999999993</v>
      </c>
      <c r="G90" s="278">
        <v>699.49999999999989</v>
      </c>
      <c r="H90" s="278">
        <v>722.1</v>
      </c>
      <c r="I90" s="278">
        <v>726.30000000000007</v>
      </c>
      <c r="J90" s="278">
        <v>733.40000000000009</v>
      </c>
      <c r="K90" s="276">
        <v>719.2</v>
      </c>
      <c r="L90" s="276">
        <v>707.9</v>
      </c>
      <c r="M90" s="276">
        <v>16.427060000000001</v>
      </c>
    </row>
    <row r="91" spans="1:13">
      <c r="A91" s="300">
        <v>82</v>
      </c>
      <c r="B91" s="276" t="s">
        <v>247</v>
      </c>
      <c r="C91" s="276">
        <v>409.5</v>
      </c>
      <c r="D91" s="278">
        <v>410.86666666666662</v>
      </c>
      <c r="E91" s="278">
        <v>403.63333333333321</v>
      </c>
      <c r="F91" s="278">
        <v>397.76666666666659</v>
      </c>
      <c r="G91" s="278">
        <v>390.53333333333319</v>
      </c>
      <c r="H91" s="278">
        <v>416.73333333333323</v>
      </c>
      <c r="I91" s="278">
        <v>423.9666666666667</v>
      </c>
      <c r="J91" s="278">
        <v>429.83333333333326</v>
      </c>
      <c r="K91" s="276">
        <v>418.1</v>
      </c>
      <c r="L91" s="276">
        <v>405</v>
      </c>
      <c r="M91" s="276">
        <v>2.3683200000000002</v>
      </c>
    </row>
    <row r="92" spans="1:13">
      <c r="A92" s="300">
        <v>83</v>
      </c>
      <c r="B92" s="276" t="s">
        <v>248</v>
      </c>
      <c r="C92" s="276">
        <v>1194.25</v>
      </c>
      <c r="D92" s="278">
        <v>1192.55</v>
      </c>
      <c r="E92" s="278">
        <v>1176.6999999999998</v>
      </c>
      <c r="F92" s="278">
        <v>1159.1499999999999</v>
      </c>
      <c r="G92" s="278">
        <v>1143.2999999999997</v>
      </c>
      <c r="H92" s="278">
        <v>1210.0999999999999</v>
      </c>
      <c r="I92" s="278">
        <v>1225.9499999999998</v>
      </c>
      <c r="J92" s="278">
        <v>1243.5</v>
      </c>
      <c r="K92" s="276">
        <v>1208.4000000000001</v>
      </c>
      <c r="L92" s="276">
        <v>1175</v>
      </c>
      <c r="M92" s="276">
        <v>9.7766599999999997</v>
      </c>
    </row>
    <row r="93" spans="1:13">
      <c r="A93" s="300">
        <v>84</v>
      </c>
      <c r="B93" s="276" t="s">
        <v>105</v>
      </c>
      <c r="C93" s="276">
        <v>915.5</v>
      </c>
      <c r="D93" s="278">
        <v>911.51666666666677</v>
      </c>
      <c r="E93" s="278">
        <v>904.08333333333348</v>
      </c>
      <c r="F93" s="278">
        <v>892.66666666666674</v>
      </c>
      <c r="G93" s="278">
        <v>885.23333333333346</v>
      </c>
      <c r="H93" s="278">
        <v>922.93333333333351</v>
      </c>
      <c r="I93" s="278">
        <v>930.36666666666667</v>
      </c>
      <c r="J93" s="278">
        <v>941.78333333333353</v>
      </c>
      <c r="K93" s="276">
        <v>918.95</v>
      </c>
      <c r="L93" s="276">
        <v>900.1</v>
      </c>
      <c r="M93" s="276">
        <v>28.431799999999999</v>
      </c>
    </row>
    <row r="94" spans="1:13">
      <c r="A94" s="300">
        <v>85</v>
      </c>
      <c r="B94" s="276" t="s">
        <v>250</v>
      </c>
      <c r="C94" s="276">
        <v>229.6</v>
      </c>
      <c r="D94" s="278">
        <v>228.13333333333335</v>
      </c>
      <c r="E94" s="278">
        <v>225.76666666666671</v>
      </c>
      <c r="F94" s="278">
        <v>221.93333333333337</v>
      </c>
      <c r="G94" s="278">
        <v>219.56666666666672</v>
      </c>
      <c r="H94" s="278">
        <v>231.9666666666667</v>
      </c>
      <c r="I94" s="278">
        <v>234.33333333333331</v>
      </c>
      <c r="J94" s="278">
        <v>238.16666666666669</v>
      </c>
      <c r="K94" s="276">
        <v>230.5</v>
      </c>
      <c r="L94" s="276">
        <v>224.3</v>
      </c>
      <c r="M94" s="276">
        <v>10.44861</v>
      </c>
    </row>
    <row r="95" spans="1:13">
      <c r="A95" s="300">
        <v>86</v>
      </c>
      <c r="B95" s="276" t="s">
        <v>386</v>
      </c>
      <c r="C95" s="276">
        <v>348.65</v>
      </c>
      <c r="D95" s="278">
        <v>345.55</v>
      </c>
      <c r="E95" s="278">
        <v>338.1</v>
      </c>
      <c r="F95" s="278">
        <v>327.55</v>
      </c>
      <c r="G95" s="278">
        <v>320.10000000000002</v>
      </c>
      <c r="H95" s="278">
        <v>356.1</v>
      </c>
      <c r="I95" s="278">
        <v>363.54999999999995</v>
      </c>
      <c r="J95" s="278">
        <v>374.1</v>
      </c>
      <c r="K95" s="276">
        <v>353</v>
      </c>
      <c r="L95" s="276">
        <v>335</v>
      </c>
      <c r="M95" s="276">
        <v>16.255870000000002</v>
      </c>
    </row>
    <row r="96" spans="1:13">
      <c r="A96" s="300">
        <v>87</v>
      </c>
      <c r="B96" s="276" t="s">
        <v>106</v>
      </c>
      <c r="C96" s="276">
        <v>836.35</v>
      </c>
      <c r="D96" s="278">
        <v>832.41666666666663</v>
      </c>
      <c r="E96" s="278">
        <v>826.93333333333328</v>
      </c>
      <c r="F96" s="278">
        <v>817.51666666666665</v>
      </c>
      <c r="G96" s="278">
        <v>812.0333333333333</v>
      </c>
      <c r="H96" s="278">
        <v>841.83333333333326</v>
      </c>
      <c r="I96" s="278">
        <v>847.31666666666661</v>
      </c>
      <c r="J96" s="278">
        <v>856.73333333333323</v>
      </c>
      <c r="K96" s="276">
        <v>837.9</v>
      </c>
      <c r="L96" s="276">
        <v>823</v>
      </c>
      <c r="M96" s="276">
        <v>20.628299999999999</v>
      </c>
    </row>
    <row r="97" spans="1:13">
      <c r="A97" s="300">
        <v>88</v>
      </c>
      <c r="B97" s="276" t="s">
        <v>108</v>
      </c>
      <c r="C97" s="276">
        <v>843.15</v>
      </c>
      <c r="D97" s="278">
        <v>840.63333333333321</v>
      </c>
      <c r="E97" s="278">
        <v>833.81666666666638</v>
      </c>
      <c r="F97" s="278">
        <v>824.48333333333312</v>
      </c>
      <c r="G97" s="278">
        <v>817.66666666666629</v>
      </c>
      <c r="H97" s="278">
        <v>849.96666666666647</v>
      </c>
      <c r="I97" s="278">
        <v>856.7833333333333</v>
      </c>
      <c r="J97" s="278">
        <v>866.11666666666656</v>
      </c>
      <c r="K97" s="276">
        <v>847.45</v>
      </c>
      <c r="L97" s="276">
        <v>831.3</v>
      </c>
      <c r="M97" s="276">
        <v>70.622290000000007</v>
      </c>
    </row>
    <row r="98" spans="1:13">
      <c r="A98" s="300">
        <v>89</v>
      </c>
      <c r="B98" s="276" t="s">
        <v>109</v>
      </c>
      <c r="C98" s="276">
        <v>2276.35</v>
      </c>
      <c r="D98" s="278">
        <v>2277.6166666666668</v>
      </c>
      <c r="E98" s="278">
        <v>2251.2333333333336</v>
      </c>
      <c r="F98" s="278">
        <v>2226.1166666666668</v>
      </c>
      <c r="G98" s="278">
        <v>2199.7333333333336</v>
      </c>
      <c r="H98" s="278">
        <v>2302.7333333333336</v>
      </c>
      <c r="I98" s="278">
        <v>2329.1166666666668</v>
      </c>
      <c r="J98" s="278">
        <v>2354.2333333333336</v>
      </c>
      <c r="K98" s="276">
        <v>2304</v>
      </c>
      <c r="L98" s="276">
        <v>2252.5</v>
      </c>
      <c r="M98" s="276">
        <v>31.915500000000002</v>
      </c>
    </row>
    <row r="99" spans="1:13">
      <c r="A99" s="300">
        <v>90</v>
      </c>
      <c r="B99" s="276" t="s">
        <v>252</v>
      </c>
      <c r="C99" s="276">
        <v>2555.0500000000002</v>
      </c>
      <c r="D99" s="278">
        <v>2551.8666666666668</v>
      </c>
      <c r="E99" s="278">
        <v>2514.7333333333336</v>
      </c>
      <c r="F99" s="278">
        <v>2474.416666666667</v>
      </c>
      <c r="G99" s="278">
        <v>2437.2833333333338</v>
      </c>
      <c r="H99" s="278">
        <v>2592.1833333333334</v>
      </c>
      <c r="I99" s="278">
        <v>2629.3166666666666</v>
      </c>
      <c r="J99" s="278">
        <v>2669.6333333333332</v>
      </c>
      <c r="K99" s="276">
        <v>2589</v>
      </c>
      <c r="L99" s="276">
        <v>2511.5500000000002</v>
      </c>
      <c r="M99" s="276">
        <v>5.1468600000000002</v>
      </c>
    </row>
    <row r="100" spans="1:13">
      <c r="A100" s="300">
        <v>91</v>
      </c>
      <c r="B100" s="276" t="s">
        <v>110</v>
      </c>
      <c r="C100" s="276">
        <v>1406.95</v>
      </c>
      <c r="D100" s="278">
        <v>1411.1833333333334</v>
      </c>
      <c r="E100" s="278">
        <v>1390.5666666666668</v>
      </c>
      <c r="F100" s="278">
        <v>1374.1833333333334</v>
      </c>
      <c r="G100" s="278">
        <v>1353.5666666666668</v>
      </c>
      <c r="H100" s="278">
        <v>1427.5666666666668</v>
      </c>
      <c r="I100" s="278">
        <v>1448.1833333333336</v>
      </c>
      <c r="J100" s="278">
        <v>1464.5666666666668</v>
      </c>
      <c r="K100" s="276">
        <v>1431.8</v>
      </c>
      <c r="L100" s="276">
        <v>1394.8</v>
      </c>
      <c r="M100" s="276">
        <v>89.460750000000004</v>
      </c>
    </row>
    <row r="101" spans="1:13">
      <c r="A101" s="300">
        <v>92</v>
      </c>
      <c r="B101" s="276" t="s">
        <v>253</v>
      </c>
      <c r="C101" s="276">
        <v>636.5</v>
      </c>
      <c r="D101" s="278">
        <v>637.86666666666667</v>
      </c>
      <c r="E101" s="278">
        <v>628.83333333333337</v>
      </c>
      <c r="F101" s="278">
        <v>621.16666666666674</v>
      </c>
      <c r="G101" s="278">
        <v>612.13333333333344</v>
      </c>
      <c r="H101" s="278">
        <v>645.5333333333333</v>
      </c>
      <c r="I101" s="278">
        <v>654.56666666666661</v>
      </c>
      <c r="J101" s="278">
        <v>662.23333333333323</v>
      </c>
      <c r="K101" s="276">
        <v>646.9</v>
      </c>
      <c r="L101" s="276">
        <v>630.20000000000005</v>
      </c>
      <c r="M101" s="276">
        <v>61.269820000000003</v>
      </c>
    </row>
    <row r="102" spans="1:13">
      <c r="A102" s="300">
        <v>93</v>
      </c>
      <c r="B102" s="276" t="s">
        <v>111</v>
      </c>
      <c r="C102" s="276">
        <v>3126.2</v>
      </c>
      <c r="D102" s="278">
        <v>3131.4333333333329</v>
      </c>
      <c r="E102" s="278">
        <v>3085.766666666666</v>
      </c>
      <c r="F102" s="278">
        <v>3045.333333333333</v>
      </c>
      <c r="G102" s="278">
        <v>2999.6666666666661</v>
      </c>
      <c r="H102" s="278">
        <v>3171.8666666666659</v>
      </c>
      <c r="I102" s="278">
        <v>3217.5333333333328</v>
      </c>
      <c r="J102" s="278">
        <v>3257.9666666666658</v>
      </c>
      <c r="K102" s="276">
        <v>3177.1</v>
      </c>
      <c r="L102" s="276">
        <v>3091</v>
      </c>
      <c r="M102" s="276">
        <v>17.48207</v>
      </c>
    </row>
    <row r="103" spans="1:13">
      <c r="A103" s="300">
        <v>94</v>
      </c>
      <c r="B103" s="276" t="s">
        <v>114</v>
      </c>
      <c r="C103" s="276">
        <v>231.85</v>
      </c>
      <c r="D103" s="278">
        <v>232.43333333333331</v>
      </c>
      <c r="E103" s="278">
        <v>227.96666666666661</v>
      </c>
      <c r="F103" s="278">
        <v>224.08333333333331</v>
      </c>
      <c r="G103" s="278">
        <v>219.61666666666662</v>
      </c>
      <c r="H103" s="278">
        <v>236.31666666666661</v>
      </c>
      <c r="I103" s="278">
        <v>240.7833333333333</v>
      </c>
      <c r="J103" s="278">
        <v>244.6666666666666</v>
      </c>
      <c r="K103" s="276">
        <v>236.9</v>
      </c>
      <c r="L103" s="276">
        <v>228.55</v>
      </c>
      <c r="M103" s="276">
        <v>201.00113999999999</v>
      </c>
    </row>
    <row r="104" spans="1:13">
      <c r="A104" s="300">
        <v>95</v>
      </c>
      <c r="B104" s="276" t="s">
        <v>115</v>
      </c>
      <c r="C104" s="276">
        <v>214.7</v>
      </c>
      <c r="D104" s="278">
        <v>215.43333333333331</v>
      </c>
      <c r="E104" s="278">
        <v>211.46666666666661</v>
      </c>
      <c r="F104" s="278">
        <v>208.23333333333329</v>
      </c>
      <c r="G104" s="278">
        <v>204.26666666666659</v>
      </c>
      <c r="H104" s="278">
        <v>218.66666666666663</v>
      </c>
      <c r="I104" s="278">
        <v>222.63333333333333</v>
      </c>
      <c r="J104" s="278">
        <v>225.86666666666665</v>
      </c>
      <c r="K104" s="276">
        <v>219.4</v>
      </c>
      <c r="L104" s="276">
        <v>212.2</v>
      </c>
      <c r="M104" s="276">
        <v>96.527519999999996</v>
      </c>
    </row>
    <row r="105" spans="1:13">
      <c r="A105" s="300">
        <v>96</v>
      </c>
      <c r="B105" s="276" t="s">
        <v>116</v>
      </c>
      <c r="C105" s="276">
        <v>2139.3000000000002</v>
      </c>
      <c r="D105" s="278">
        <v>2137.1000000000004</v>
      </c>
      <c r="E105" s="278">
        <v>2124.3000000000006</v>
      </c>
      <c r="F105" s="278">
        <v>2109.3000000000002</v>
      </c>
      <c r="G105" s="278">
        <v>2096.5000000000005</v>
      </c>
      <c r="H105" s="278">
        <v>2152.1000000000008</v>
      </c>
      <c r="I105" s="278">
        <v>2164.9</v>
      </c>
      <c r="J105" s="278">
        <v>2179.900000000001</v>
      </c>
      <c r="K105" s="276">
        <v>2149.9</v>
      </c>
      <c r="L105" s="276">
        <v>2122.1</v>
      </c>
      <c r="M105" s="276">
        <v>16.346820000000001</v>
      </c>
    </row>
    <row r="106" spans="1:13">
      <c r="A106" s="300">
        <v>97</v>
      </c>
      <c r="B106" s="276" t="s">
        <v>254</v>
      </c>
      <c r="C106" s="276">
        <v>232.25</v>
      </c>
      <c r="D106" s="278">
        <v>231.9</v>
      </c>
      <c r="E106" s="278">
        <v>228.8</v>
      </c>
      <c r="F106" s="278">
        <v>225.35</v>
      </c>
      <c r="G106" s="278">
        <v>222.25</v>
      </c>
      <c r="H106" s="278">
        <v>235.35000000000002</v>
      </c>
      <c r="I106" s="278">
        <v>238.45</v>
      </c>
      <c r="J106" s="278">
        <v>241.90000000000003</v>
      </c>
      <c r="K106" s="276">
        <v>235</v>
      </c>
      <c r="L106" s="276">
        <v>228.45</v>
      </c>
      <c r="M106" s="276">
        <v>16.39274</v>
      </c>
    </row>
    <row r="107" spans="1:13">
      <c r="A107" s="300">
        <v>98</v>
      </c>
      <c r="B107" s="276" t="s">
        <v>255</v>
      </c>
      <c r="C107" s="276">
        <v>37.25</v>
      </c>
      <c r="D107" s="278">
        <v>37.233333333333334</v>
      </c>
      <c r="E107" s="278">
        <v>36.31666666666667</v>
      </c>
      <c r="F107" s="278">
        <v>35.383333333333333</v>
      </c>
      <c r="G107" s="278">
        <v>34.466666666666669</v>
      </c>
      <c r="H107" s="278">
        <v>38.166666666666671</v>
      </c>
      <c r="I107" s="278">
        <v>39.083333333333329</v>
      </c>
      <c r="J107" s="278">
        <v>40.016666666666673</v>
      </c>
      <c r="K107" s="276">
        <v>38.15</v>
      </c>
      <c r="L107" s="276">
        <v>36.299999999999997</v>
      </c>
      <c r="M107" s="276">
        <v>23.975729999999999</v>
      </c>
    </row>
    <row r="108" spans="1:13">
      <c r="A108" s="300">
        <v>99</v>
      </c>
      <c r="B108" s="276" t="s">
        <v>117</v>
      </c>
      <c r="C108" s="276">
        <v>188.4</v>
      </c>
      <c r="D108" s="278">
        <v>189.08333333333334</v>
      </c>
      <c r="E108" s="278">
        <v>186.16666666666669</v>
      </c>
      <c r="F108" s="278">
        <v>183.93333333333334</v>
      </c>
      <c r="G108" s="278">
        <v>181.01666666666668</v>
      </c>
      <c r="H108" s="278">
        <v>191.31666666666669</v>
      </c>
      <c r="I108" s="278">
        <v>194.23333333333338</v>
      </c>
      <c r="J108" s="278">
        <v>196.4666666666667</v>
      </c>
      <c r="K108" s="276">
        <v>192</v>
      </c>
      <c r="L108" s="276">
        <v>186.85</v>
      </c>
      <c r="M108" s="276">
        <v>112.10964</v>
      </c>
    </row>
    <row r="109" spans="1:13">
      <c r="A109" s="300">
        <v>100</v>
      </c>
      <c r="B109" s="276" t="s">
        <v>118</v>
      </c>
      <c r="C109" s="276">
        <v>480.45</v>
      </c>
      <c r="D109" s="278">
        <v>479.88333333333338</v>
      </c>
      <c r="E109" s="278">
        <v>472.76666666666677</v>
      </c>
      <c r="F109" s="278">
        <v>465.08333333333337</v>
      </c>
      <c r="G109" s="278">
        <v>457.96666666666675</v>
      </c>
      <c r="H109" s="278">
        <v>487.56666666666678</v>
      </c>
      <c r="I109" s="278">
        <v>494.68333333333345</v>
      </c>
      <c r="J109" s="278">
        <v>502.36666666666679</v>
      </c>
      <c r="K109" s="276">
        <v>487</v>
      </c>
      <c r="L109" s="276">
        <v>472.2</v>
      </c>
      <c r="M109" s="276">
        <v>212.44707</v>
      </c>
    </row>
    <row r="110" spans="1:13">
      <c r="A110" s="300">
        <v>101</v>
      </c>
      <c r="B110" s="276" t="s">
        <v>256</v>
      </c>
      <c r="C110" s="276">
        <v>1521.55</v>
      </c>
      <c r="D110" s="278">
        <v>1510.3833333333332</v>
      </c>
      <c r="E110" s="278">
        <v>1490.7666666666664</v>
      </c>
      <c r="F110" s="278">
        <v>1459.9833333333331</v>
      </c>
      <c r="G110" s="278">
        <v>1440.3666666666663</v>
      </c>
      <c r="H110" s="278">
        <v>1541.1666666666665</v>
      </c>
      <c r="I110" s="278">
        <v>1560.7833333333333</v>
      </c>
      <c r="J110" s="278">
        <v>1591.5666666666666</v>
      </c>
      <c r="K110" s="276">
        <v>1530</v>
      </c>
      <c r="L110" s="276">
        <v>1479.6</v>
      </c>
      <c r="M110" s="276">
        <v>10.35487</v>
      </c>
    </row>
    <row r="111" spans="1:13">
      <c r="A111" s="300">
        <v>102</v>
      </c>
      <c r="B111" s="276" t="s">
        <v>119</v>
      </c>
      <c r="C111" s="276">
        <v>467.6</v>
      </c>
      <c r="D111" s="278">
        <v>467.2</v>
      </c>
      <c r="E111" s="278">
        <v>458.4</v>
      </c>
      <c r="F111" s="278">
        <v>449.2</v>
      </c>
      <c r="G111" s="278">
        <v>440.4</v>
      </c>
      <c r="H111" s="278">
        <v>476.4</v>
      </c>
      <c r="I111" s="278">
        <v>485.20000000000005</v>
      </c>
      <c r="J111" s="278">
        <v>494.4</v>
      </c>
      <c r="K111" s="276">
        <v>476</v>
      </c>
      <c r="L111" s="276">
        <v>458</v>
      </c>
      <c r="M111" s="276">
        <v>60.09102</v>
      </c>
    </row>
    <row r="112" spans="1:13">
      <c r="A112" s="300">
        <v>103</v>
      </c>
      <c r="B112" s="276" t="s">
        <v>257</v>
      </c>
      <c r="C112" s="276">
        <v>38.1</v>
      </c>
      <c r="D112" s="278">
        <v>38.233333333333327</v>
      </c>
      <c r="E112" s="278">
        <v>37.716666666666654</v>
      </c>
      <c r="F112" s="278">
        <v>37.333333333333329</v>
      </c>
      <c r="G112" s="278">
        <v>36.816666666666656</v>
      </c>
      <c r="H112" s="278">
        <v>38.616666666666653</v>
      </c>
      <c r="I112" s="278">
        <v>39.133333333333319</v>
      </c>
      <c r="J112" s="278">
        <v>39.516666666666652</v>
      </c>
      <c r="K112" s="276">
        <v>38.75</v>
      </c>
      <c r="L112" s="276">
        <v>37.85</v>
      </c>
      <c r="M112" s="276">
        <v>17.8034</v>
      </c>
    </row>
    <row r="113" spans="1:13">
      <c r="A113" s="300">
        <v>104</v>
      </c>
      <c r="B113" s="276" t="s">
        <v>120</v>
      </c>
      <c r="C113" s="276">
        <v>9.9</v>
      </c>
      <c r="D113" s="278">
        <v>9.9666666666666668</v>
      </c>
      <c r="E113" s="278">
        <v>9.7333333333333343</v>
      </c>
      <c r="F113" s="278">
        <v>9.5666666666666682</v>
      </c>
      <c r="G113" s="278">
        <v>9.3333333333333357</v>
      </c>
      <c r="H113" s="278">
        <v>10.133333333333333</v>
      </c>
      <c r="I113" s="278">
        <v>10.366666666666664</v>
      </c>
      <c r="J113" s="278">
        <v>10.533333333333331</v>
      </c>
      <c r="K113" s="276">
        <v>10.199999999999999</v>
      </c>
      <c r="L113" s="276">
        <v>9.8000000000000007</v>
      </c>
      <c r="M113" s="276">
        <v>1726.0697600000001</v>
      </c>
    </row>
    <row r="114" spans="1:13">
      <c r="A114" s="300">
        <v>105</v>
      </c>
      <c r="B114" s="276" t="s">
        <v>121</v>
      </c>
      <c r="C114" s="276">
        <v>36.799999999999997</v>
      </c>
      <c r="D114" s="278">
        <v>36.983333333333327</v>
      </c>
      <c r="E114" s="278">
        <v>36.166666666666657</v>
      </c>
      <c r="F114" s="278">
        <v>35.533333333333331</v>
      </c>
      <c r="G114" s="278">
        <v>34.716666666666661</v>
      </c>
      <c r="H114" s="278">
        <v>37.616666666666653</v>
      </c>
      <c r="I114" s="278">
        <v>38.43333333333333</v>
      </c>
      <c r="J114" s="278">
        <v>39.066666666666649</v>
      </c>
      <c r="K114" s="276">
        <v>37.799999999999997</v>
      </c>
      <c r="L114" s="276">
        <v>36.35</v>
      </c>
      <c r="M114" s="276">
        <v>331.01193000000001</v>
      </c>
    </row>
    <row r="115" spans="1:13">
      <c r="A115" s="300">
        <v>106</v>
      </c>
      <c r="B115" s="276" t="s">
        <v>122</v>
      </c>
      <c r="C115" s="276">
        <v>479.3</v>
      </c>
      <c r="D115" s="278">
        <v>477.98333333333335</v>
      </c>
      <c r="E115" s="278">
        <v>471.31666666666672</v>
      </c>
      <c r="F115" s="278">
        <v>463.33333333333337</v>
      </c>
      <c r="G115" s="278">
        <v>456.66666666666674</v>
      </c>
      <c r="H115" s="278">
        <v>485.9666666666667</v>
      </c>
      <c r="I115" s="278">
        <v>492.63333333333333</v>
      </c>
      <c r="J115" s="278">
        <v>500.61666666666667</v>
      </c>
      <c r="K115" s="276">
        <v>484.65</v>
      </c>
      <c r="L115" s="276">
        <v>470</v>
      </c>
      <c r="M115" s="276">
        <v>50.097200000000001</v>
      </c>
    </row>
    <row r="116" spans="1:13">
      <c r="A116" s="300">
        <v>107</v>
      </c>
      <c r="B116" s="276" t="s">
        <v>260</v>
      </c>
      <c r="C116" s="276">
        <v>129</v>
      </c>
      <c r="D116" s="278">
        <v>126.66666666666667</v>
      </c>
      <c r="E116" s="278">
        <v>123.33333333333334</v>
      </c>
      <c r="F116" s="278">
        <v>117.66666666666667</v>
      </c>
      <c r="G116" s="278">
        <v>114.33333333333334</v>
      </c>
      <c r="H116" s="278">
        <v>132.33333333333334</v>
      </c>
      <c r="I116" s="278">
        <v>135.66666666666669</v>
      </c>
      <c r="J116" s="278">
        <v>141.33333333333334</v>
      </c>
      <c r="K116" s="276">
        <v>130</v>
      </c>
      <c r="L116" s="276">
        <v>121</v>
      </c>
      <c r="M116" s="276">
        <v>129.23048</v>
      </c>
    </row>
    <row r="117" spans="1:13">
      <c r="A117" s="300">
        <v>108</v>
      </c>
      <c r="B117" s="276" t="s">
        <v>123</v>
      </c>
      <c r="C117" s="276">
        <v>1593.1</v>
      </c>
      <c r="D117" s="278">
        <v>1582.3</v>
      </c>
      <c r="E117" s="278">
        <v>1559.1999999999998</v>
      </c>
      <c r="F117" s="278">
        <v>1525.3</v>
      </c>
      <c r="G117" s="278">
        <v>1502.1999999999998</v>
      </c>
      <c r="H117" s="278">
        <v>1616.1999999999998</v>
      </c>
      <c r="I117" s="278">
        <v>1639.2999999999997</v>
      </c>
      <c r="J117" s="278">
        <v>1673.1999999999998</v>
      </c>
      <c r="K117" s="276">
        <v>1605.4</v>
      </c>
      <c r="L117" s="276">
        <v>1548.4</v>
      </c>
      <c r="M117" s="276">
        <v>16.400269999999999</v>
      </c>
    </row>
    <row r="118" spans="1:13">
      <c r="A118" s="300">
        <v>109</v>
      </c>
      <c r="B118" s="276" t="s">
        <v>124</v>
      </c>
      <c r="C118" s="276">
        <v>897.3</v>
      </c>
      <c r="D118" s="278">
        <v>894.7833333333333</v>
      </c>
      <c r="E118" s="278">
        <v>883.81666666666661</v>
      </c>
      <c r="F118" s="278">
        <v>870.33333333333326</v>
      </c>
      <c r="G118" s="278">
        <v>859.36666666666656</v>
      </c>
      <c r="H118" s="278">
        <v>908.26666666666665</v>
      </c>
      <c r="I118" s="278">
        <v>919.23333333333335</v>
      </c>
      <c r="J118" s="278">
        <v>932.7166666666667</v>
      </c>
      <c r="K118" s="276">
        <v>905.75</v>
      </c>
      <c r="L118" s="276">
        <v>881.3</v>
      </c>
      <c r="M118" s="276">
        <v>149.65084999999999</v>
      </c>
    </row>
    <row r="119" spans="1:13">
      <c r="A119" s="300">
        <v>110</v>
      </c>
      <c r="B119" s="276" t="s">
        <v>125</v>
      </c>
      <c r="C119" s="276">
        <v>224.8</v>
      </c>
      <c r="D119" s="278">
        <v>221.03333333333333</v>
      </c>
      <c r="E119" s="278">
        <v>214.11666666666667</v>
      </c>
      <c r="F119" s="278">
        <v>203.43333333333334</v>
      </c>
      <c r="G119" s="278">
        <v>196.51666666666668</v>
      </c>
      <c r="H119" s="278">
        <v>231.71666666666667</v>
      </c>
      <c r="I119" s="278">
        <v>238.63333333333335</v>
      </c>
      <c r="J119" s="278">
        <v>249.31666666666666</v>
      </c>
      <c r="K119" s="276">
        <v>227.95</v>
      </c>
      <c r="L119" s="276">
        <v>210.35</v>
      </c>
      <c r="M119" s="276">
        <v>1296.39408</v>
      </c>
    </row>
    <row r="120" spans="1:13">
      <c r="A120" s="300">
        <v>111</v>
      </c>
      <c r="B120" s="276" t="s">
        <v>126</v>
      </c>
      <c r="C120" s="276">
        <v>1140.9000000000001</v>
      </c>
      <c r="D120" s="278">
        <v>1136.45</v>
      </c>
      <c r="E120" s="278">
        <v>1125.45</v>
      </c>
      <c r="F120" s="278">
        <v>1110</v>
      </c>
      <c r="G120" s="278">
        <v>1099</v>
      </c>
      <c r="H120" s="278">
        <v>1151.9000000000001</v>
      </c>
      <c r="I120" s="278">
        <v>1162.9000000000001</v>
      </c>
      <c r="J120" s="278">
        <v>1178.3500000000001</v>
      </c>
      <c r="K120" s="276">
        <v>1147.45</v>
      </c>
      <c r="L120" s="276">
        <v>1121</v>
      </c>
      <c r="M120" s="276">
        <v>67.416370000000001</v>
      </c>
    </row>
    <row r="121" spans="1:13">
      <c r="A121" s="300">
        <v>112</v>
      </c>
      <c r="B121" s="276" t="s">
        <v>127</v>
      </c>
      <c r="C121" s="276">
        <v>88.4</v>
      </c>
      <c r="D121" s="278">
        <v>87.783333333333346</v>
      </c>
      <c r="E121" s="278">
        <v>86.216666666666697</v>
      </c>
      <c r="F121" s="278">
        <v>84.033333333333346</v>
      </c>
      <c r="G121" s="278">
        <v>82.466666666666697</v>
      </c>
      <c r="H121" s="278">
        <v>89.966666666666697</v>
      </c>
      <c r="I121" s="278">
        <v>91.533333333333331</v>
      </c>
      <c r="J121" s="278">
        <v>93.716666666666697</v>
      </c>
      <c r="K121" s="276">
        <v>89.35</v>
      </c>
      <c r="L121" s="276">
        <v>85.6</v>
      </c>
      <c r="M121" s="276">
        <v>447.28</v>
      </c>
    </row>
    <row r="122" spans="1:13">
      <c r="A122" s="300">
        <v>113</v>
      </c>
      <c r="B122" s="276" t="s">
        <v>262</v>
      </c>
      <c r="C122" s="276">
        <v>2265.75</v>
      </c>
      <c r="D122" s="278">
        <v>2248.9166666666665</v>
      </c>
      <c r="E122" s="278">
        <v>2221.833333333333</v>
      </c>
      <c r="F122" s="278">
        <v>2177.9166666666665</v>
      </c>
      <c r="G122" s="278">
        <v>2150.833333333333</v>
      </c>
      <c r="H122" s="278">
        <v>2292.833333333333</v>
      </c>
      <c r="I122" s="278">
        <v>2319.9166666666661</v>
      </c>
      <c r="J122" s="278">
        <v>2363.833333333333</v>
      </c>
      <c r="K122" s="276">
        <v>2276</v>
      </c>
      <c r="L122" s="276">
        <v>2205</v>
      </c>
      <c r="M122" s="276">
        <v>5.1255800000000002</v>
      </c>
    </row>
    <row r="123" spans="1:13">
      <c r="A123" s="300">
        <v>114</v>
      </c>
      <c r="B123" s="276" t="s">
        <v>2931</v>
      </c>
      <c r="C123" s="276">
        <v>1349.9</v>
      </c>
      <c r="D123" s="278">
        <v>1355.0833333333333</v>
      </c>
      <c r="E123" s="278">
        <v>1341.3666666666666</v>
      </c>
      <c r="F123" s="278">
        <v>1332.8333333333333</v>
      </c>
      <c r="G123" s="278">
        <v>1319.1166666666666</v>
      </c>
      <c r="H123" s="278">
        <v>1363.6166666666666</v>
      </c>
      <c r="I123" s="278">
        <v>1377.3333333333333</v>
      </c>
      <c r="J123" s="278">
        <v>1385.8666666666666</v>
      </c>
      <c r="K123" s="276">
        <v>1368.8</v>
      </c>
      <c r="L123" s="276">
        <v>1346.55</v>
      </c>
      <c r="M123" s="276">
        <v>1.8684000000000001</v>
      </c>
    </row>
    <row r="124" spans="1:13">
      <c r="A124" s="300">
        <v>115</v>
      </c>
      <c r="B124" s="276" t="s">
        <v>128</v>
      </c>
      <c r="C124" s="276">
        <v>195.95</v>
      </c>
      <c r="D124" s="278">
        <v>196.08333333333334</v>
      </c>
      <c r="E124" s="278">
        <v>193.41666666666669</v>
      </c>
      <c r="F124" s="278">
        <v>190.88333333333335</v>
      </c>
      <c r="G124" s="278">
        <v>188.2166666666667</v>
      </c>
      <c r="H124" s="278">
        <v>198.61666666666667</v>
      </c>
      <c r="I124" s="278">
        <v>201.28333333333336</v>
      </c>
      <c r="J124" s="278">
        <v>203.81666666666666</v>
      </c>
      <c r="K124" s="276">
        <v>198.75</v>
      </c>
      <c r="L124" s="276">
        <v>193.55</v>
      </c>
      <c r="M124" s="276">
        <v>284.25948</v>
      </c>
    </row>
    <row r="125" spans="1:13">
      <c r="A125" s="300">
        <v>116</v>
      </c>
      <c r="B125" s="276" t="s">
        <v>129</v>
      </c>
      <c r="C125" s="276">
        <v>259.10000000000002</v>
      </c>
      <c r="D125" s="278">
        <v>259.55</v>
      </c>
      <c r="E125" s="278">
        <v>250.75</v>
      </c>
      <c r="F125" s="278">
        <v>242.39999999999998</v>
      </c>
      <c r="G125" s="278">
        <v>233.59999999999997</v>
      </c>
      <c r="H125" s="278">
        <v>267.90000000000003</v>
      </c>
      <c r="I125" s="278">
        <v>276.7000000000001</v>
      </c>
      <c r="J125" s="278">
        <v>285.05000000000007</v>
      </c>
      <c r="K125" s="276">
        <v>268.35000000000002</v>
      </c>
      <c r="L125" s="276">
        <v>251.2</v>
      </c>
      <c r="M125" s="276">
        <v>223.14238</v>
      </c>
    </row>
    <row r="126" spans="1:13">
      <c r="A126" s="300">
        <v>117</v>
      </c>
      <c r="B126" s="276" t="s">
        <v>263</v>
      </c>
      <c r="C126" s="276">
        <v>62.65</v>
      </c>
      <c r="D126" s="278">
        <v>62.816666666666663</v>
      </c>
      <c r="E126" s="278">
        <v>61.633333333333326</v>
      </c>
      <c r="F126" s="278">
        <v>60.61666666666666</v>
      </c>
      <c r="G126" s="278">
        <v>59.433333333333323</v>
      </c>
      <c r="H126" s="278">
        <v>63.833333333333329</v>
      </c>
      <c r="I126" s="278">
        <v>65.016666666666666</v>
      </c>
      <c r="J126" s="278">
        <v>66.033333333333331</v>
      </c>
      <c r="K126" s="276">
        <v>64</v>
      </c>
      <c r="L126" s="276">
        <v>61.8</v>
      </c>
      <c r="M126" s="276">
        <v>19.936440000000001</v>
      </c>
    </row>
    <row r="127" spans="1:13">
      <c r="A127" s="300">
        <v>118</v>
      </c>
      <c r="B127" s="276" t="s">
        <v>130</v>
      </c>
      <c r="C127" s="276">
        <v>368.4</v>
      </c>
      <c r="D127" s="278">
        <v>365.06666666666666</v>
      </c>
      <c r="E127" s="278">
        <v>359.38333333333333</v>
      </c>
      <c r="F127" s="278">
        <v>350.36666666666667</v>
      </c>
      <c r="G127" s="278">
        <v>344.68333333333334</v>
      </c>
      <c r="H127" s="278">
        <v>374.08333333333331</v>
      </c>
      <c r="I127" s="278">
        <v>379.76666666666659</v>
      </c>
      <c r="J127" s="278">
        <v>388.7833333333333</v>
      </c>
      <c r="K127" s="276">
        <v>370.75</v>
      </c>
      <c r="L127" s="276">
        <v>356.05</v>
      </c>
      <c r="M127" s="276">
        <v>110.48627</v>
      </c>
    </row>
    <row r="128" spans="1:13">
      <c r="A128" s="300">
        <v>119</v>
      </c>
      <c r="B128" s="276" t="s">
        <v>264</v>
      </c>
      <c r="C128" s="276">
        <v>787.9</v>
      </c>
      <c r="D128" s="278">
        <v>774.13333333333333</v>
      </c>
      <c r="E128" s="278">
        <v>744.26666666666665</v>
      </c>
      <c r="F128" s="278">
        <v>700.63333333333333</v>
      </c>
      <c r="G128" s="278">
        <v>670.76666666666665</v>
      </c>
      <c r="H128" s="278">
        <v>817.76666666666665</v>
      </c>
      <c r="I128" s="278">
        <v>847.63333333333321</v>
      </c>
      <c r="J128" s="278">
        <v>891.26666666666665</v>
      </c>
      <c r="K128" s="276">
        <v>804</v>
      </c>
      <c r="L128" s="276">
        <v>730.5</v>
      </c>
      <c r="M128" s="276">
        <v>17.081669999999999</v>
      </c>
    </row>
    <row r="129" spans="1:13">
      <c r="A129" s="300">
        <v>120</v>
      </c>
      <c r="B129" s="276" t="s">
        <v>131</v>
      </c>
      <c r="C129" s="276">
        <v>2534.1999999999998</v>
      </c>
      <c r="D129" s="278">
        <v>2533</v>
      </c>
      <c r="E129" s="278">
        <v>2512.0500000000002</v>
      </c>
      <c r="F129" s="278">
        <v>2489.9</v>
      </c>
      <c r="G129" s="278">
        <v>2468.9500000000003</v>
      </c>
      <c r="H129" s="278">
        <v>2555.15</v>
      </c>
      <c r="I129" s="278">
        <v>2576.1</v>
      </c>
      <c r="J129" s="278">
        <v>2598.25</v>
      </c>
      <c r="K129" s="276">
        <v>2553.9499999999998</v>
      </c>
      <c r="L129" s="276">
        <v>2510.85</v>
      </c>
      <c r="M129" s="276">
        <v>5.6929600000000002</v>
      </c>
    </row>
    <row r="130" spans="1:13">
      <c r="A130" s="300">
        <v>121</v>
      </c>
      <c r="B130" s="276" t="s">
        <v>133</v>
      </c>
      <c r="C130" s="276">
        <v>1814.2</v>
      </c>
      <c r="D130" s="278">
        <v>1835.6166666666668</v>
      </c>
      <c r="E130" s="278">
        <v>1787.5833333333335</v>
      </c>
      <c r="F130" s="278">
        <v>1760.9666666666667</v>
      </c>
      <c r="G130" s="278">
        <v>1712.9333333333334</v>
      </c>
      <c r="H130" s="278">
        <v>1862.2333333333336</v>
      </c>
      <c r="I130" s="278">
        <v>1910.2666666666669</v>
      </c>
      <c r="J130" s="278">
        <v>1936.8833333333337</v>
      </c>
      <c r="K130" s="276">
        <v>1883.65</v>
      </c>
      <c r="L130" s="276">
        <v>1809</v>
      </c>
      <c r="M130" s="276">
        <v>74.580110000000005</v>
      </c>
    </row>
    <row r="131" spans="1:13">
      <c r="A131" s="300">
        <v>122</v>
      </c>
      <c r="B131" s="276" t="s">
        <v>134</v>
      </c>
      <c r="C131" s="276">
        <v>86.6</v>
      </c>
      <c r="D131" s="278">
        <v>87.2</v>
      </c>
      <c r="E131" s="278">
        <v>85.45</v>
      </c>
      <c r="F131" s="278">
        <v>84.3</v>
      </c>
      <c r="G131" s="278">
        <v>82.55</v>
      </c>
      <c r="H131" s="278">
        <v>88.350000000000009</v>
      </c>
      <c r="I131" s="278">
        <v>90.100000000000009</v>
      </c>
      <c r="J131" s="278">
        <v>91.250000000000014</v>
      </c>
      <c r="K131" s="276">
        <v>88.95</v>
      </c>
      <c r="L131" s="276">
        <v>86.05</v>
      </c>
      <c r="M131" s="276">
        <v>194.46807000000001</v>
      </c>
    </row>
    <row r="132" spans="1:13">
      <c r="A132" s="300">
        <v>123</v>
      </c>
      <c r="B132" s="276" t="s">
        <v>358</v>
      </c>
      <c r="C132" s="276">
        <v>2246.65</v>
      </c>
      <c r="D132" s="278">
        <v>2251.8333333333335</v>
      </c>
      <c r="E132" s="278">
        <v>2215.416666666667</v>
      </c>
      <c r="F132" s="278">
        <v>2184.1833333333334</v>
      </c>
      <c r="G132" s="278">
        <v>2147.7666666666669</v>
      </c>
      <c r="H132" s="278">
        <v>2283.0666666666671</v>
      </c>
      <c r="I132" s="278">
        <v>2319.483333333334</v>
      </c>
      <c r="J132" s="278">
        <v>2350.7166666666672</v>
      </c>
      <c r="K132" s="276">
        <v>2288.25</v>
      </c>
      <c r="L132" s="276">
        <v>2220.6</v>
      </c>
      <c r="M132" s="276">
        <v>1.2608200000000001</v>
      </c>
    </row>
    <row r="133" spans="1:13">
      <c r="A133" s="300">
        <v>124</v>
      </c>
      <c r="B133" s="276" t="s">
        <v>135</v>
      </c>
      <c r="C133" s="276">
        <v>343.2</v>
      </c>
      <c r="D133" s="278">
        <v>343.38333333333327</v>
      </c>
      <c r="E133" s="278">
        <v>339.86666666666656</v>
      </c>
      <c r="F133" s="278">
        <v>336.5333333333333</v>
      </c>
      <c r="G133" s="278">
        <v>333.01666666666659</v>
      </c>
      <c r="H133" s="278">
        <v>346.71666666666653</v>
      </c>
      <c r="I133" s="278">
        <v>350.23333333333329</v>
      </c>
      <c r="J133" s="278">
        <v>353.56666666666649</v>
      </c>
      <c r="K133" s="276">
        <v>346.9</v>
      </c>
      <c r="L133" s="276">
        <v>340.05</v>
      </c>
      <c r="M133" s="276">
        <v>96.878829999999994</v>
      </c>
    </row>
    <row r="134" spans="1:13">
      <c r="A134" s="300">
        <v>125</v>
      </c>
      <c r="B134" s="276" t="s">
        <v>136</v>
      </c>
      <c r="C134" s="276">
        <v>1113.75</v>
      </c>
      <c r="D134" s="278">
        <v>1116.6333333333334</v>
      </c>
      <c r="E134" s="278">
        <v>1101.2166666666669</v>
      </c>
      <c r="F134" s="278">
        <v>1088.6833333333334</v>
      </c>
      <c r="G134" s="278">
        <v>1073.2666666666669</v>
      </c>
      <c r="H134" s="278">
        <v>1129.166666666667</v>
      </c>
      <c r="I134" s="278">
        <v>1144.5833333333335</v>
      </c>
      <c r="J134" s="278">
        <v>1157.116666666667</v>
      </c>
      <c r="K134" s="276">
        <v>1132.05</v>
      </c>
      <c r="L134" s="276">
        <v>1104.0999999999999</v>
      </c>
      <c r="M134" s="276">
        <v>44.349679999999999</v>
      </c>
    </row>
    <row r="135" spans="1:13">
      <c r="A135" s="300">
        <v>126</v>
      </c>
      <c r="B135" s="276" t="s">
        <v>266</v>
      </c>
      <c r="C135" s="276">
        <v>3393.75</v>
      </c>
      <c r="D135" s="278">
        <v>3341.5833333333335</v>
      </c>
      <c r="E135" s="278">
        <v>3282.166666666667</v>
      </c>
      <c r="F135" s="278">
        <v>3170.5833333333335</v>
      </c>
      <c r="G135" s="278">
        <v>3111.166666666667</v>
      </c>
      <c r="H135" s="278">
        <v>3453.166666666667</v>
      </c>
      <c r="I135" s="278">
        <v>3512.5833333333339</v>
      </c>
      <c r="J135" s="278">
        <v>3624.166666666667</v>
      </c>
      <c r="K135" s="276">
        <v>3401</v>
      </c>
      <c r="L135" s="276">
        <v>3230</v>
      </c>
      <c r="M135" s="276">
        <v>5.7725999999999997</v>
      </c>
    </row>
    <row r="136" spans="1:13">
      <c r="A136" s="300">
        <v>127</v>
      </c>
      <c r="B136" s="276" t="s">
        <v>265</v>
      </c>
      <c r="C136" s="276">
        <v>1785.15</v>
      </c>
      <c r="D136" s="278">
        <v>1779.9833333333333</v>
      </c>
      <c r="E136" s="278">
        <v>1758.4166666666667</v>
      </c>
      <c r="F136" s="278">
        <v>1731.6833333333334</v>
      </c>
      <c r="G136" s="278">
        <v>1710.1166666666668</v>
      </c>
      <c r="H136" s="278">
        <v>1806.7166666666667</v>
      </c>
      <c r="I136" s="278">
        <v>1828.2833333333333</v>
      </c>
      <c r="J136" s="278">
        <v>1855.0166666666667</v>
      </c>
      <c r="K136" s="276">
        <v>1801.55</v>
      </c>
      <c r="L136" s="276">
        <v>1753.25</v>
      </c>
      <c r="M136" s="276">
        <v>1.73651</v>
      </c>
    </row>
    <row r="137" spans="1:13">
      <c r="A137" s="300">
        <v>128</v>
      </c>
      <c r="B137" s="276" t="s">
        <v>137</v>
      </c>
      <c r="C137" s="276">
        <v>914.3</v>
      </c>
      <c r="D137" s="278">
        <v>912.59999999999991</v>
      </c>
      <c r="E137" s="278">
        <v>904.29999999999984</v>
      </c>
      <c r="F137" s="278">
        <v>894.3</v>
      </c>
      <c r="G137" s="278">
        <v>885.99999999999989</v>
      </c>
      <c r="H137" s="278">
        <v>922.5999999999998</v>
      </c>
      <c r="I137" s="278">
        <v>930.9</v>
      </c>
      <c r="J137" s="278">
        <v>940.89999999999975</v>
      </c>
      <c r="K137" s="276">
        <v>920.9</v>
      </c>
      <c r="L137" s="276">
        <v>902.6</v>
      </c>
      <c r="M137" s="276">
        <v>30.545639999999999</v>
      </c>
    </row>
    <row r="138" spans="1:13">
      <c r="A138" s="300">
        <v>129</v>
      </c>
      <c r="B138" s="276" t="s">
        <v>138</v>
      </c>
      <c r="C138" s="276">
        <v>753.6</v>
      </c>
      <c r="D138" s="278">
        <v>747.38333333333321</v>
      </c>
      <c r="E138" s="278">
        <v>736.76666666666642</v>
      </c>
      <c r="F138" s="278">
        <v>719.93333333333317</v>
      </c>
      <c r="G138" s="278">
        <v>709.31666666666638</v>
      </c>
      <c r="H138" s="278">
        <v>764.21666666666647</v>
      </c>
      <c r="I138" s="278">
        <v>774.83333333333326</v>
      </c>
      <c r="J138" s="278">
        <v>791.66666666666652</v>
      </c>
      <c r="K138" s="276">
        <v>758</v>
      </c>
      <c r="L138" s="276">
        <v>730.55</v>
      </c>
      <c r="M138" s="276">
        <v>63.376980000000003</v>
      </c>
    </row>
    <row r="139" spans="1:13">
      <c r="A139" s="300">
        <v>130</v>
      </c>
      <c r="B139" s="276" t="s">
        <v>139</v>
      </c>
      <c r="C139" s="276">
        <v>165.45</v>
      </c>
      <c r="D139" s="278">
        <v>166.68333333333331</v>
      </c>
      <c r="E139" s="278">
        <v>162.66666666666663</v>
      </c>
      <c r="F139" s="278">
        <v>159.88333333333333</v>
      </c>
      <c r="G139" s="278">
        <v>155.86666666666665</v>
      </c>
      <c r="H139" s="278">
        <v>169.46666666666661</v>
      </c>
      <c r="I139" s="278">
        <v>173.48333333333332</v>
      </c>
      <c r="J139" s="278">
        <v>176.26666666666659</v>
      </c>
      <c r="K139" s="276">
        <v>170.7</v>
      </c>
      <c r="L139" s="276">
        <v>163.9</v>
      </c>
      <c r="M139" s="276">
        <v>89.269300000000001</v>
      </c>
    </row>
    <row r="140" spans="1:13">
      <c r="A140" s="300">
        <v>131</v>
      </c>
      <c r="B140" s="276" t="s">
        <v>140</v>
      </c>
      <c r="C140" s="276">
        <v>173.5</v>
      </c>
      <c r="D140" s="278">
        <v>173.43333333333331</v>
      </c>
      <c r="E140" s="278">
        <v>171.21666666666661</v>
      </c>
      <c r="F140" s="278">
        <v>168.93333333333331</v>
      </c>
      <c r="G140" s="278">
        <v>166.71666666666661</v>
      </c>
      <c r="H140" s="278">
        <v>175.71666666666661</v>
      </c>
      <c r="I140" s="278">
        <v>177.93333333333331</v>
      </c>
      <c r="J140" s="278">
        <v>180.21666666666661</v>
      </c>
      <c r="K140" s="276">
        <v>175.65</v>
      </c>
      <c r="L140" s="276">
        <v>171.15</v>
      </c>
      <c r="M140" s="276">
        <v>48.40325</v>
      </c>
    </row>
    <row r="141" spans="1:13">
      <c r="A141" s="300">
        <v>132</v>
      </c>
      <c r="B141" s="276" t="s">
        <v>141</v>
      </c>
      <c r="C141" s="276">
        <v>378.65</v>
      </c>
      <c r="D141" s="278">
        <v>377.4666666666667</v>
      </c>
      <c r="E141" s="278">
        <v>373.28333333333342</v>
      </c>
      <c r="F141" s="278">
        <v>367.91666666666674</v>
      </c>
      <c r="G141" s="278">
        <v>363.73333333333346</v>
      </c>
      <c r="H141" s="278">
        <v>382.83333333333337</v>
      </c>
      <c r="I141" s="278">
        <v>387.01666666666665</v>
      </c>
      <c r="J141" s="278">
        <v>392.38333333333333</v>
      </c>
      <c r="K141" s="276">
        <v>381.65</v>
      </c>
      <c r="L141" s="276">
        <v>372.1</v>
      </c>
      <c r="M141" s="276">
        <v>36.177520000000001</v>
      </c>
    </row>
    <row r="142" spans="1:13">
      <c r="A142" s="300">
        <v>133</v>
      </c>
      <c r="B142" s="276" t="s">
        <v>142</v>
      </c>
      <c r="C142" s="276">
        <v>7206.5</v>
      </c>
      <c r="D142" s="278">
        <v>7177.166666666667</v>
      </c>
      <c r="E142" s="278">
        <v>7134.3333333333339</v>
      </c>
      <c r="F142" s="278">
        <v>7062.166666666667</v>
      </c>
      <c r="G142" s="278">
        <v>7019.3333333333339</v>
      </c>
      <c r="H142" s="278">
        <v>7249.3333333333339</v>
      </c>
      <c r="I142" s="278">
        <v>7292.1666666666679</v>
      </c>
      <c r="J142" s="278">
        <v>7364.3333333333339</v>
      </c>
      <c r="K142" s="276">
        <v>7220</v>
      </c>
      <c r="L142" s="276">
        <v>7105</v>
      </c>
      <c r="M142" s="276">
        <v>11.06734</v>
      </c>
    </row>
    <row r="143" spans="1:13">
      <c r="A143" s="300">
        <v>134</v>
      </c>
      <c r="B143" s="276" t="s">
        <v>143</v>
      </c>
      <c r="C143" s="276">
        <v>569.4</v>
      </c>
      <c r="D143" s="278">
        <v>567.5</v>
      </c>
      <c r="E143" s="278">
        <v>563</v>
      </c>
      <c r="F143" s="278">
        <v>556.6</v>
      </c>
      <c r="G143" s="278">
        <v>552.1</v>
      </c>
      <c r="H143" s="278">
        <v>573.9</v>
      </c>
      <c r="I143" s="278">
        <v>578.4</v>
      </c>
      <c r="J143" s="278">
        <v>584.79999999999995</v>
      </c>
      <c r="K143" s="276">
        <v>572</v>
      </c>
      <c r="L143" s="276">
        <v>561.1</v>
      </c>
      <c r="M143" s="276">
        <v>18.997150000000001</v>
      </c>
    </row>
    <row r="144" spans="1:13">
      <c r="A144" s="300">
        <v>135</v>
      </c>
      <c r="B144" s="276" t="s">
        <v>144</v>
      </c>
      <c r="C144" s="276">
        <v>637.75</v>
      </c>
      <c r="D144" s="278">
        <v>637.4666666666667</v>
      </c>
      <c r="E144" s="278">
        <v>630.03333333333342</v>
      </c>
      <c r="F144" s="278">
        <v>622.31666666666672</v>
      </c>
      <c r="G144" s="278">
        <v>614.88333333333344</v>
      </c>
      <c r="H144" s="278">
        <v>645.18333333333339</v>
      </c>
      <c r="I144" s="278">
        <v>652.61666666666679</v>
      </c>
      <c r="J144" s="278">
        <v>660.33333333333337</v>
      </c>
      <c r="K144" s="276">
        <v>644.9</v>
      </c>
      <c r="L144" s="276">
        <v>629.75</v>
      </c>
      <c r="M144" s="276">
        <v>6.8273599999999997</v>
      </c>
    </row>
    <row r="145" spans="1:13">
      <c r="A145" s="300">
        <v>136</v>
      </c>
      <c r="B145" s="276" t="s">
        <v>145</v>
      </c>
      <c r="C145" s="276">
        <v>1040.25</v>
      </c>
      <c r="D145" s="278">
        <v>1047.05</v>
      </c>
      <c r="E145" s="278">
        <v>1023.25</v>
      </c>
      <c r="F145" s="278">
        <v>1006.25</v>
      </c>
      <c r="G145" s="278">
        <v>982.45</v>
      </c>
      <c r="H145" s="278">
        <v>1064.05</v>
      </c>
      <c r="I145" s="278">
        <v>1087.8499999999997</v>
      </c>
      <c r="J145" s="278">
        <v>1104.8499999999999</v>
      </c>
      <c r="K145" s="276">
        <v>1070.8499999999999</v>
      </c>
      <c r="L145" s="276">
        <v>1030.05</v>
      </c>
      <c r="M145" s="276">
        <v>12.12696</v>
      </c>
    </row>
    <row r="146" spans="1:13">
      <c r="A146" s="300">
        <v>137</v>
      </c>
      <c r="B146" s="276" t="s">
        <v>146</v>
      </c>
      <c r="C146" s="276">
        <v>1414.3</v>
      </c>
      <c r="D146" s="278">
        <v>1409.9333333333334</v>
      </c>
      <c r="E146" s="278">
        <v>1398.3666666666668</v>
      </c>
      <c r="F146" s="278">
        <v>1382.4333333333334</v>
      </c>
      <c r="G146" s="278">
        <v>1370.8666666666668</v>
      </c>
      <c r="H146" s="278">
        <v>1425.8666666666668</v>
      </c>
      <c r="I146" s="278">
        <v>1437.4333333333334</v>
      </c>
      <c r="J146" s="278">
        <v>1453.3666666666668</v>
      </c>
      <c r="K146" s="276">
        <v>1421.5</v>
      </c>
      <c r="L146" s="276">
        <v>1394</v>
      </c>
      <c r="M146" s="276">
        <v>6.7248700000000001</v>
      </c>
    </row>
    <row r="147" spans="1:13">
      <c r="A147" s="300">
        <v>138</v>
      </c>
      <c r="B147" s="276" t="s">
        <v>147</v>
      </c>
      <c r="C147" s="276">
        <v>153.19999999999999</v>
      </c>
      <c r="D147" s="278">
        <v>154.05000000000001</v>
      </c>
      <c r="E147" s="278">
        <v>151.45000000000002</v>
      </c>
      <c r="F147" s="278">
        <v>149.70000000000002</v>
      </c>
      <c r="G147" s="278">
        <v>147.10000000000002</v>
      </c>
      <c r="H147" s="278">
        <v>155.80000000000001</v>
      </c>
      <c r="I147" s="278">
        <v>158.40000000000003</v>
      </c>
      <c r="J147" s="278">
        <v>160.15</v>
      </c>
      <c r="K147" s="276">
        <v>156.65</v>
      </c>
      <c r="L147" s="276">
        <v>152.30000000000001</v>
      </c>
      <c r="M147" s="276">
        <v>106.83177000000001</v>
      </c>
    </row>
    <row r="148" spans="1:13">
      <c r="A148" s="300">
        <v>139</v>
      </c>
      <c r="B148" s="276" t="s">
        <v>268</v>
      </c>
      <c r="C148" s="276">
        <v>1336.15</v>
      </c>
      <c r="D148" s="278">
        <v>1327.6666666666667</v>
      </c>
      <c r="E148" s="278">
        <v>1313.4833333333336</v>
      </c>
      <c r="F148" s="278">
        <v>1290.8166666666668</v>
      </c>
      <c r="G148" s="278">
        <v>1276.6333333333337</v>
      </c>
      <c r="H148" s="278">
        <v>1350.3333333333335</v>
      </c>
      <c r="I148" s="278">
        <v>1364.5166666666664</v>
      </c>
      <c r="J148" s="278">
        <v>1387.1833333333334</v>
      </c>
      <c r="K148" s="276">
        <v>1341.85</v>
      </c>
      <c r="L148" s="276">
        <v>1305</v>
      </c>
      <c r="M148" s="276">
        <v>2.6809099999999999</v>
      </c>
    </row>
    <row r="149" spans="1:13">
      <c r="A149" s="300">
        <v>140</v>
      </c>
      <c r="B149" s="276" t="s">
        <v>148</v>
      </c>
      <c r="C149" s="276">
        <v>79781.25</v>
      </c>
      <c r="D149" s="278">
        <v>79471.066666666666</v>
      </c>
      <c r="E149" s="278">
        <v>78942.133333333331</v>
      </c>
      <c r="F149" s="278">
        <v>78103.016666666663</v>
      </c>
      <c r="G149" s="278">
        <v>77574.083333333328</v>
      </c>
      <c r="H149" s="278">
        <v>80310.183333333334</v>
      </c>
      <c r="I149" s="278">
        <v>80839.116666666654</v>
      </c>
      <c r="J149" s="278">
        <v>81678.233333333337</v>
      </c>
      <c r="K149" s="276">
        <v>80000</v>
      </c>
      <c r="L149" s="276">
        <v>78631.95</v>
      </c>
      <c r="M149" s="276">
        <v>0.38285999999999998</v>
      </c>
    </row>
    <row r="150" spans="1:13">
      <c r="A150" s="300">
        <v>141</v>
      </c>
      <c r="B150" s="276" t="s">
        <v>267</v>
      </c>
      <c r="C150" s="276">
        <v>33.450000000000003</v>
      </c>
      <c r="D150" s="278">
        <v>33.300000000000004</v>
      </c>
      <c r="E150" s="278">
        <v>32.400000000000006</v>
      </c>
      <c r="F150" s="278">
        <v>31.35</v>
      </c>
      <c r="G150" s="278">
        <v>30.450000000000003</v>
      </c>
      <c r="H150" s="278">
        <v>34.350000000000009</v>
      </c>
      <c r="I150" s="278">
        <v>35.25</v>
      </c>
      <c r="J150" s="278">
        <v>36.300000000000011</v>
      </c>
      <c r="K150" s="276">
        <v>34.200000000000003</v>
      </c>
      <c r="L150" s="276">
        <v>32.25</v>
      </c>
      <c r="M150" s="276">
        <v>91.901899999999998</v>
      </c>
    </row>
    <row r="151" spans="1:13">
      <c r="A151" s="300">
        <v>142</v>
      </c>
      <c r="B151" s="276" t="s">
        <v>149</v>
      </c>
      <c r="C151" s="276">
        <v>1155.6500000000001</v>
      </c>
      <c r="D151" s="278">
        <v>1144.9000000000001</v>
      </c>
      <c r="E151" s="278">
        <v>1129.1500000000001</v>
      </c>
      <c r="F151" s="278">
        <v>1102.6500000000001</v>
      </c>
      <c r="G151" s="278">
        <v>1086.9000000000001</v>
      </c>
      <c r="H151" s="278">
        <v>1171.4000000000001</v>
      </c>
      <c r="I151" s="278">
        <v>1187.1500000000001</v>
      </c>
      <c r="J151" s="278">
        <v>1213.6500000000001</v>
      </c>
      <c r="K151" s="276">
        <v>1160.6500000000001</v>
      </c>
      <c r="L151" s="276">
        <v>1118.4000000000001</v>
      </c>
      <c r="M151" s="276">
        <v>24.34046</v>
      </c>
    </row>
    <row r="152" spans="1:13">
      <c r="A152" s="300">
        <v>143</v>
      </c>
      <c r="B152" s="276" t="s">
        <v>3161</v>
      </c>
      <c r="C152" s="276">
        <v>288.35000000000002</v>
      </c>
      <c r="D152" s="278">
        <v>288.45</v>
      </c>
      <c r="E152" s="278">
        <v>285.89999999999998</v>
      </c>
      <c r="F152" s="278">
        <v>283.45</v>
      </c>
      <c r="G152" s="278">
        <v>280.89999999999998</v>
      </c>
      <c r="H152" s="278">
        <v>290.89999999999998</v>
      </c>
      <c r="I152" s="278">
        <v>293.45000000000005</v>
      </c>
      <c r="J152" s="278">
        <v>295.89999999999998</v>
      </c>
      <c r="K152" s="276">
        <v>291</v>
      </c>
      <c r="L152" s="276">
        <v>286</v>
      </c>
      <c r="M152" s="276">
        <v>8.1191099999999992</v>
      </c>
    </row>
    <row r="153" spans="1:13">
      <c r="A153" s="300">
        <v>144</v>
      </c>
      <c r="B153" s="276" t="s">
        <v>269</v>
      </c>
      <c r="C153" s="276">
        <v>908.7</v>
      </c>
      <c r="D153" s="278">
        <v>911.73333333333323</v>
      </c>
      <c r="E153" s="278">
        <v>900.96666666666647</v>
      </c>
      <c r="F153" s="278">
        <v>893.23333333333323</v>
      </c>
      <c r="G153" s="278">
        <v>882.46666666666647</v>
      </c>
      <c r="H153" s="278">
        <v>919.46666666666647</v>
      </c>
      <c r="I153" s="278">
        <v>930.23333333333312</v>
      </c>
      <c r="J153" s="278">
        <v>937.96666666666647</v>
      </c>
      <c r="K153" s="276">
        <v>922.5</v>
      </c>
      <c r="L153" s="276">
        <v>904</v>
      </c>
      <c r="M153" s="276">
        <v>1.77061</v>
      </c>
    </row>
    <row r="154" spans="1:13">
      <c r="A154" s="300">
        <v>145</v>
      </c>
      <c r="B154" s="276" t="s">
        <v>150</v>
      </c>
      <c r="C154" s="276">
        <v>41.5</v>
      </c>
      <c r="D154" s="278">
        <v>41.56666666666667</v>
      </c>
      <c r="E154" s="278">
        <v>39.933333333333337</v>
      </c>
      <c r="F154" s="278">
        <v>38.366666666666667</v>
      </c>
      <c r="G154" s="278">
        <v>36.733333333333334</v>
      </c>
      <c r="H154" s="278">
        <v>43.13333333333334</v>
      </c>
      <c r="I154" s="278">
        <v>44.76666666666668</v>
      </c>
      <c r="J154" s="278">
        <v>46.333333333333343</v>
      </c>
      <c r="K154" s="276">
        <v>43.2</v>
      </c>
      <c r="L154" s="276">
        <v>40</v>
      </c>
      <c r="M154" s="276">
        <v>579.77355999999997</v>
      </c>
    </row>
    <row r="155" spans="1:13">
      <c r="A155" s="300">
        <v>146</v>
      </c>
      <c r="B155" s="276" t="s">
        <v>261</v>
      </c>
      <c r="C155" s="276">
        <v>4205</v>
      </c>
      <c r="D155" s="278">
        <v>4195.7333333333336</v>
      </c>
      <c r="E155" s="278">
        <v>4144.4666666666672</v>
      </c>
      <c r="F155" s="278">
        <v>4083.9333333333334</v>
      </c>
      <c r="G155" s="278">
        <v>4032.666666666667</v>
      </c>
      <c r="H155" s="278">
        <v>4256.2666666666673</v>
      </c>
      <c r="I155" s="278">
        <v>4307.5333333333338</v>
      </c>
      <c r="J155" s="278">
        <v>4368.0666666666675</v>
      </c>
      <c r="K155" s="276">
        <v>4247</v>
      </c>
      <c r="L155" s="276">
        <v>4135.2</v>
      </c>
      <c r="M155" s="276">
        <v>5.8216099999999997</v>
      </c>
    </row>
    <row r="156" spans="1:13">
      <c r="A156" s="300">
        <v>147</v>
      </c>
      <c r="B156" s="276" t="s">
        <v>153</v>
      </c>
      <c r="C156" s="276">
        <v>17266.45</v>
      </c>
      <c r="D156" s="278">
        <v>17288.75</v>
      </c>
      <c r="E156" s="278">
        <v>17127.7</v>
      </c>
      <c r="F156" s="278">
        <v>16988.95</v>
      </c>
      <c r="G156" s="278">
        <v>16827.900000000001</v>
      </c>
      <c r="H156" s="278">
        <v>17427.5</v>
      </c>
      <c r="I156" s="278">
        <v>17588.550000000003</v>
      </c>
      <c r="J156" s="278">
        <v>17727.3</v>
      </c>
      <c r="K156" s="276">
        <v>17449.8</v>
      </c>
      <c r="L156" s="276">
        <v>17150</v>
      </c>
      <c r="M156" s="276">
        <v>1.6195200000000001</v>
      </c>
    </row>
    <row r="157" spans="1:13">
      <c r="A157" s="300">
        <v>148</v>
      </c>
      <c r="B157" s="276" t="s">
        <v>270</v>
      </c>
      <c r="C157" s="276">
        <v>21.5</v>
      </c>
      <c r="D157" s="278">
        <v>21.55</v>
      </c>
      <c r="E157" s="278">
        <v>21.150000000000002</v>
      </c>
      <c r="F157" s="278">
        <v>20.8</v>
      </c>
      <c r="G157" s="278">
        <v>20.400000000000002</v>
      </c>
      <c r="H157" s="278">
        <v>21.900000000000002</v>
      </c>
      <c r="I157" s="278">
        <v>22.3</v>
      </c>
      <c r="J157" s="278">
        <v>22.650000000000002</v>
      </c>
      <c r="K157" s="276">
        <v>21.95</v>
      </c>
      <c r="L157" s="276">
        <v>21.2</v>
      </c>
      <c r="M157" s="276">
        <v>89.452060000000003</v>
      </c>
    </row>
    <row r="158" spans="1:13">
      <c r="A158" s="300">
        <v>149</v>
      </c>
      <c r="B158" s="276" t="s">
        <v>155</v>
      </c>
      <c r="C158" s="276">
        <v>103.2</v>
      </c>
      <c r="D158" s="278">
        <v>102.56666666666666</v>
      </c>
      <c r="E158" s="278">
        <v>100.63333333333333</v>
      </c>
      <c r="F158" s="278">
        <v>98.066666666666663</v>
      </c>
      <c r="G158" s="278">
        <v>96.133333333333326</v>
      </c>
      <c r="H158" s="278">
        <v>105.13333333333333</v>
      </c>
      <c r="I158" s="278">
        <v>107.06666666666666</v>
      </c>
      <c r="J158" s="278">
        <v>109.63333333333333</v>
      </c>
      <c r="K158" s="276">
        <v>104.5</v>
      </c>
      <c r="L158" s="276">
        <v>100</v>
      </c>
      <c r="M158" s="276">
        <v>258.52341999999999</v>
      </c>
    </row>
    <row r="159" spans="1:13">
      <c r="A159" s="300">
        <v>150</v>
      </c>
      <c r="B159" s="276" t="s">
        <v>156</v>
      </c>
      <c r="C159" s="276">
        <v>94.8</v>
      </c>
      <c r="D159" s="278">
        <v>94.600000000000009</v>
      </c>
      <c r="E159" s="278">
        <v>94.000000000000014</v>
      </c>
      <c r="F159" s="278">
        <v>93.2</v>
      </c>
      <c r="G159" s="278">
        <v>92.600000000000009</v>
      </c>
      <c r="H159" s="278">
        <v>95.40000000000002</v>
      </c>
      <c r="I159" s="278">
        <v>96.000000000000014</v>
      </c>
      <c r="J159" s="278">
        <v>96.800000000000026</v>
      </c>
      <c r="K159" s="276">
        <v>95.2</v>
      </c>
      <c r="L159" s="276">
        <v>93.8</v>
      </c>
      <c r="M159" s="276">
        <v>276.50080000000003</v>
      </c>
    </row>
    <row r="160" spans="1:13">
      <c r="A160" s="300">
        <v>151</v>
      </c>
      <c r="B160" s="276" t="s">
        <v>271</v>
      </c>
      <c r="C160" s="276">
        <v>502.1</v>
      </c>
      <c r="D160" s="278">
        <v>500.7833333333333</v>
      </c>
      <c r="E160" s="278">
        <v>481.26666666666665</v>
      </c>
      <c r="F160" s="278">
        <v>460.43333333333334</v>
      </c>
      <c r="G160" s="278">
        <v>440.91666666666669</v>
      </c>
      <c r="H160" s="278">
        <v>521.61666666666656</v>
      </c>
      <c r="I160" s="278">
        <v>541.13333333333321</v>
      </c>
      <c r="J160" s="278">
        <v>561.96666666666658</v>
      </c>
      <c r="K160" s="276">
        <v>520.29999999999995</v>
      </c>
      <c r="L160" s="276">
        <v>479.95</v>
      </c>
      <c r="M160" s="276">
        <v>15.62946</v>
      </c>
    </row>
    <row r="161" spans="1:13">
      <c r="A161" s="300">
        <v>152</v>
      </c>
      <c r="B161" s="276" t="s">
        <v>272</v>
      </c>
      <c r="C161" s="276">
        <v>3016.45</v>
      </c>
      <c r="D161" s="278">
        <v>3017.3166666666671</v>
      </c>
      <c r="E161" s="278">
        <v>2997.1333333333341</v>
      </c>
      <c r="F161" s="278">
        <v>2977.8166666666671</v>
      </c>
      <c r="G161" s="278">
        <v>2957.6333333333341</v>
      </c>
      <c r="H161" s="278">
        <v>3036.6333333333341</v>
      </c>
      <c r="I161" s="278">
        <v>3056.8166666666675</v>
      </c>
      <c r="J161" s="278">
        <v>3076.1333333333341</v>
      </c>
      <c r="K161" s="276">
        <v>3037.5</v>
      </c>
      <c r="L161" s="276">
        <v>2998</v>
      </c>
      <c r="M161" s="276">
        <v>0.50780000000000003</v>
      </c>
    </row>
    <row r="162" spans="1:13">
      <c r="A162" s="300">
        <v>153</v>
      </c>
      <c r="B162" s="276" t="s">
        <v>157</v>
      </c>
      <c r="C162" s="276">
        <v>102</v>
      </c>
      <c r="D162" s="278">
        <v>101.51666666666667</v>
      </c>
      <c r="E162" s="278">
        <v>100.03333333333333</v>
      </c>
      <c r="F162" s="278">
        <v>98.066666666666663</v>
      </c>
      <c r="G162" s="278">
        <v>96.583333333333329</v>
      </c>
      <c r="H162" s="278">
        <v>103.48333333333333</v>
      </c>
      <c r="I162" s="278">
        <v>104.96666666666665</v>
      </c>
      <c r="J162" s="278">
        <v>106.93333333333334</v>
      </c>
      <c r="K162" s="276">
        <v>103</v>
      </c>
      <c r="L162" s="276">
        <v>99.55</v>
      </c>
      <c r="M162" s="276">
        <v>21.976970000000001</v>
      </c>
    </row>
    <row r="163" spans="1:13">
      <c r="A163" s="300">
        <v>154</v>
      </c>
      <c r="B163" s="276" t="s">
        <v>158</v>
      </c>
      <c r="C163" s="276">
        <v>84.85</v>
      </c>
      <c r="D163" s="278">
        <v>83.61666666666666</v>
      </c>
      <c r="E163" s="278">
        <v>82.183333333333323</v>
      </c>
      <c r="F163" s="278">
        <v>79.516666666666666</v>
      </c>
      <c r="G163" s="278">
        <v>78.083333333333329</v>
      </c>
      <c r="H163" s="278">
        <v>86.283333333333317</v>
      </c>
      <c r="I163" s="278">
        <v>87.716666666666654</v>
      </c>
      <c r="J163" s="278">
        <v>90.383333333333312</v>
      </c>
      <c r="K163" s="276">
        <v>85.05</v>
      </c>
      <c r="L163" s="276">
        <v>80.95</v>
      </c>
      <c r="M163" s="276">
        <v>526.52362000000005</v>
      </c>
    </row>
    <row r="164" spans="1:13">
      <c r="A164" s="300">
        <v>155</v>
      </c>
      <c r="B164" s="276" t="s">
        <v>159</v>
      </c>
      <c r="C164" s="276">
        <v>23091.9</v>
      </c>
      <c r="D164" s="278">
        <v>22984.3</v>
      </c>
      <c r="E164" s="278">
        <v>22768.6</v>
      </c>
      <c r="F164" s="278">
        <v>22445.3</v>
      </c>
      <c r="G164" s="278">
        <v>22229.599999999999</v>
      </c>
      <c r="H164" s="278">
        <v>23307.599999999999</v>
      </c>
      <c r="I164" s="278">
        <v>23523.300000000003</v>
      </c>
      <c r="J164" s="278">
        <v>23846.6</v>
      </c>
      <c r="K164" s="276">
        <v>23200</v>
      </c>
      <c r="L164" s="276">
        <v>22661</v>
      </c>
      <c r="M164" s="276">
        <v>0.51483999999999996</v>
      </c>
    </row>
    <row r="165" spans="1:13">
      <c r="A165" s="300">
        <v>156</v>
      </c>
      <c r="B165" s="276" t="s">
        <v>160</v>
      </c>
      <c r="C165" s="276">
        <v>1422.25</v>
      </c>
      <c r="D165" s="278">
        <v>1428.4333333333334</v>
      </c>
      <c r="E165" s="278">
        <v>1397.8666666666668</v>
      </c>
      <c r="F165" s="278">
        <v>1373.4833333333333</v>
      </c>
      <c r="G165" s="278">
        <v>1342.9166666666667</v>
      </c>
      <c r="H165" s="278">
        <v>1452.8166666666668</v>
      </c>
      <c r="I165" s="278">
        <v>1483.3833333333334</v>
      </c>
      <c r="J165" s="278">
        <v>1507.7666666666669</v>
      </c>
      <c r="K165" s="276">
        <v>1459</v>
      </c>
      <c r="L165" s="276">
        <v>1404.05</v>
      </c>
      <c r="M165" s="276">
        <v>19.148029999999999</v>
      </c>
    </row>
    <row r="166" spans="1:13">
      <c r="A166" s="300">
        <v>157</v>
      </c>
      <c r="B166" s="276" t="s">
        <v>161</v>
      </c>
      <c r="C166" s="276">
        <v>252.35</v>
      </c>
      <c r="D166" s="278">
        <v>253.31666666666669</v>
      </c>
      <c r="E166" s="278">
        <v>249.63333333333338</v>
      </c>
      <c r="F166" s="278">
        <v>246.91666666666669</v>
      </c>
      <c r="G166" s="278">
        <v>243.23333333333338</v>
      </c>
      <c r="H166" s="278">
        <v>256.03333333333342</v>
      </c>
      <c r="I166" s="278">
        <v>259.7166666666667</v>
      </c>
      <c r="J166" s="278">
        <v>262.43333333333339</v>
      </c>
      <c r="K166" s="276">
        <v>257</v>
      </c>
      <c r="L166" s="276">
        <v>250.6</v>
      </c>
      <c r="M166" s="276">
        <v>39.162840000000003</v>
      </c>
    </row>
    <row r="167" spans="1:13">
      <c r="A167" s="300">
        <v>158</v>
      </c>
      <c r="B167" s="276" t="s">
        <v>162</v>
      </c>
      <c r="C167" s="276">
        <v>109.7</v>
      </c>
      <c r="D167" s="278">
        <v>109.33333333333333</v>
      </c>
      <c r="E167" s="278">
        <v>108.61666666666666</v>
      </c>
      <c r="F167" s="278">
        <v>107.53333333333333</v>
      </c>
      <c r="G167" s="278">
        <v>106.81666666666666</v>
      </c>
      <c r="H167" s="278">
        <v>110.41666666666666</v>
      </c>
      <c r="I167" s="278">
        <v>111.13333333333333</v>
      </c>
      <c r="J167" s="278">
        <v>112.21666666666665</v>
      </c>
      <c r="K167" s="276">
        <v>110.05</v>
      </c>
      <c r="L167" s="276">
        <v>108.25</v>
      </c>
      <c r="M167" s="276">
        <v>39.190170000000002</v>
      </c>
    </row>
    <row r="168" spans="1:13">
      <c r="A168" s="300">
        <v>159</v>
      </c>
      <c r="B168" s="276" t="s">
        <v>275</v>
      </c>
      <c r="C168" s="276">
        <v>5227.25</v>
      </c>
      <c r="D168" s="278">
        <v>5234.083333333333</v>
      </c>
      <c r="E168" s="278">
        <v>5083.1666666666661</v>
      </c>
      <c r="F168" s="278">
        <v>4939.083333333333</v>
      </c>
      <c r="G168" s="278">
        <v>4788.1666666666661</v>
      </c>
      <c r="H168" s="278">
        <v>5378.1666666666661</v>
      </c>
      <c r="I168" s="278">
        <v>5529.0833333333321</v>
      </c>
      <c r="J168" s="278">
        <v>5673.1666666666661</v>
      </c>
      <c r="K168" s="276">
        <v>5385</v>
      </c>
      <c r="L168" s="276">
        <v>5090</v>
      </c>
      <c r="M168" s="276">
        <v>10.297190000000001</v>
      </c>
    </row>
    <row r="169" spans="1:13">
      <c r="A169" s="300">
        <v>160</v>
      </c>
      <c r="B169" s="276" t="s">
        <v>277</v>
      </c>
      <c r="C169" s="276">
        <v>10560.1</v>
      </c>
      <c r="D169" s="278">
        <v>10590.366666666667</v>
      </c>
      <c r="E169" s="278">
        <v>10480.733333333334</v>
      </c>
      <c r="F169" s="278">
        <v>10401.366666666667</v>
      </c>
      <c r="G169" s="278">
        <v>10291.733333333334</v>
      </c>
      <c r="H169" s="278">
        <v>10669.733333333334</v>
      </c>
      <c r="I169" s="278">
        <v>10779.366666666669</v>
      </c>
      <c r="J169" s="278">
        <v>10858.733333333334</v>
      </c>
      <c r="K169" s="276">
        <v>10700</v>
      </c>
      <c r="L169" s="276">
        <v>10511</v>
      </c>
      <c r="M169" s="276">
        <v>9.5880000000000007E-2</v>
      </c>
    </row>
    <row r="170" spans="1:13">
      <c r="A170" s="300">
        <v>161</v>
      </c>
      <c r="B170" s="276" t="s">
        <v>163</v>
      </c>
      <c r="C170" s="276">
        <v>1599.75</v>
      </c>
      <c r="D170" s="278">
        <v>1585.5</v>
      </c>
      <c r="E170" s="278">
        <v>1566.25</v>
      </c>
      <c r="F170" s="278">
        <v>1532.75</v>
      </c>
      <c r="G170" s="278">
        <v>1513.5</v>
      </c>
      <c r="H170" s="278">
        <v>1619</v>
      </c>
      <c r="I170" s="278">
        <v>1638.25</v>
      </c>
      <c r="J170" s="278">
        <v>1671.75</v>
      </c>
      <c r="K170" s="276">
        <v>1604.75</v>
      </c>
      <c r="L170" s="276">
        <v>1552</v>
      </c>
      <c r="M170" s="276">
        <v>11.752739999999999</v>
      </c>
    </row>
    <row r="171" spans="1:13">
      <c r="A171" s="300">
        <v>162</v>
      </c>
      <c r="B171" s="276" t="s">
        <v>273</v>
      </c>
      <c r="C171" s="276">
        <v>2301.4</v>
      </c>
      <c r="D171" s="278">
        <v>2295.8166666666666</v>
      </c>
      <c r="E171" s="278">
        <v>2263.6333333333332</v>
      </c>
      <c r="F171" s="278">
        <v>2225.8666666666668</v>
      </c>
      <c r="G171" s="278">
        <v>2193.6833333333334</v>
      </c>
      <c r="H171" s="278">
        <v>2333.583333333333</v>
      </c>
      <c r="I171" s="278">
        <v>2365.7666666666664</v>
      </c>
      <c r="J171" s="278">
        <v>2403.5333333333328</v>
      </c>
      <c r="K171" s="276">
        <v>2328</v>
      </c>
      <c r="L171" s="276">
        <v>2258.0500000000002</v>
      </c>
      <c r="M171" s="276">
        <v>4.4497900000000001</v>
      </c>
    </row>
    <row r="172" spans="1:13">
      <c r="A172" s="300">
        <v>163</v>
      </c>
      <c r="B172" s="276" t="s">
        <v>164</v>
      </c>
      <c r="C172" s="276">
        <v>33.950000000000003</v>
      </c>
      <c r="D172" s="278">
        <v>34.166666666666664</v>
      </c>
      <c r="E172" s="278">
        <v>33.283333333333331</v>
      </c>
      <c r="F172" s="278">
        <v>32.616666666666667</v>
      </c>
      <c r="G172" s="278">
        <v>31.733333333333334</v>
      </c>
      <c r="H172" s="278">
        <v>34.833333333333329</v>
      </c>
      <c r="I172" s="278">
        <v>35.716666666666669</v>
      </c>
      <c r="J172" s="278">
        <v>36.383333333333326</v>
      </c>
      <c r="K172" s="276">
        <v>35.049999999999997</v>
      </c>
      <c r="L172" s="276">
        <v>33.5</v>
      </c>
      <c r="M172" s="276">
        <v>771.55079000000001</v>
      </c>
    </row>
    <row r="173" spans="1:13">
      <c r="A173" s="300">
        <v>164</v>
      </c>
      <c r="B173" s="276" t="s">
        <v>274</v>
      </c>
      <c r="C173" s="276">
        <v>375.45</v>
      </c>
      <c r="D173" s="278">
        <v>375.7166666666667</v>
      </c>
      <c r="E173" s="278">
        <v>369.73333333333341</v>
      </c>
      <c r="F173" s="278">
        <v>364.01666666666671</v>
      </c>
      <c r="G173" s="278">
        <v>358.03333333333342</v>
      </c>
      <c r="H173" s="278">
        <v>381.43333333333339</v>
      </c>
      <c r="I173" s="278">
        <v>387.41666666666674</v>
      </c>
      <c r="J173" s="278">
        <v>393.13333333333338</v>
      </c>
      <c r="K173" s="276">
        <v>381.7</v>
      </c>
      <c r="L173" s="276">
        <v>370</v>
      </c>
      <c r="M173" s="276">
        <v>2.3371300000000002</v>
      </c>
    </row>
    <row r="174" spans="1:13">
      <c r="A174" s="300">
        <v>165</v>
      </c>
      <c r="B174" s="276" t="s">
        <v>491</v>
      </c>
      <c r="C174" s="276">
        <v>966.85</v>
      </c>
      <c r="D174" s="278">
        <v>969.5</v>
      </c>
      <c r="E174" s="278">
        <v>955</v>
      </c>
      <c r="F174" s="278">
        <v>943.15</v>
      </c>
      <c r="G174" s="278">
        <v>928.65</v>
      </c>
      <c r="H174" s="278">
        <v>981.35</v>
      </c>
      <c r="I174" s="278">
        <v>995.85</v>
      </c>
      <c r="J174" s="278">
        <v>1007.7</v>
      </c>
      <c r="K174" s="276">
        <v>984</v>
      </c>
      <c r="L174" s="276">
        <v>957.65</v>
      </c>
      <c r="M174" s="276">
        <v>8.41587</v>
      </c>
    </row>
    <row r="175" spans="1:13">
      <c r="A175" s="300">
        <v>166</v>
      </c>
      <c r="B175" s="276" t="s">
        <v>165</v>
      </c>
      <c r="C175" s="276">
        <v>194.15</v>
      </c>
      <c r="D175" s="278">
        <v>192.9666666666667</v>
      </c>
      <c r="E175" s="278">
        <v>190.73333333333341</v>
      </c>
      <c r="F175" s="278">
        <v>187.31666666666672</v>
      </c>
      <c r="G175" s="278">
        <v>185.08333333333343</v>
      </c>
      <c r="H175" s="278">
        <v>196.38333333333338</v>
      </c>
      <c r="I175" s="278">
        <v>198.61666666666667</v>
      </c>
      <c r="J175" s="278">
        <v>202.03333333333336</v>
      </c>
      <c r="K175" s="276">
        <v>195.2</v>
      </c>
      <c r="L175" s="276">
        <v>189.55</v>
      </c>
      <c r="M175" s="276">
        <v>89.081639999999993</v>
      </c>
    </row>
    <row r="176" spans="1:13">
      <c r="A176" s="300">
        <v>167</v>
      </c>
      <c r="B176" s="276" t="s">
        <v>276</v>
      </c>
      <c r="C176" s="276">
        <v>290.25</v>
      </c>
      <c r="D176" s="278">
        <v>290.36666666666667</v>
      </c>
      <c r="E176" s="278">
        <v>285.38333333333333</v>
      </c>
      <c r="F176" s="278">
        <v>280.51666666666665</v>
      </c>
      <c r="G176" s="278">
        <v>275.5333333333333</v>
      </c>
      <c r="H176" s="278">
        <v>295.23333333333335</v>
      </c>
      <c r="I176" s="278">
        <v>300.2166666666667</v>
      </c>
      <c r="J176" s="278">
        <v>305.08333333333337</v>
      </c>
      <c r="K176" s="276">
        <v>295.35000000000002</v>
      </c>
      <c r="L176" s="276">
        <v>285.5</v>
      </c>
      <c r="M176" s="276">
        <v>10.052680000000001</v>
      </c>
    </row>
    <row r="177" spans="1:13">
      <c r="A177" s="300">
        <v>168</v>
      </c>
      <c r="B177" s="276" t="s">
        <v>278</v>
      </c>
      <c r="C177" s="276">
        <v>511.85</v>
      </c>
      <c r="D177" s="278">
        <v>515.61666666666667</v>
      </c>
      <c r="E177" s="278">
        <v>502.23333333333335</v>
      </c>
      <c r="F177" s="278">
        <v>492.61666666666667</v>
      </c>
      <c r="G177" s="278">
        <v>479.23333333333335</v>
      </c>
      <c r="H177" s="278">
        <v>525.23333333333335</v>
      </c>
      <c r="I177" s="278">
        <v>538.61666666666679</v>
      </c>
      <c r="J177" s="278">
        <v>548.23333333333335</v>
      </c>
      <c r="K177" s="276">
        <v>529</v>
      </c>
      <c r="L177" s="276">
        <v>506</v>
      </c>
      <c r="M177" s="276">
        <v>2.2281300000000002</v>
      </c>
    </row>
    <row r="178" spans="1:13">
      <c r="A178" s="300">
        <v>169</v>
      </c>
      <c r="B178" s="276" t="s">
        <v>279</v>
      </c>
      <c r="C178" s="276">
        <v>457.35</v>
      </c>
      <c r="D178" s="278">
        <v>457.5</v>
      </c>
      <c r="E178" s="278">
        <v>454.05</v>
      </c>
      <c r="F178" s="278">
        <v>450.75</v>
      </c>
      <c r="G178" s="278">
        <v>447.3</v>
      </c>
      <c r="H178" s="278">
        <v>460.8</v>
      </c>
      <c r="I178" s="278">
        <v>464.25000000000006</v>
      </c>
      <c r="J178" s="278">
        <v>467.55</v>
      </c>
      <c r="K178" s="276">
        <v>460.95</v>
      </c>
      <c r="L178" s="276">
        <v>454.2</v>
      </c>
      <c r="M178" s="276">
        <v>1.52749</v>
      </c>
    </row>
    <row r="179" spans="1:13">
      <c r="A179" s="300">
        <v>170</v>
      </c>
      <c r="B179" s="276" t="s">
        <v>167</v>
      </c>
      <c r="C179" s="276">
        <v>881.2</v>
      </c>
      <c r="D179" s="278">
        <v>882.43333333333339</v>
      </c>
      <c r="E179" s="278">
        <v>866.81666666666683</v>
      </c>
      <c r="F179" s="278">
        <v>852.43333333333339</v>
      </c>
      <c r="G179" s="278">
        <v>836.81666666666683</v>
      </c>
      <c r="H179" s="278">
        <v>896.81666666666683</v>
      </c>
      <c r="I179" s="278">
        <v>912.43333333333339</v>
      </c>
      <c r="J179" s="278">
        <v>926.81666666666683</v>
      </c>
      <c r="K179" s="276">
        <v>898.05</v>
      </c>
      <c r="L179" s="276">
        <v>868.05</v>
      </c>
      <c r="M179" s="276">
        <v>4.9287200000000002</v>
      </c>
    </row>
    <row r="180" spans="1:13">
      <c r="A180" s="300">
        <v>171</v>
      </c>
      <c r="B180" s="276" t="s">
        <v>168</v>
      </c>
      <c r="C180" s="276">
        <v>225.75</v>
      </c>
      <c r="D180" s="278">
        <v>225.85</v>
      </c>
      <c r="E180" s="278">
        <v>221.2</v>
      </c>
      <c r="F180" s="278">
        <v>216.65</v>
      </c>
      <c r="G180" s="278">
        <v>212</v>
      </c>
      <c r="H180" s="278">
        <v>230.39999999999998</v>
      </c>
      <c r="I180" s="278">
        <v>235.05</v>
      </c>
      <c r="J180" s="278">
        <v>239.59999999999997</v>
      </c>
      <c r="K180" s="276">
        <v>230.5</v>
      </c>
      <c r="L180" s="276">
        <v>221.3</v>
      </c>
      <c r="M180" s="276">
        <v>159.49367000000001</v>
      </c>
    </row>
    <row r="181" spans="1:13">
      <c r="A181" s="300">
        <v>172</v>
      </c>
      <c r="B181" s="276" t="s">
        <v>169</v>
      </c>
      <c r="C181" s="276">
        <v>121.6</v>
      </c>
      <c r="D181" s="278">
        <v>121.55</v>
      </c>
      <c r="E181" s="278">
        <v>120.3</v>
      </c>
      <c r="F181" s="278">
        <v>119</v>
      </c>
      <c r="G181" s="278">
        <v>117.75</v>
      </c>
      <c r="H181" s="278">
        <v>122.85</v>
      </c>
      <c r="I181" s="278">
        <v>124.1</v>
      </c>
      <c r="J181" s="278">
        <v>125.39999999999999</v>
      </c>
      <c r="K181" s="276">
        <v>122.8</v>
      </c>
      <c r="L181" s="276">
        <v>120.25</v>
      </c>
      <c r="M181" s="276">
        <v>57.527320000000003</v>
      </c>
    </row>
    <row r="182" spans="1:13">
      <c r="A182" s="300">
        <v>173</v>
      </c>
      <c r="B182" s="276" t="s">
        <v>170</v>
      </c>
      <c r="C182" s="276">
        <v>1958.15</v>
      </c>
      <c r="D182" s="278">
        <v>1951.7166666666665</v>
      </c>
      <c r="E182" s="278">
        <v>1941.4333333333329</v>
      </c>
      <c r="F182" s="278">
        <v>1924.7166666666665</v>
      </c>
      <c r="G182" s="278">
        <v>1914.4333333333329</v>
      </c>
      <c r="H182" s="278">
        <v>1968.4333333333329</v>
      </c>
      <c r="I182" s="278">
        <v>1978.7166666666662</v>
      </c>
      <c r="J182" s="278">
        <v>1995.4333333333329</v>
      </c>
      <c r="K182" s="276">
        <v>1962</v>
      </c>
      <c r="L182" s="276">
        <v>1935</v>
      </c>
      <c r="M182" s="276">
        <v>102.40168</v>
      </c>
    </row>
    <row r="183" spans="1:13">
      <c r="A183" s="300">
        <v>174</v>
      </c>
      <c r="B183" s="276" t="s">
        <v>171</v>
      </c>
      <c r="C183" s="276">
        <v>51.7</v>
      </c>
      <c r="D183" s="278">
        <v>51.616666666666667</v>
      </c>
      <c r="E183" s="278">
        <v>50.083333333333336</v>
      </c>
      <c r="F183" s="278">
        <v>48.466666666666669</v>
      </c>
      <c r="G183" s="278">
        <v>46.933333333333337</v>
      </c>
      <c r="H183" s="278">
        <v>53.233333333333334</v>
      </c>
      <c r="I183" s="278">
        <v>54.766666666666666</v>
      </c>
      <c r="J183" s="278">
        <v>56.383333333333333</v>
      </c>
      <c r="K183" s="276">
        <v>53.15</v>
      </c>
      <c r="L183" s="276">
        <v>50</v>
      </c>
      <c r="M183" s="276">
        <v>717.46316999999999</v>
      </c>
    </row>
    <row r="184" spans="1:13">
      <c r="A184" s="300">
        <v>175</v>
      </c>
      <c r="B184" s="276" t="s">
        <v>3523</v>
      </c>
      <c r="C184" s="276">
        <v>796.95</v>
      </c>
      <c r="D184" s="278">
        <v>798.98333333333323</v>
      </c>
      <c r="E184" s="278">
        <v>792.96666666666647</v>
      </c>
      <c r="F184" s="278">
        <v>788.98333333333323</v>
      </c>
      <c r="G184" s="278">
        <v>782.96666666666647</v>
      </c>
      <c r="H184" s="278">
        <v>802.96666666666647</v>
      </c>
      <c r="I184" s="278">
        <v>808.98333333333312</v>
      </c>
      <c r="J184" s="278">
        <v>812.96666666666647</v>
      </c>
      <c r="K184" s="276">
        <v>805</v>
      </c>
      <c r="L184" s="276">
        <v>795</v>
      </c>
      <c r="M184" s="276">
        <v>8.3261000000000003</v>
      </c>
    </row>
    <row r="185" spans="1:13">
      <c r="A185" s="300">
        <v>176</v>
      </c>
      <c r="B185" s="276" t="s">
        <v>280</v>
      </c>
      <c r="C185" s="276">
        <v>875.55</v>
      </c>
      <c r="D185" s="278">
        <v>868.36666666666667</v>
      </c>
      <c r="E185" s="278">
        <v>857.48333333333335</v>
      </c>
      <c r="F185" s="278">
        <v>839.41666666666663</v>
      </c>
      <c r="G185" s="278">
        <v>828.5333333333333</v>
      </c>
      <c r="H185" s="278">
        <v>886.43333333333339</v>
      </c>
      <c r="I185" s="278">
        <v>897.31666666666683</v>
      </c>
      <c r="J185" s="278">
        <v>915.38333333333344</v>
      </c>
      <c r="K185" s="276">
        <v>879.25</v>
      </c>
      <c r="L185" s="276">
        <v>850.3</v>
      </c>
      <c r="M185" s="276">
        <v>20.97626</v>
      </c>
    </row>
    <row r="186" spans="1:13">
      <c r="A186" s="300">
        <v>177</v>
      </c>
      <c r="B186" s="276" t="s">
        <v>172</v>
      </c>
      <c r="C186" s="276">
        <v>246.95</v>
      </c>
      <c r="D186" s="278">
        <v>247.29999999999998</v>
      </c>
      <c r="E186" s="278">
        <v>243.74999999999997</v>
      </c>
      <c r="F186" s="278">
        <v>240.54999999999998</v>
      </c>
      <c r="G186" s="278">
        <v>236.99999999999997</v>
      </c>
      <c r="H186" s="278">
        <v>250.49999999999997</v>
      </c>
      <c r="I186" s="278">
        <v>254.04999999999998</v>
      </c>
      <c r="J186" s="278">
        <v>257.25</v>
      </c>
      <c r="K186" s="276">
        <v>250.85</v>
      </c>
      <c r="L186" s="276">
        <v>244.1</v>
      </c>
      <c r="M186" s="276">
        <v>567.23082999999997</v>
      </c>
    </row>
    <row r="187" spans="1:13">
      <c r="A187" s="300">
        <v>178</v>
      </c>
      <c r="B187" s="276" t="s">
        <v>173</v>
      </c>
      <c r="C187" s="276">
        <v>24635.7</v>
      </c>
      <c r="D187" s="278">
        <v>24626.466666666664</v>
      </c>
      <c r="E187" s="278">
        <v>24209.233333333326</v>
      </c>
      <c r="F187" s="278">
        <v>23782.766666666663</v>
      </c>
      <c r="G187" s="278">
        <v>23365.533333333326</v>
      </c>
      <c r="H187" s="278">
        <v>25052.933333333327</v>
      </c>
      <c r="I187" s="278">
        <v>25470.166666666664</v>
      </c>
      <c r="J187" s="278">
        <v>25896.633333333328</v>
      </c>
      <c r="K187" s="276">
        <v>25043.7</v>
      </c>
      <c r="L187" s="276">
        <v>24200</v>
      </c>
      <c r="M187" s="276">
        <v>0.77649000000000001</v>
      </c>
    </row>
    <row r="188" spans="1:13">
      <c r="A188" s="300">
        <v>179</v>
      </c>
      <c r="B188" s="276" t="s">
        <v>174</v>
      </c>
      <c r="C188" s="276">
        <v>1506.9</v>
      </c>
      <c r="D188" s="278">
        <v>1505.8500000000001</v>
      </c>
      <c r="E188" s="278">
        <v>1491.9500000000003</v>
      </c>
      <c r="F188" s="278">
        <v>1477.0000000000002</v>
      </c>
      <c r="G188" s="278">
        <v>1463.1000000000004</v>
      </c>
      <c r="H188" s="278">
        <v>1520.8000000000002</v>
      </c>
      <c r="I188" s="278">
        <v>1534.7000000000003</v>
      </c>
      <c r="J188" s="278">
        <v>1549.65</v>
      </c>
      <c r="K188" s="276">
        <v>1519.75</v>
      </c>
      <c r="L188" s="276">
        <v>1490.9</v>
      </c>
      <c r="M188" s="276">
        <v>4.82911</v>
      </c>
    </row>
    <row r="189" spans="1:13">
      <c r="A189" s="300">
        <v>180</v>
      </c>
      <c r="B189" s="276" t="s">
        <v>175</v>
      </c>
      <c r="C189" s="276">
        <v>5212.75</v>
      </c>
      <c r="D189" s="278">
        <v>5182.2833333333338</v>
      </c>
      <c r="E189" s="278">
        <v>5122.3666666666677</v>
      </c>
      <c r="F189" s="278">
        <v>5031.9833333333336</v>
      </c>
      <c r="G189" s="278">
        <v>4972.0666666666675</v>
      </c>
      <c r="H189" s="278">
        <v>5272.6666666666679</v>
      </c>
      <c r="I189" s="278">
        <v>5332.5833333333339</v>
      </c>
      <c r="J189" s="278">
        <v>5422.9666666666681</v>
      </c>
      <c r="K189" s="276">
        <v>5242.2</v>
      </c>
      <c r="L189" s="276">
        <v>5091.8999999999996</v>
      </c>
      <c r="M189" s="276">
        <v>2.0852599999999999</v>
      </c>
    </row>
    <row r="190" spans="1:13">
      <c r="A190" s="300">
        <v>181</v>
      </c>
      <c r="B190" s="276" t="s">
        <v>176</v>
      </c>
      <c r="C190" s="276">
        <v>1030.5</v>
      </c>
      <c r="D190" s="278">
        <v>1031.8333333333333</v>
      </c>
      <c r="E190" s="278">
        <v>1018.6666666666665</v>
      </c>
      <c r="F190" s="278">
        <v>1006.8333333333333</v>
      </c>
      <c r="G190" s="278">
        <v>993.66666666666652</v>
      </c>
      <c r="H190" s="278">
        <v>1043.6666666666665</v>
      </c>
      <c r="I190" s="278">
        <v>1056.833333333333</v>
      </c>
      <c r="J190" s="278">
        <v>1068.6666666666665</v>
      </c>
      <c r="K190" s="276">
        <v>1045</v>
      </c>
      <c r="L190" s="276">
        <v>1020</v>
      </c>
      <c r="M190" s="276">
        <v>36.812930000000001</v>
      </c>
    </row>
    <row r="191" spans="1:13">
      <c r="A191" s="300">
        <v>182</v>
      </c>
      <c r="B191" s="276" t="s">
        <v>178</v>
      </c>
      <c r="C191" s="276">
        <v>544.65</v>
      </c>
      <c r="D191" s="278">
        <v>542.55000000000007</v>
      </c>
      <c r="E191" s="278">
        <v>538.10000000000014</v>
      </c>
      <c r="F191" s="278">
        <v>531.55000000000007</v>
      </c>
      <c r="G191" s="278">
        <v>527.10000000000014</v>
      </c>
      <c r="H191" s="278">
        <v>549.10000000000014</v>
      </c>
      <c r="I191" s="278">
        <v>553.55000000000018</v>
      </c>
      <c r="J191" s="278">
        <v>560.10000000000014</v>
      </c>
      <c r="K191" s="276">
        <v>547</v>
      </c>
      <c r="L191" s="276">
        <v>536</v>
      </c>
      <c r="M191" s="276">
        <v>142.34038000000001</v>
      </c>
    </row>
    <row r="192" spans="1:13">
      <c r="A192" s="300">
        <v>183</v>
      </c>
      <c r="B192" s="276" t="s">
        <v>179</v>
      </c>
      <c r="C192" s="276">
        <v>431.85</v>
      </c>
      <c r="D192" s="278">
        <v>436.53333333333336</v>
      </c>
      <c r="E192" s="278">
        <v>424.51666666666671</v>
      </c>
      <c r="F192" s="278">
        <v>417.18333333333334</v>
      </c>
      <c r="G192" s="278">
        <v>405.16666666666669</v>
      </c>
      <c r="H192" s="278">
        <v>443.86666666666673</v>
      </c>
      <c r="I192" s="278">
        <v>455.88333333333338</v>
      </c>
      <c r="J192" s="278">
        <v>463.21666666666675</v>
      </c>
      <c r="K192" s="276">
        <v>448.55</v>
      </c>
      <c r="L192" s="276">
        <v>429.2</v>
      </c>
      <c r="M192" s="276">
        <v>49.112690000000001</v>
      </c>
    </row>
    <row r="193" spans="1:13">
      <c r="A193" s="300">
        <v>184</v>
      </c>
      <c r="B193" s="276" t="s">
        <v>282</v>
      </c>
      <c r="C193" s="276">
        <v>575.6</v>
      </c>
      <c r="D193" s="278">
        <v>575.1</v>
      </c>
      <c r="E193" s="278">
        <v>569.20000000000005</v>
      </c>
      <c r="F193" s="278">
        <v>562.80000000000007</v>
      </c>
      <c r="G193" s="278">
        <v>556.90000000000009</v>
      </c>
      <c r="H193" s="278">
        <v>581.5</v>
      </c>
      <c r="I193" s="278">
        <v>587.39999999999986</v>
      </c>
      <c r="J193" s="278">
        <v>593.79999999999995</v>
      </c>
      <c r="K193" s="276">
        <v>581</v>
      </c>
      <c r="L193" s="276">
        <v>568.70000000000005</v>
      </c>
      <c r="M193" s="276">
        <v>5.6873199999999997</v>
      </c>
    </row>
    <row r="194" spans="1:13">
      <c r="A194" s="300">
        <v>185</v>
      </c>
      <c r="B194" s="276" t="s">
        <v>3464</v>
      </c>
      <c r="C194" s="276">
        <v>539.25</v>
      </c>
      <c r="D194" s="278">
        <v>537.05000000000007</v>
      </c>
      <c r="E194" s="278">
        <v>532.30000000000018</v>
      </c>
      <c r="F194" s="278">
        <v>525.35000000000014</v>
      </c>
      <c r="G194" s="278">
        <v>520.60000000000025</v>
      </c>
      <c r="H194" s="278">
        <v>544.00000000000011</v>
      </c>
      <c r="I194" s="278">
        <v>548.74999999999989</v>
      </c>
      <c r="J194" s="278">
        <v>555.70000000000005</v>
      </c>
      <c r="K194" s="276">
        <v>541.79999999999995</v>
      </c>
      <c r="L194" s="276">
        <v>530.1</v>
      </c>
      <c r="M194" s="276">
        <v>36.947949999999999</v>
      </c>
    </row>
    <row r="195" spans="1:13">
      <c r="A195" s="300">
        <v>186</v>
      </c>
      <c r="B195" s="276" t="s">
        <v>183</v>
      </c>
      <c r="C195" s="276">
        <v>183.6</v>
      </c>
      <c r="D195" s="278">
        <v>184.01666666666665</v>
      </c>
      <c r="E195" s="278">
        <v>180.68333333333331</v>
      </c>
      <c r="F195" s="278">
        <v>177.76666666666665</v>
      </c>
      <c r="G195" s="278">
        <v>174.43333333333331</v>
      </c>
      <c r="H195" s="278">
        <v>186.93333333333331</v>
      </c>
      <c r="I195" s="278">
        <v>190.26666666666668</v>
      </c>
      <c r="J195" s="278">
        <v>193.18333333333331</v>
      </c>
      <c r="K195" s="276">
        <v>187.35</v>
      </c>
      <c r="L195" s="276">
        <v>181.1</v>
      </c>
      <c r="M195" s="276">
        <v>881.07889</v>
      </c>
    </row>
    <row r="196" spans="1:13">
      <c r="A196" s="300">
        <v>187</v>
      </c>
      <c r="B196" s="276" t="s">
        <v>185</v>
      </c>
      <c r="C196" s="276">
        <v>67.95</v>
      </c>
      <c r="D196" s="278">
        <v>68.100000000000009</v>
      </c>
      <c r="E196" s="278">
        <v>66.550000000000011</v>
      </c>
      <c r="F196" s="278">
        <v>65.150000000000006</v>
      </c>
      <c r="G196" s="278">
        <v>63.600000000000009</v>
      </c>
      <c r="H196" s="278">
        <v>69.500000000000014</v>
      </c>
      <c r="I196" s="278">
        <v>71.05</v>
      </c>
      <c r="J196" s="278">
        <v>72.450000000000017</v>
      </c>
      <c r="K196" s="276">
        <v>69.650000000000006</v>
      </c>
      <c r="L196" s="276">
        <v>66.7</v>
      </c>
      <c r="M196" s="276">
        <v>462.61090999999999</v>
      </c>
    </row>
    <row r="197" spans="1:13">
      <c r="A197" s="300">
        <v>188</v>
      </c>
      <c r="B197" s="267" t="s">
        <v>186</v>
      </c>
      <c r="C197" s="267">
        <v>604.35</v>
      </c>
      <c r="D197" s="307">
        <v>598.66666666666663</v>
      </c>
      <c r="E197" s="307">
        <v>589.73333333333323</v>
      </c>
      <c r="F197" s="307">
        <v>575.11666666666656</v>
      </c>
      <c r="G197" s="307">
        <v>566.18333333333317</v>
      </c>
      <c r="H197" s="307">
        <v>613.2833333333333</v>
      </c>
      <c r="I197" s="307">
        <v>622.2166666666667</v>
      </c>
      <c r="J197" s="307">
        <v>636.83333333333337</v>
      </c>
      <c r="K197" s="267">
        <v>607.6</v>
      </c>
      <c r="L197" s="267">
        <v>584.04999999999995</v>
      </c>
      <c r="M197" s="267">
        <v>249.97085000000001</v>
      </c>
    </row>
    <row r="198" spans="1:13">
      <c r="A198" s="300">
        <v>189</v>
      </c>
      <c r="B198" s="267" t="s">
        <v>187</v>
      </c>
      <c r="C198" s="267">
        <v>2749.55</v>
      </c>
      <c r="D198" s="307">
        <v>2735.5666666666671</v>
      </c>
      <c r="E198" s="307">
        <v>2716.4333333333343</v>
      </c>
      <c r="F198" s="307">
        <v>2683.3166666666671</v>
      </c>
      <c r="G198" s="307">
        <v>2664.1833333333343</v>
      </c>
      <c r="H198" s="307">
        <v>2768.6833333333343</v>
      </c>
      <c r="I198" s="307">
        <v>2787.8166666666666</v>
      </c>
      <c r="J198" s="307">
        <v>2820.9333333333343</v>
      </c>
      <c r="K198" s="267">
        <v>2754.7</v>
      </c>
      <c r="L198" s="267">
        <v>2702.45</v>
      </c>
      <c r="M198" s="267">
        <v>25.090319999999998</v>
      </c>
    </row>
    <row r="199" spans="1:13">
      <c r="A199" s="300">
        <v>190</v>
      </c>
      <c r="B199" s="267" t="s">
        <v>188</v>
      </c>
      <c r="C199" s="267">
        <v>908.7</v>
      </c>
      <c r="D199" s="307">
        <v>902.80000000000007</v>
      </c>
      <c r="E199" s="307">
        <v>893.10000000000014</v>
      </c>
      <c r="F199" s="307">
        <v>877.50000000000011</v>
      </c>
      <c r="G199" s="307">
        <v>867.80000000000018</v>
      </c>
      <c r="H199" s="307">
        <v>918.40000000000009</v>
      </c>
      <c r="I199" s="307">
        <v>928.10000000000014</v>
      </c>
      <c r="J199" s="307">
        <v>943.7</v>
      </c>
      <c r="K199" s="267">
        <v>912.5</v>
      </c>
      <c r="L199" s="267">
        <v>887.2</v>
      </c>
      <c r="M199" s="267">
        <v>55.166840000000001</v>
      </c>
    </row>
    <row r="200" spans="1:13">
      <c r="A200" s="300">
        <v>191</v>
      </c>
      <c r="B200" s="267" t="s">
        <v>189</v>
      </c>
      <c r="C200" s="267">
        <v>1389</v>
      </c>
      <c r="D200" s="307">
        <v>1374.8500000000001</v>
      </c>
      <c r="E200" s="307">
        <v>1357.6500000000003</v>
      </c>
      <c r="F200" s="307">
        <v>1326.3000000000002</v>
      </c>
      <c r="G200" s="307">
        <v>1309.1000000000004</v>
      </c>
      <c r="H200" s="307">
        <v>1406.2000000000003</v>
      </c>
      <c r="I200" s="307">
        <v>1423.4</v>
      </c>
      <c r="J200" s="307">
        <v>1454.7500000000002</v>
      </c>
      <c r="K200" s="267">
        <v>1392.05</v>
      </c>
      <c r="L200" s="267">
        <v>1343.5</v>
      </c>
      <c r="M200" s="267">
        <v>29.690709999999999</v>
      </c>
    </row>
    <row r="201" spans="1:13">
      <c r="A201" s="300">
        <v>192</v>
      </c>
      <c r="B201" s="267" t="s">
        <v>190</v>
      </c>
      <c r="C201" s="267">
        <v>2690.05</v>
      </c>
      <c r="D201" s="307">
        <v>2678.2166666666667</v>
      </c>
      <c r="E201" s="307">
        <v>2656.4333333333334</v>
      </c>
      <c r="F201" s="307">
        <v>2622.8166666666666</v>
      </c>
      <c r="G201" s="307">
        <v>2601.0333333333333</v>
      </c>
      <c r="H201" s="307">
        <v>2711.8333333333335</v>
      </c>
      <c r="I201" s="307">
        <v>2733.6166666666672</v>
      </c>
      <c r="J201" s="307">
        <v>2767.2333333333336</v>
      </c>
      <c r="K201" s="267">
        <v>2700</v>
      </c>
      <c r="L201" s="267">
        <v>2644.6</v>
      </c>
      <c r="M201" s="267">
        <v>3.5820099999999999</v>
      </c>
    </row>
    <row r="202" spans="1:13">
      <c r="A202" s="300">
        <v>193</v>
      </c>
      <c r="B202" s="267" t="s">
        <v>191</v>
      </c>
      <c r="C202" s="267">
        <v>315</v>
      </c>
      <c r="D202" s="307">
        <v>316</v>
      </c>
      <c r="E202" s="307">
        <v>312</v>
      </c>
      <c r="F202" s="307">
        <v>309</v>
      </c>
      <c r="G202" s="307">
        <v>305</v>
      </c>
      <c r="H202" s="307">
        <v>319</v>
      </c>
      <c r="I202" s="307">
        <v>323</v>
      </c>
      <c r="J202" s="307">
        <v>326</v>
      </c>
      <c r="K202" s="267">
        <v>320</v>
      </c>
      <c r="L202" s="267">
        <v>313</v>
      </c>
      <c r="M202" s="267">
        <v>12.24098</v>
      </c>
    </row>
    <row r="203" spans="1:13">
      <c r="A203" s="300">
        <v>194</v>
      </c>
      <c r="B203" s="267" t="s">
        <v>550</v>
      </c>
      <c r="C203" s="267">
        <v>691.25</v>
      </c>
      <c r="D203" s="307">
        <v>697.91666666666663</v>
      </c>
      <c r="E203" s="307">
        <v>678.33333333333326</v>
      </c>
      <c r="F203" s="307">
        <v>665.41666666666663</v>
      </c>
      <c r="G203" s="307">
        <v>645.83333333333326</v>
      </c>
      <c r="H203" s="307">
        <v>710.83333333333326</v>
      </c>
      <c r="I203" s="307">
        <v>730.41666666666652</v>
      </c>
      <c r="J203" s="307">
        <v>743.33333333333326</v>
      </c>
      <c r="K203" s="267">
        <v>717.5</v>
      </c>
      <c r="L203" s="267">
        <v>685</v>
      </c>
      <c r="M203" s="267">
        <v>14.83703</v>
      </c>
    </row>
    <row r="204" spans="1:13">
      <c r="A204" s="300">
        <v>195</v>
      </c>
      <c r="B204" s="267" t="s">
        <v>192</v>
      </c>
      <c r="C204" s="267">
        <v>488.35</v>
      </c>
      <c r="D204" s="307">
        <v>494.13333333333338</v>
      </c>
      <c r="E204" s="307">
        <v>479.36666666666679</v>
      </c>
      <c r="F204" s="307">
        <v>470.38333333333338</v>
      </c>
      <c r="G204" s="307">
        <v>455.61666666666679</v>
      </c>
      <c r="H204" s="307">
        <v>503.11666666666679</v>
      </c>
      <c r="I204" s="307">
        <v>517.88333333333333</v>
      </c>
      <c r="J204" s="307">
        <v>526.86666666666679</v>
      </c>
      <c r="K204" s="267">
        <v>508.9</v>
      </c>
      <c r="L204" s="267">
        <v>485.15</v>
      </c>
      <c r="M204" s="267">
        <v>48.844160000000002</v>
      </c>
    </row>
    <row r="205" spans="1:13">
      <c r="A205" s="300">
        <v>196</v>
      </c>
      <c r="B205" s="267" t="s">
        <v>193</v>
      </c>
      <c r="C205" s="267">
        <v>1068.8</v>
      </c>
      <c r="D205" s="307">
        <v>1075</v>
      </c>
      <c r="E205" s="307">
        <v>1054.8</v>
      </c>
      <c r="F205" s="307">
        <v>1040.8</v>
      </c>
      <c r="G205" s="307">
        <v>1020.5999999999999</v>
      </c>
      <c r="H205" s="307">
        <v>1089</v>
      </c>
      <c r="I205" s="307">
        <v>1109.1999999999998</v>
      </c>
      <c r="J205" s="307">
        <v>1123.2</v>
      </c>
      <c r="K205" s="267">
        <v>1095.2</v>
      </c>
      <c r="L205" s="267">
        <v>1061</v>
      </c>
      <c r="M205" s="267">
        <v>8.5067299999999992</v>
      </c>
    </row>
    <row r="206" spans="1:13">
      <c r="A206" s="300">
        <v>197</v>
      </c>
      <c r="B206" s="267" t="s">
        <v>195</v>
      </c>
      <c r="C206" s="267">
        <v>4933.1000000000004</v>
      </c>
      <c r="D206" s="307">
        <v>4934.3833333333341</v>
      </c>
      <c r="E206" s="307">
        <v>4871.5166666666682</v>
      </c>
      <c r="F206" s="307">
        <v>4809.9333333333343</v>
      </c>
      <c r="G206" s="307">
        <v>4747.0666666666684</v>
      </c>
      <c r="H206" s="307">
        <v>4995.9666666666681</v>
      </c>
      <c r="I206" s="307">
        <v>5058.8333333333348</v>
      </c>
      <c r="J206" s="307">
        <v>5120.4166666666679</v>
      </c>
      <c r="K206" s="267">
        <v>4997.25</v>
      </c>
      <c r="L206" s="267">
        <v>4872.8</v>
      </c>
      <c r="M206" s="267">
        <v>6.9623400000000002</v>
      </c>
    </row>
    <row r="207" spans="1:13">
      <c r="A207" s="300">
        <v>198</v>
      </c>
      <c r="B207" s="267" t="s">
        <v>196</v>
      </c>
      <c r="C207" s="267">
        <v>29.4</v>
      </c>
      <c r="D207" s="307">
        <v>29.383333333333336</v>
      </c>
      <c r="E207" s="307">
        <v>29.016666666666673</v>
      </c>
      <c r="F207" s="307">
        <v>28.633333333333336</v>
      </c>
      <c r="G207" s="307">
        <v>28.266666666666673</v>
      </c>
      <c r="H207" s="307">
        <v>29.766666666666673</v>
      </c>
      <c r="I207" s="307">
        <v>30.13333333333334</v>
      </c>
      <c r="J207" s="307">
        <v>30.516666666666673</v>
      </c>
      <c r="K207" s="267">
        <v>29.75</v>
      </c>
      <c r="L207" s="267">
        <v>29</v>
      </c>
      <c r="M207" s="267">
        <v>109.74145</v>
      </c>
    </row>
    <row r="208" spans="1:13">
      <c r="A208" s="300">
        <v>199</v>
      </c>
      <c r="B208" s="267" t="s">
        <v>197</v>
      </c>
      <c r="C208" s="267">
        <v>441.95</v>
      </c>
      <c r="D208" s="307">
        <v>442.13333333333338</v>
      </c>
      <c r="E208" s="307">
        <v>437.26666666666677</v>
      </c>
      <c r="F208" s="307">
        <v>432.58333333333337</v>
      </c>
      <c r="G208" s="307">
        <v>427.71666666666675</v>
      </c>
      <c r="H208" s="307">
        <v>446.81666666666678</v>
      </c>
      <c r="I208" s="307">
        <v>451.68333333333345</v>
      </c>
      <c r="J208" s="307">
        <v>456.36666666666679</v>
      </c>
      <c r="K208" s="267">
        <v>447</v>
      </c>
      <c r="L208" s="267">
        <v>437.45</v>
      </c>
      <c r="M208" s="267">
        <v>141.87495000000001</v>
      </c>
    </row>
    <row r="209" spans="1:13">
      <c r="A209" s="300">
        <v>200</v>
      </c>
      <c r="B209" s="267" t="s">
        <v>563</v>
      </c>
      <c r="C209" s="267">
        <v>870.3</v>
      </c>
      <c r="D209" s="307">
        <v>859.43333333333339</v>
      </c>
      <c r="E209" s="307">
        <v>833.86666666666679</v>
      </c>
      <c r="F209" s="307">
        <v>797.43333333333339</v>
      </c>
      <c r="G209" s="307">
        <v>771.86666666666679</v>
      </c>
      <c r="H209" s="307">
        <v>895.86666666666679</v>
      </c>
      <c r="I209" s="307">
        <v>921.43333333333339</v>
      </c>
      <c r="J209" s="307">
        <v>957.86666666666679</v>
      </c>
      <c r="K209" s="267">
        <v>885</v>
      </c>
      <c r="L209" s="267">
        <v>823</v>
      </c>
      <c r="M209" s="267">
        <v>4.46312</v>
      </c>
    </row>
    <row r="210" spans="1:13">
      <c r="A210" s="300">
        <v>201</v>
      </c>
      <c r="B210" s="267" t="s">
        <v>284</v>
      </c>
      <c r="C210" s="267">
        <v>192.9</v>
      </c>
      <c r="D210" s="307">
        <v>192.1</v>
      </c>
      <c r="E210" s="307">
        <v>188.2</v>
      </c>
      <c r="F210" s="307">
        <v>183.5</v>
      </c>
      <c r="G210" s="307">
        <v>179.6</v>
      </c>
      <c r="H210" s="307">
        <v>196.79999999999998</v>
      </c>
      <c r="I210" s="307">
        <v>200.70000000000002</v>
      </c>
      <c r="J210" s="307">
        <v>205.39999999999998</v>
      </c>
      <c r="K210" s="267">
        <v>196</v>
      </c>
      <c r="L210" s="267">
        <v>187.4</v>
      </c>
      <c r="M210" s="267">
        <v>15.24545</v>
      </c>
    </row>
    <row r="211" spans="1:13">
      <c r="A211" s="300">
        <v>202</v>
      </c>
      <c r="B211" s="267" t="s">
        <v>199</v>
      </c>
      <c r="C211" s="267">
        <v>802.15</v>
      </c>
      <c r="D211" s="307">
        <v>800.84999999999991</v>
      </c>
      <c r="E211" s="307">
        <v>791.39999999999986</v>
      </c>
      <c r="F211" s="307">
        <v>780.65</v>
      </c>
      <c r="G211" s="307">
        <v>771.19999999999993</v>
      </c>
      <c r="H211" s="307">
        <v>811.5999999999998</v>
      </c>
      <c r="I211" s="307">
        <v>821.04999999999984</v>
      </c>
      <c r="J211" s="307">
        <v>831.79999999999973</v>
      </c>
      <c r="K211" s="267">
        <v>810.3</v>
      </c>
      <c r="L211" s="267">
        <v>790.1</v>
      </c>
      <c r="M211" s="267">
        <v>18.476890000000001</v>
      </c>
    </row>
    <row r="212" spans="1:13">
      <c r="A212" s="300">
        <v>203</v>
      </c>
      <c r="B212" s="267" t="s">
        <v>569</v>
      </c>
      <c r="C212" s="267">
        <v>2161.1999999999998</v>
      </c>
      <c r="D212" s="307">
        <v>2162.1833333333334</v>
      </c>
      <c r="E212" s="307">
        <v>2124.5666666666666</v>
      </c>
      <c r="F212" s="307">
        <v>2087.9333333333334</v>
      </c>
      <c r="G212" s="307">
        <v>2050.3166666666666</v>
      </c>
      <c r="H212" s="307">
        <v>2198.8166666666666</v>
      </c>
      <c r="I212" s="307">
        <v>2236.4333333333334</v>
      </c>
      <c r="J212" s="307">
        <v>2273.0666666666666</v>
      </c>
      <c r="K212" s="267">
        <v>2199.8000000000002</v>
      </c>
      <c r="L212" s="267">
        <v>2125.5500000000002</v>
      </c>
      <c r="M212" s="267">
        <v>0.51646000000000003</v>
      </c>
    </row>
    <row r="213" spans="1:13">
      <c r="A213" s="300">
        <v>204</v>
      </c>
      <c r="B213" s="267" t="s">
        <v>200</v>
      </c>
      <c r="C213" s="267">
        <v>358.9</v>
      </c>
      <c r="D213" s="307">
        <v>357.8</v>
      </c>
      <c r="E213" s="307">
        <v>355.3</v>
      </c>
      <c r="F213" s="307">
        <v>351.7</v>
      </c>
      <c r="G213" s="307">
        <v>349.2</v>
      </c>
      <c r="H213" s="307">
        <v>361.40000000000003</v>
      </c>
      <c r="I213" s="307">
        <v>363.90000000000003</v>
      </c>
      <c r="J213" s="307">
        <v>367.50000000000006</v>
      </c>
      <c r="K213" s="267">
        <v>360.3</v>
      </c>
      <c r="L213" s="267">
        <v>354.2</v>
      </c>
      <c r="M213" s="267">
        <v>94.340770000000006</v>
      </c>
    </row>
    <row r="214" spans="1:13">
      <c r="A214" s="300">
        <v>205</v>
      </c>
      <c r="B214" s="267" t="s">
        <v>202</v>
      </c>
      <c r="C214" s="267">
        <v>197.75</v>
      </c>
      <c r="D214" s="307">
        <v>197.20000000000002</v>
      </c>
      <c r="E214" s="307">
        <v>194.40000000000003</v>
      </c>
      <c r="F214" s="307">
        <v>191.05</v>
      </c>
      <c r="G214" s="307">
        <v>188.25000000000003</v>
      </c>
      <c r="H214" s="307">
        <v>200.55000000000004</v>
      </c>
      <c r="I214" s="307">
        <v>203.35000000000005</v>
      </c>
      <c r="J214" s="307">
        <v>206.70000000000005</v>
      </c>
      <c r="K214" s="267">
        <v>200</v>
      </c>
      <c r="L214" s="267">
        <v>193.85</v>
      </c>
      <c r="M214" s="267">
        <v>174.12260000000001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1"/>
      <c r="B1" s="54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44168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38" t="s">
        <v>16</v>
      </c>
      <c r="B9" s="539" t="s">
        <v>18</v>
      </c>
      <c r="C9" s="537" t="s">
        <v>19</v>
      </c>
      <c r="D9" s="537" t="s">
        <v>20</v>
      </c>
      <c r="E9" s="537" t="s">
        <v>21</v>
      </c>
      <c r="F9" s="537"/>
      <c r="G9" s="537"/>
      <c r="H9" s="537" t="s">
        <v>22</v>
      </c>
      <c r="I9" s="537"/>
      <c r="J9" s="537"/>
      <c r="K9" s="273"/>
      <c r="L9" s="280"/>
      <c r="M9" s="281"/>
    </row>
    <row r="10" spans="1:15" ht="42.75" customHeight="1">
      <c r="A10" s="533"/>
      <c r="B10" s="535"/>
      <c r="C10" s="540" t="s">
        <v>23</v>
      </c>
      <c r="D10" s="54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22420.1</v>
      </c>
      <c r="D11" s="278">
        <v>22321.666666666668</v>
      </c>
      <c r="E11" s="278">
        <v>22043.933333333334</v>
      </c>
      <c r="F11" s="278">
        <v>21667.766666666666</v>
      </c>
      <c r="G11" s="278">
        <v>21390.033333333333</v>
      </c>
      <c r="H11" s="278">
        <v>22697.833333333336</v>
      </c>
      <c r="I11" s="278">
        <v>22975.566666666666</v>
      </c>
      <c r="J11" s="278">
        <v>23351.733333333337</v>
      </c>
      <c r="K11" s="276">
        <v>22599.4</v>
      </c>
      <c r="L11" s="276">
        <v>21945.5</v>
      </c>
      <c r="M11" s="276">
        <v>0.13083</v>
      </c>
    </row>
    <row r="12" spans="1:15" ht="12" customHeight="1">
      <c r="A12" s="267">
        <v>2</v>
      </c>
      <c r="B12" s="276" t="s">
        <v>802</v>
      </c>
      <c r="C12" s="277">
        <v>1178.5999999999999</v>
      </c>
      <c r="D12" s="278">
        <v>1168.05</v>
      </c>
      <c r="E12" s="278">
        <v>1151.0999999999999</v>
      </c>
      <c r="F12" s="278">
        <v>1123.5999999999999</v>
      </c>
      <c r="G12" s="278">
        <v>1106.6499999999999</v>
      </c>
      <c r="H12" s="278">
        <v>1195.55</v>
      </c>
      <c r="I12" s="278">
        <v>1212.5000000000002</v>
      </c>
      <c r="J12" s="278">
        <v>1240</v>
      </c>
      <c r="K12" s="276">
        <v>1185</v>
      </c>
      <c r="L12" s="276">
        <v>1140.55</v>
      </c>
      <c r="M12" s="276">
        <v>3.9078599999999999</v>
      </c>
    </row>
    <row r="13" spans="1:15" ht="12" customHeight="1">
      <c r="A13" s="267">
        <v>3</v>
      </c>
      <c r="B13" s="276" t="s">
        <v>294</v>
      </c>
      <c r="C13" s="277">
        <v>1653.25</v>
      </c>
      <c r="D13" s="278">
        <v>1662.4166666666667</v>
      </c>
      <c r="E13" s="278">
        <v>1625.8333333333335</v>
      </c>
      <c r="F13" s="278">
        <v>1598.4166666666667</v>
      </c>
      <c r="G13" s="278">
        <v>1561.8333333333335</v>
      </c>
      <c r="H13" s="278">
        <v>1689.8333333333335</v>
      </c>
      <c r="I13" s="278">
        <v>1726.416666666667</v>
      </c>
      <c r="J13" s="278">
        <v>1753.8333333333335</v>
      </c>
      <c r="K13" s="276">
        <v>1699</v>
      </c>
      <c r="L13" s="276">
        <v>1635</v>
      </c>
      <c r="M13" s="276">
        <v>2.3161</v>
      </c>
    </row>
    <row r="14" spans="1:15" ht="12" customHeight="1">
      <c r="A14" s="267">
        <v>4</v>
      </c>
      <c r="B14" s="276" t="s">
        <v>3119</v>
      </c>
      <c r="C14" s="277">
        <v>1190.8</v>
      </c>
      <c r="D14" s="278">
        <v>1168.95</v>
      </c>
      <c r="E14" s="278">
        <v>1137.9000000000001</v>
      </c>
      <c r="F14" s="278">
        <v>1085</v>
      </c>
      <c r="G14" s="278">
        <v>1053.95</v>
      </c>
      <c r="H14" s="278">
        <v>1221.8500000000001</v>
      </c>
      <c r="I14" s="278">
        <v>1252.8999999999999</v>
      </c>
      <c r="J14" s="278">
        <v>1305.8000000000002</v>
      </c>
      <c r="K14" s="276">
        <v>1200</v>
      </c>
      <c r="L14" s="276">
        <v>1116.05</v>
      </c>
      <c r="M14" s="276">
        <v>2.9482900000000001</v>
      </c>
    </row>
    <row r="15" spans="1:15" ht="12" customHeight="1">
      <c r="A15" s="267">
        <v>5</v>
      </c>
      <c r="B15" s="276" t="s">
        <v>295</v>
      </c>
      <c r="C15" s="277">
        <v>15215.2</v>
      </c>
      <c r="D15" s="278">
        <v>15266.083333333334</v>
      </c>
      <c r="E15" s="278">
        <v>15082.166666666668</v>
      </c>
      <c r="F15" s="278">
        <v>14949.133333333333</v>
      </c>
      <c r="G15" s="278">
        <v>14765.216666666667</v>
      </c>
      <c r="H15" s="278">
        <v>15399.116666666669</v>
      </c>
      <c r="I15" s="278">
        <v>15583.033333333336</v>
      </c>
      <c r="J15" s="278">
        <v>15716.066666666669</v>
      </c>
      <c r="K15" s="276">
        <v>15450</v>
      </c>
      <c r="L15" s="276">
        <v>15133.05</v>
      </c>
      <c r="M15" s="276">
        <v>0.14016999999999999</v>
      </c>
    </row>
    <row r="16" spans="1:15" ht="12" customHeight="1">
      <c r="A16" s="267">
        <v>6</v>
      </c>
      <c r="B16" s="276" t="s">
        <v>227</v>
      </c>
      <c r="C16" s="277">
        <v>91.2</v>
      </c>
      <c r="D16" s="278">
        <v>92.233333333333334</v>
      </c>
      <c r="E16" s="278">
        <v>89.016666666666666</v>
      </c>
      <c r="F16" s="278">
        <v>86.833333333333329</v>
      </c>
      <c r="G16" s="278">
        <v>83.61666666666666</v>
      </c>
      <c r="H16" s="278">
        <v>94.416666666666671</v>
      </c>
      <c r="I16" s="278">
        <v>97.63333333333334</v>
      </c>
      <c r="J16" s="278">
        <v>99.816666666666677</v>
      </c>
      <c r="K16" s="276">
        <v>95.45</v>
      </c>
      <c r="L16" s="276">
        <v>90.05</v>
      </c>
      <c r="M16" s="276">
        <v>69.648349999999994</v>
      </c>
    </row>
    <row r="17" spans="1:13" ht="12" customHeight="1">
      <c r="A17" s="267">
        <v>7</v>
      </c>
      <c r="B17" s="276" t="s">
        <v>228</v>
      </c>
      <c r="C17" s="277">
        <v>164.05</v>
      </c>
      <c r="D17" s="278">
        <v>163.45000000000002</v>
      </c>
      <c r="E17" s="278">
        <v>161.70000000000005</v>
      </c>
      <c r="F17" s="278">
        <v>159.35000000000002</v>
      </c>
      <c r="G17" s="278">
        <v>157.60000000000005</v>
      </c>
      <c r="H17" s="278">
        <v>165.80000000000004</v>
      </c>
      <c r="I17" s="278">
        <v>167.54999999999998</v>
      </c>
      <c r="J17" s="278">
        <v>169.90000000000003</v>
      </c>
      <c r="K17" s="276">
        <v>165.2</v>
      </c>
      <c r="L17" s="276">
        <v>161.1</v>
      </c>
      <c r="M17" s="276">
        <v>17.128789999999999</v>
      </c>
    </row>
    <row r="18" spans="1:13" ht="12" customHeight="1">
      <c r="A18" s="267">
        <v>8</v>
      </c>
      <c r="B18" s="276" t="s">
        <v>38</v>
      </c>
      <c r="C18" s="277">
        <v>1729.25</v>
      </c>
      <c r="D18" s="278">
        <v>1726.4666666666665</v>
      </c>
      <c r="E18" s="278">
        <v>1704.083333333333</v>
      </c>
      <c r="F18" s="278">
        <v>1678.9166666666665</v>
      </c>
      <c r="G18" s="278">
        <v>1656.5333333333331</v>
      </c>
      <c r="H18" s="278">
        <v>1751.633333333333</v>
      </c>
      <c r="I18" s="278">
        <v>1774.0166666666667</v>
      </c>
      <c r="J18" s="278">
        <v>1799.1833333333329</v>
      </c>
      <c r="K18" s="276">
        <v>1748.85</v>
      </c>
      <c r="L18" s="276">
        <v>1701.3</v>
      </c>
      <c r="M18" s="276">
        <v>13.264189999999999</v>
      </c>
    </row>
    <row r="19" spans="1:13" ht="12" customHeight="1">
      <c r="A19" s="267">
        <v>9</v>
      </c>
      <c r="B19" s="276" t="s">
        <v>296</v>
      </c>
      <c r="C19" s="277">
        <v>374.05</v>
      </c>
      <c r="D19" s="278">
        <v>368.66666666666669</v>
      </c>
      <c r="E19" s="278">
        <v>359.38333333333338</v>
      </c>
      <c r="F19" s="278">
        <v>344.7166666666667</v>
      </c>
      <c r="G19" s="278">
        <v>335.43333333333339</v>
      </c>
      <c r="H19" s="278">
        <v>383.33333333333337</v>
      </c>
      <c r="I19" s="278">
        <v>392.61666666666667</v>
      </c>
      <c r="J19" s="278">
        <v>407.28333333333336</v>
      </c>
      <c r="K19" s="276">
        <v>377.95</v>
      </c>
      <c r="L19" s="276">
        <v>354</v>
      </c>
      <c r="M19" s="276">
        <v>84.054689999999994</v>
      </c>
    </row>
    <row r="20" spans="1:13" ht="12" customHeight="1">
      <c r="A20" s="267">
        <v>10</v>
      </c>
      <c r="B20" s="276" t="s">
        <v>297</v>
      </c>
      <c r="C20" s="277">
        <v>1146</v>
      </c>
      <c r="D20" s="278">
        <v>1137.6666666666667</v>
      </c>
      <c r="E20" s="278">
        <v>1120.3333333333335</v>
      </c>
      <c r="F20" s="278">
        <v>1094.6666666666667</v>
      </c>
      <c r="G20" s="278">
        <v>1077.3333333333335</v>
      </c>
      <c r="H20" s="278">
        <v>1163.3333333333335</v>
      </c>
      <c r="I20" s="278">
        <v>1180.666666666667</v>
      </c>
      <c r="J20" s="278">
        <v>1206.3333333333335</v>
      </c>
      <c r="K20" s="276">
        <v>1155</v>
      </c>
      <c r="L20" s="276">
        <v>1112</v>
      </c>
      <c r="M20" s="276">
        <v>8.7525499999999994</v>
      </c>
    </row>
    <row r="21" spans="1:13" ht="12" customHeight="1">
      <c r="A21" s="267">
        <v>11</v>
      </c>
      <c r="B21" s="276" t="s">
        <v>41</v>
      </c>
      <c r="C21" s="277">
        <v>438.2</v>
      </c>
      <c r="D21" s="278">
        <v>433.51666666666671</v>
      </c>
      <c r="E21" s="278">
        <v>425.03333333333342</v>
      </c>
      <c r="F21" s="278">
        <v>411.86666666666673</v>
      </c>
      <c r="G21" s="278">
        <v>403.38333333333344</v>
      </c>
      <c r="H21" s="278">
        <v>446.68333333333339</v>
      </c>
      <c r="I21" s="278">
        <v>455.16666666666663</v>
      </c>
      <c r="J21" s="278">
        <v>468.33333333333337</v>
      </c>
      <c r="K21" s="276">
        <v>442</v>
      </c>
      <c r="L21" s="276">
        <v>420.35</v>
      </c>
      <c r="M21" s="276">
        <v>130.49397999999999</v>
      </c>
    </row>
    <row r="22" spans="1:13" ht="12" customHeight="1">
      <c r="A22" s="267">
        <v>12</v>
      </c>
      <c r="B22" s="276" t="s">
        <v>43</v>
      </c>
      <c r="C22" s="277">
        <v>45.15</v>
      </c>
      <c r="D22" s="278">
        <v>44.15</v>
      </c>
      <c r="E22" s="278">
        <v>42.599999999999994</v>
      </c>
      <c r="F22" s="278">
        <v>40.049999999999997</v>
      </c>
      <c r="G22" s="278">
        <v>38.499999999999993</v>
      </c>
      <c r="H22" s="278">
        <v>46.699999999999996</v>
      </c>
      <c r="I22" s="278">
        <v>48.249999999999993</v>
      </c>
      <c r="J22" s="278">
        <v>50.8</v>
      </c>
      <c r="K22" s="276">
        <v>45.7</v>
      </c>
      <c r="L22" s="276">
        <v>41.6</v>
      </c>
      <c r="M22" s="276">
        <v>388.40737000000001</v>
      </c>
    </row>
    <row r="23" spans="1:13">
      <c r="A23" s="267">
        <v>13</v>
      </c>
      <c r="B23" s="276" t="s">
        <v>298</v>
      </c>
      <c r="C23" s="277">
        <v>419.2</v>
      </c>
      <c r="D23" s="278">
        <v>409.56666666666661</v>
      </c>
      <c r="E23" s="278">
        <v>385.23333333333323</v>
      </c>
      <c r="F23" s="278">
        <v>351.26666666666665</v>
      </c>
      <c r="G23" s="278">
        <v>326.93333333333328</v>
      </c>
      <c r="H23" s="278">
        <v>443.53333333333319</v>
      </c>
      <c r="I23" s="278">
        <v>467.86666666666656</v>
      </c>
      <c r="J23" s="278">
        <v>501.83333333333314</v>
      </c>
      <c r="K23" s="276">
        <v>433.9</v>
      </c>
      <c r="L23" s="276">
        <v>375.6</v>
      </c>
      <c r="M23" s="276">
        <v>46.147190000000002</v>
      </c>
    </row>
    <row r="24" spans="1:13">
      <c r="A24" s="267">
        <v>14</v>
      </c>
      <c r="B24" s="276" t="s">
        <v>299</v>
      </c>
      <c r="C24" s="277">
        <v>352.35</v>
      </c>
      <c r="D24" s="278">
        <v>354.81666666666666</v>
      </c>
      <c r="E24" s="278">
        <v>345.63333333333333</v>
      </c>
      <c r="F24" s="278">
        <v>338.91666666666669</v>
      </c>
      <c r="G24" s="278">
        <v>329.73333333333335</v>
      </c>
      <c r="H24" s="278">
        <v>361.5333333333333</v>
      </c>
      <c r="I24" s="278">
        <v>370.71666666666658</v>
      </c>
      <c r="J24" s="278">
        <v>377.43333333333328</v>
      </c>
      <c r="K24" s="276">
        <v>364</v>
      </c>
      <c r="L24" s="276">
        <v>348.1</v>
      </c>
      <c r="M24" s="276">
        <v>1.56172</v>
      </c>
    </row>
    <row r="25" spans="1:13">
      <c r="A25" s="267">
        <v>15</v>
      </c>
      <c r="B25" s="276" t="s">
        <v>300</v>
      </c>
      <c r="C25" s="277">
        <v>262.35000000000002</v>
      </c>
      <c r="D25" s="278">
        <v>260.15000000000003</v>
      </c>
      <c r="E25" s="278">
        <v>255.30000000000007</v>
      </c>
      <c r="F25" s="278">
        <v>248.25000000000003</v>
      </c>
      <c r="G25" s="278">
        <v>243.40000000000006</v>
      </c>
      <c r="H25" s="278">
        <v>267.20000000000005</v>
      </c>
      <c r="I25" s="278">
        <v>272.05000000000007</v>
      </c>
      <c r="J25" s="278">
        <v>279.10000000000008</v>
      </c>
      <c r="K25" s="276">
        <v>265</v>
      </c>
      <c r="L25" s="276">
        <v>253.1</v>
      </c>
      <c r="M25" s="276">
        <v>3.5366</v>
      </c>
    </row>
    <row r="26" spans="1:13">
      <c r="A26" s="267">
        <v>16</v>
      </c>
      <c r="B26" s="276" t="s">
        <v>832</v>
      </c>
      <c r="C26" s="277">
        <v>3768.85</v>
      </c>
      <c r="D26" s="278">
        <v>3701.1</v>
      </c>
      <c r="E26" s="278">
        <v>3633.35</v>
      </c>
      <c r="F26" s="278">
        <v>3497.85</v>
      </c>
      <c r="G26" s="278">
        <v>3430.1</v>
      </c>
      <c r="H26" s="278">
        <v>3836.6</v>
      </c>
      <c r="I26" s="278">
        <v>3904.35</v>
      </c>
      <c r="J26" s="278">
        <v>4039.85</v>
      </c>
      <c r="K26" s="276">
        <v>3768.85</v>
      </c>
      <c r="L26" s="276">
        <v>3565.6</v>
      </c>
      <c r="M26" s="276">
        <v>1.8524499999999999</v>
      </c>
    </row>
    <row r="27" spans="1:13">
      <c r="A27" s="267">
        <v>17</v>
      </c>
      <c r="B27" s="276" t="s">
        <v>292</v>
      </c>
      <c r="C27" s="277">
        <v>2113</v>
      </c>
      <c r="D27" s="278">
        <v>2067.75</v>
      </c>
      <c r="E27" s="278">
        <v>1951.25</v>
      </c>
      <c r="F27" s="278">
        <v>1789.5</v>
      </c>
      <c r="G27" s="278">
        <v>1673</v>
      </c>
      <c r="H27" s="278">
        <v>2229.5</v>
      </c>
      <c r="I27" s="278">
        <v>2346</v>
      </c>
      <c r="J27" s="278">
        <v>2507.75</v>
      </c>
      <c r="K27" s="276">
        <v>2184.25</v>
      </c>
      <c r="L27" s="276">
        <v>1906</v>
      </c>
      <c r="M27" s="276">
        <v>2.1890800000000001</v>
      </c>
    </row>
    <row r="28" spans="1:13">
      <c r="A28" s="267">
        <v>18</v>
      </c>
      <c r="B28" s="276" t="s">
        <v>229</v>
      </c>
      <c r="C28" s="277">
        <v>1545.1</v>
      </c>
      <c r="D28" s="278">
        <v>1541.5999999999997</v>
      </c>
      <c r="E28" s="278">
        <v>1530.5999999999995</v>
      </c>
      <c r="F28" s="278">
        <v>1516.0999999999997</v>
      </c>
      <c r="G28" s="278">
        <v>1505.0999999999995</v>
      </c>
      <c r="H28" s="278">
        <v>1556.0999999999995</v>
      </c>
      <c r="I28" s="278">
        <v>1567.1</v>
      </c>
      <c r="J28" s="278">
        <v>1581.5999999999995</v>
      </c>
      <c r="K28" s="276">
        <v>1552.6</v>
      </c>
      <c r="L28" s="276">
        <v>1527.1</v>
      </c>
      <c r="M28" s="276">
        <v>0.85011999999999999</v>
      </c>
    </row>
    <row r="29" spans="1:13">
      <c r="A29" s="267">
        <v>19</v>
      </c>
      <c r="B29" s="276" t="s">
        <v>301</v>
      </c>
      <c r="C29" s="277">
        <v>2169.35</v>
      </c>
      <c r="D29" s="278">
        <v>2160.5666666666671</v>
      </c>
      <c r="E29" s="278">
        <v>2121.1333333333341</v>
      </c>
      <c r="F29" s="278">
        <v>2072.916666666667</v>
      </c>
      <c r="G29" s="278">
        <v>2033.483333333334</v>
      </c>
      <c r="H29" s="278">
        <v>2208.7833333333342</v>
      </c>
      <c r="I29" s="278">
        <v>2248.2166666666676</v>
      </c>
      <c r="J29" s="278">
        <v>2296.4333333333343</v>
      </c>
      <c r="K29" s="276">
        <v>2200</v>
      </c>
      <c r="L29" s="276">
        <v>2112.35</v>
      </c>
      <c r="M29" s="276">
        <v>8.1049999999999997E-2</v>
      </c>
    </row>
    <row r="30" spans="1:13">
      <c r="A30" s="267">
        <v>20</v>
      </c>
      <c r="B30" s="276" t="s">
        <v>230</v>
      </c>
      <c r="C30" s="277">
        <v>2795</v>
      </c>
      <c r="D30" s="278">
        <v>2797.6333333333332</v>
      </c>
      <c r="E30" s="278">
        <v>2775.3666666666663</v>
      </c>
      <c r="F30" s="278">
        <v>2755.7333333333331</v>
      </c>
      <c r="G30" s="278">
        <v>2733.4666666666662</v>
      </c>
      <c r="H30" s="278">
        <v>2817.2666666666664</v>
      </c>
      <c r="I30" s="278">
        <v>2839.5333333333328</v>
      </c>
      <c r="J30" s="278">
        <v>2859.1666666666665</v>
      </c>
      <c r="K30" s="276">
        <v>2819.9</v>
      </c>
      <c r="L30" s="276">
        <v>2778</v>
      </c>
      <c r="M30" s="276">
        <v>0.57523000000000002</v>
      </c>
    </row>
    <row r="31" spans="1:13">
      <c r="A31" s="267">
        <v>21</v>
      </c>
      <c r="B31" s="276" t="s">
        <v>870</v>
      </c>
      <c r="C31" s="277">
        <v>4116.05</v>
      </c>
      <c r="D31" s="278">
        <v>4085.2166666666672</v>
      </c>
      <c r="E31" s="278">
        <v>3998.3333333333339</v>
      </c>
      <c r="F31" s="278">
        <v>3880.6166666666668</v>
      </c>
      <c r="G31" s="278">
        <v>3793.7333333333336</v>
      </c>
      <c r="H31" s="278">
        <v>4202.9333333333343</v>
      </c>
      <c r="I31" s="278">
        <v>4289.8166666666675</v>
      </c>
      <c r="J31" s="278">
        <v>4407.5333333333347</v>
      </c>
      <c r="K31" s="276">
        <v>4172.1000000000004</v>
      </c>
      <c r="L31" s="276">
        <v>3967.5</v>
      </c>
      <c r="M31" s="276">
        <v>0.71853999999999996</v>
      </c>
    </row>
    <row r="32" spans="1:13">
      <c r="A32" s="267">
        <v>22</v>
      </c>
      <c r="B32" s="276" t="s">
        <v>303</v>
      </c>
      <c r="C32" s="277">
        <v>126.35</v>
      </c>
      <c r="D32" s="278">
        <v>125.55</v>
      </c>
      <c r="E32" s="278">
        <v>124.19999999999999</v>
      </c>
      <c r="F32" s="278">
        <v>122.05</v>
      </c>
      <c r="G32" s="278">
        <v>120.69999999999999</v>
      </c>
      <c r="H32" s="278">
        <v>127.69999999999999</v>
      </c>
      <c r="I32" s="278">
        <v>129.04999999999998</v>
      </c>
      <c r="J32" s="278">
        <v>131.19999999999999</v>
      </c>
      <c r="K32" s="276">
        <v>126.9</v>
      </c>
      <c r="L32" s="276">
        <v>123.4</v>
      </c>
      <c r="M32" s="276">
        <v>2.3625500000000001</v>
      </c>
    </row>
    <row r="33" spans="1:13">
      <c r="A33" s="267">
        <v>23</v>
      </c>
      <c r="B33" s="276" t="s">
        <v>45</v>
      </c>
      <c r="C33" s="277">
        <v>915.75</v>
      </c>
      <c r="D33" s="278">
        <v>919.9</v>
      </c>
      <c r="E33" s="278">
        <v>904.9</v>
      </c>
      <c r="F33" s="278">
        <v>894.05</v>
      </c>
      <c r="G33" s="278">
        <v>879.05</v>
      </c>
      <c r="H33" s="278">
        <v>930.75</v>
      </c>
      <c r="I33" s="278">
        <v>945.75</v>
      </c>
      <c r="J33" s="278">
        <v>956.6</v>
      </c>
      <c r="K33" s="276">
        <v>934.9</v>
      </c>
      <c r="L33" s="276">
        <v>909.05</v>
      </c>
      <c r="M33" s="276">
        <v>8.1405700000000003</v>
      </c>
    </row>
    <row r="34" spans="1:13">
      <c r="A34" s="267">
        <v>24</v>
      </c>
      <c r="B34" s="276" t="s">
        <v>304</v>
      </c>
      <c r="C34" s="277">
        <v>2377</v>
      </c>
      <c r="D34" s="278">
        <v>2395.2833333333333</v>
      </c>
      <c r="E34" s="278">
        <v>2336.7166666666667</v>
      </c>
      <c r="F34" s="278">
        <v>2296.4333333333334</v>
      </c>
      <c r="G34" s="278">
        <v>2237.8666666666668</v>
      </c>
      <c r="H34" s="278">
        <v>2435.5666666666666</v>
      </c>
      <c r="I34" s="278">
        <v>2494.1333333333332</v>
      </c>
      <c r="J34" s="278">
        <v>2534.4166666666665</v>
      </c>
      <c r="K34" s="276">
        <v>2453.85</v>
      </c>
      <c r="L34" s="276">
        <v>2355</v>
      </c>
      <c r="M34" s="276">
        <v>1.00766</v>
      </c>
    </row>
    <row r="35" spans="1:13">
      <c r="A35" s="267">
        <v>25</v>
      </c>
      <c r="B35" s="276" t="s">
        <v>46</v>
      </c>
      <c r="C35" s="277">
        <v>262.5</v>
      </c>
      <c r="D35" s="278">
        <v>261.9666666666667</v>
      </c>
      <c r="E35" s="278">
        <v>259.73333333333341</v>
      </c>
      <c r="F35" s="278">
        <v>256.9666666666667</v>
      </c>
      <c r="G35" s="278">
        <v>254.73333333333341</v>
      </c>
      <c r="H35" s="278">
        <v>264.73333333333341</v>
      </c>
      <c r="I35" s="278">
        <v>266.96666666666675</v>
      </c>
      <c r="J35" s="278">
        <v>269.73333333333341</v>
      </c>
      <c r="K35" s="276">
        <v>264.2</v>
      </c>
      <c r="L35" s="276">
        <v>259.2</v>
      </c>
      <c r="M35" s="276">
        <v>50.764580000000002</v>
      </c>
    </row>
    <row r="36" spans="1:13">
      <c r="A36" s="267">
        <v>26</v>
      </c>
      <c r="B36" s="276" t="s">
        <v>293</v>
      </c>
      <c r="C36" s="277">
        <v>3514.55</v>
      </c>
      <c r="D36" s="278">
        <v>3495.4666666666667</v>
      </c>
      <c r="E36" s="278">
        <v>3465.9333333333334</v>
      </c>
      <c r="F36" s="278">
        <v>3417.3166666666666</v>
      </c>
      <c r="G36" s="278">
        <v>3387.7833333333333</v>
      </c>
      <c r="H36" s="278">
        <v>3544.0833333333335</v>
      </c>
      <c r="I36" s="278">
        <v>3573.6166666666672</v>
      </c>
      <c r="J36" s="278">
        <v>3622.2333333333336</v>
      </c>
      <c r="K36" s="276">
        <v>3525</v>
      </c>
      <c r="L36" s="276">
        <v>3446.85</v>
      </c>
      <c r="M36" s="276">
        <v>0.57916000000000001</v>
      </c>
    </row>
    <row r="37" spans="1:13">
      <c r="A37" s="267">
        <v>27</v>
      </c>
      <c r="B37" s="276" t="s">
        <v>302</v>
      </c>
      <c r="C37" s="277">
        <v>993.45</v>
      </c>
      <c r="D37" s="278">
        <v>994.15</v>
      </c>
      <c r="E37" s="278">
        <v>981.3</v>
      </c>
      <c r="F37" s="278">
        <v>969.15</v>
      </c>
      <c r="G37" s="278">
        <v>956.3</v>
      </c>
      <c r="H37" s="278">
        <v>1006.3</v>
      </c>
      <c r="I37" s="278">
        <v>1019.1500000000001</v>
      </c>
      <c r="J37" s="278">
        <v>1031.3</v>
      </c>
      <c r="K37" s="276">
        <v>1007</v>
      </c>
      <c r="L37" s="276">
        <v>982</v>
      </c>
      <c r="M37" s="276">
        <v>2.6305999999999998</v>
      </c>
    </row>
    <row r="38" spans="1:13">
      <c r="A38" s="267">
        <v>28</v>
      </c>
      <c r="B38" s="276" t="s">
        <v>47</v>
      </c>
      <c r="C38" s="277">
        <v>2411.5500000000002</v>
      </c>
      <c r="D38" s="278">
        <v>2424.0166666666669</v>
      </c>
      <c r="E38" s="278">
        <v>2362.9833333333336</v>
      </c>
      <c r="F38" s="278">
        <v>2314.4166666666665</v>
      </c>
      <c r="G38" s="278">
        <v>2253.3833333333332</v>
      </c>
      <c r="H38" s="278">
        <v>2472.5833333333339</v>
      </c>
      <c r="I38" s="278">
        <v>2533.6166666666677</v>
      </c>
      <c r="J38" s="278">
        <v>2582.1833333333343</v>
      </c>
      <c r="K38" s="276">
        <v>2485.0500000000002</v>
      </c>
      <c r="L38" s="276">
        <v>2375.4499999999998</v>
      </c>
      <c r="M38" s="276">
        <v>16.113250000000001</v>
      </c>
    </row>
    <row r="39" spans="1:13">
      <c r="A39" s="267">
        <v>29</v>
      </c>
      <c r="B39" s="276" t="s">
        <v>48</v>
      </c>
      <c r="C39" s="277">
        <v>188.45</v>
      </c>
      <c r="D39" s="278">
        <v>187.79999999999998</v>
      </c>
      <c r="E39" s="278">
        <v>186.14999999999998</v>
      </c>
      <c r="F39" s="278">
        <v>183.85</v>
      </c>
      <c r="G39" s="278">
        <v>182.2</v>
      </c>
      <c r="H39" s="278">
        <v>190.09999999999997</v>
      </c>
      <c r="I39" s="278">
        <v>191.75</v>
      </c>
      <c r="J39" s="278">
        <v>194.04999999999995</v>
      </c>
      <c r="K39" s="276">
        <v>189.45</v>
      </c>
      <c r="L39" s="276">
        <v>185.5</v>
      </c>
      <c r="M39" s="276">
        <v>74.5749</v>
      </c>
    </row>
    <row r="40" spans="1:13">
      <c r="A40" s="267">
        <v>30</v>
      </c>
      <c r="B40" s="276" t="s">
        <v>305</v>
      </c>
      <c r="C40" s="277">
        <v>134.55000000000001</v>
      </c>
      <c r="D40" s="278">
        <v>134.6</v>
      </c>
      <c r="E40" s="278">
        <v>133.25</v>
      </c>
      <c r="F40" s="278">
        <v>131.95000000000002</v>
      </c>
      <c r="G40" s="278">
        <v>130.60000000000002</v>
      </c>
      <c r="H40" s="278">
        <v>135.89999999999998</v>
      </c>
      <c r="I40" s="278">
        <v>137.24999999999994</v>
      </c>
      <c r="J40" s="278">
        <v>138.54999999999995</v>
      </c>
      <c r="K40" s="276">
        <v>135.94999999999999</v>
      </c>
      <c r="L40" s="276">
        <v>133.30000000000001</v>
      </c>
      <c r="M40" s="276">
        <v>7.0902900000000004</v>
      </c>
    </row>
    <row r="41" spans="1:13">
      <c r="A41" s="267">
        <v>31</v>
      </c>
      <c r="B41" s="276" t="s">
        <v>937</v>
      </c>
      <c r="C41" s="277">
        <v>254.4</v>
      </c>
      <c r="D41" s="278">
        <v>255.98333333333335</v>
      </c>
      <c r="E41" s="278">
        <v>249.4666666666667</v>
      </c>
      <c r="F41" s="278">
        <v>244.53333333333336</v>
      </c>
      <c r="G41" s="278">
        <v>238.01666666666671</v>
      </c>
      <c r="H41" s="278">
        <v>260.91666666666669</v>
      </c>
      <c r="I41" s="278">
        <v>267.43333333333334</v>
      </c>
      <c r="J41" s="278">
        <v>272.36666666666667</v>
      </c>
      <c r="K41" s="276">
        <v>262.5</v>
      </c>
      <c r="L41" s="276">
        <v>251.05</v>
      </c>
      <c r="M41" s="276">
        <v>0.91415999999999997</v>
      </c>
    </row>
    <row r="42" spans="1:13">
      <c r="A42" s="267">
        <v>32</v>
      </c>
      <c r="B42" s="276" t="s">
        <v>306</v>
      </c>
      <c r="C42" s="277">
        <v>80.3</v>
      </c>
      <c r="D42" s="278">
        <v>80.483333333333334</v>
      </c>
      <c r="E42" s="278">
        <v>79.066666666666663</v>
      </c>
      <c r="F42" s="278">
        <v>77.833333333333329</v>
      </c>
      <c r="G42" s="278">
        <v>76.416666666666657</v>
      </c>
      <c r="H42" s="278">
        <v>81.716666666666669</v>
      </c>
      <c r="I42" s="278">
        <v>83.133333333333326</v>
      </c>
      <c r="J42" s="278">
        <v>84.366666666666674</v>
      </c>
      <c r="K42" s="276">
        <v>81.900000000000006</v>
      </c>
      <c r="L42" s="276">
        <v>79.25</v>
      </c>
      <c r="M42" s="276">
        <v>26.07733</v>
      </c>
    </row>
    <row r="43" spans="1:13">
      <c r="A43" s="267">
        <v>33</v>
      </c>
      <c r="B43" s="276" t="s">
        <v>49</v>
      </c>
      <c r="C43" s="277">
        <v>93.4</v>
      </c>
      <c r="D43" s="278">
        <v>93.2</v>
      </c>
      <c r="E43" s="278">
        <v>92.65</v>
      </c>
      <c r="F43" s="278">
        <v>91.9</v>
      </c>
      <c r="G43" s="278">
        <v>91.350000000000009</v>
      </c>
      <c r="H43" s="278">
        <v>93.95</v>
      </c>
      <c r="I43" s="278">
        <v>94.499999999999986</v>
      </c>
      <c r="J43" s="278">
        <v>95.25</v>
      </c>
      <c r="K43" s="276">
        <v>93.75</v>
      </c>
      <c r="L43" s="276">
        <v>92.45</v>
      </c>
      <c r="M43" s="276">
        <v>236.91096999999999</v>
      </c>
    </row>
    <row r="44" spans="1:13">
      <c r="A44" s="267">
        <v>34</v>
      </c>
      <c r="B44" s="276" t="s">
        <v>51</v>
      </c>
      <c r="C44" s="277">
        <v>2315.85</v>
      </c>
      <c r="D44" s="278">
        <v>2292.6</v>
      </c>
      <c r="E44" s="278">
        <v>2259.25</v>
      </c>
      <c r="F44" s="278">
        <v>2202.65</v>
      </c>
      <c r="G44" s="278">
        <v>2169.3000000000002</v>
      </c>
      <c r="H44" s="278">
        <v>2349.1999999999998</v>
      </c>
      <c r="I44" s="278">
        <v>2382.5499999999993</v>
      </c>
      <c r="J44" s="278">
        <v>2439.1499999999996</v>
      </c>
      <c r="K44" s="276">
        <v>2325.9499999999998</v>
      </c>
      <c r="L44" s="276">
        <v>2236</v>
      </c>
      <c r="M44" s="276">
        <v>33.059519999999999</v>
      </c>
    </row>
    <row r="45" spans="1:13">
      <c r="A45" s="267">
        <v>35</v>
      </c>
      <c r="B45" s="276" t="s">
        <v>307</v>
      </c>
      <c r="C45" s="277">
        <v>168.8</v>
      </c>
      <c r="D45" s="278">
        <v>169.29999999999998</v>
      </c>
      <c r="E45" s="278">
        <v>166.34999999999997</v>
      </c>
      <c r="F45" s="278">
        <v>163.89999999999998</v>
      </c>
      <c r="G45" s="278">
        <v>160.94999999999996</v>
      </c>
      <c r="H45" s="278">
        <v>171.74999999999997</v>
      </c>
      <c r="I45" s="278">
        <v>174.69999999999996</v>
      </c>
      <c r="J45" s="278">
        <v>177.14999999999998</v>
      </c>
      <c r="K45" s="276">
        <v>172.25</v>
      </c>
      <c r="L45" s="276">
        <v>166.85</v>
      </c>
      <c r="M45" s="276">
        <v>2.4348900000000002</v>
      </c>
    </row>
    <row r="46" spans="1:13">
      <c r="A46" s="267">
        <v>36</v>
      </c>
      <c r="B46" s="276" t="s">
        <v>309</v>
      </c>
      <c r="C46" s="277">
        <v>1462.6</v>
      </c>
      <c r="D46" s="278">
        <v>1454.5333333333335</v>
      </c>
      <c r="E46" s="278">
        <v>1439.0666666666671</v>
      </c>
      <c r="F46" s="278">
        <v>1415.5333333333335</v>
      </c>
      <c r="G46" s="278">
        <v>1400.0666666666671</v>
      </c>
      <c r="H46" s="278">
        <v>1478.0666666666671</v>
      </c>
      <c r="I46" s="278">
        <v>1493.5333333333338</v>
      </c>
      <c r="J46" s="278">
        <v>1517.0666666666671</v>
      </c>
      <c r="K46" s="276">
        <v>1470</v>
      </c>
      <c r="L46" s="276">
        <v>1431</v>
      </c>
      <c r="M46" s="276">
        <v>1.42916</v>
      </c>
    </row>
    <row r="47" spans="1:13">
      <c r="A47" s="267">
        <v>37</v>
      </c>
      <c r="B47" s="276" t="s">
        <v>308</v>
      </c>
      <c r="C47" s="277">
        <v>4503</v>
      </c>
      <c r="D47" s="278">
        <v>4513.0333333333338</v>
      </c>
      <c r="E47" s="278">
        <v>4480.9666666666672</v>
      </c>
      <c r="F47" s="278">
        <v>4458.9333333333334</v>
      </c>
      <c r="G47" s="278">
        <v>4426.8666666666668</v>
      </c>
      <c r="H47" s="278">
        <v>4535.0666666666675</v>
      </c>
      <c r="I47" s="278">
        <v>4567.133333333335</v>
      </c>
      <c r="J47" s="278">
        <v>4589.1666666666679</v>
      </c>
      <c r="K47" s="276">
        <v>4545.1000000000004</v>
      </c>
      <c r="L47" s="276">
        <v>4491</v>
      </c>
      <c r="M47" s="276">
        <v>0.35121000000000002</v>
      </c>
    </row>
    <row r="48" spans="1:13">
      <c r="A48" s="267">
        <v>38</v>
      </c>
      <c r="B48" s="276" t="s">
        <v>310</v>
      </c>
      <c r="C48" s="277">
        <v>6191.95</v>
      </c>
      <c r="D48" s="278">
        <v>6212.9333333333334</v>
      </c>
      <c r="E48" s="278">
        <v>6129.0166666666664</v>
      </c>
      <c r="F48" s="278">
        <v>6066.083333333333</v>
      </c>
      <c r="G48" s="278">
        <v>5982.1666666666661</v>
      </c>
      <c r="H48" s="278">
        <v>6275.8666666666668</v>
      </c>
      <c r="I48" s="278">
        <v>6359.7833333333328</v>
      </c>
      <c r="J48" s="278">
        <v>6422.7166666666672</v>
      </c>
      <c r="K48" s="276">
        <v>6296.85</v>
      </c>
      <c r="L48" s="276">
        <v>6150</v>
      </c>
      <c r="M48" s="276">
        <v>0.22836000000000001</v>
      </c>
    </row>
    <row r="49" spans="1:13">
      <c r="A49" s="267">
        <v>39</v>
      </c>
      <c r="B49" s="276" t="s">
        <v>226</v>
      </c>
      <c r="C49" s="277">
        <v>886.65</v>
      </c>
      <c r="D49" s="278">
        <v>879.55000000000007</v>
      </c>
      <c r="E49" s="278">
        <v>869.10000000000014</v>
      </c>
      <c r="F49" s="278">
        <v>851.55000000000007</v>
      </c>
      <c r="G49" s="278">
        <v>841.10000000000014</v>
      </c>
      <c r="H49" s="278">
        <v>897.10000000000014</v>
      </c>
      <c r="I49" s="278">
        <v>907.55000000000018</v>
      </c>
      <c r="J49" s="278">
        <v>925.10000000000014</v>
      </c>
      <c r="K49" s="276">
        <v>890</v>
      </c>
      <c r="L49" s="276">
        <v>862</v>
      </c>
      <c r="M49" s="276">
        <v>4.6349999999999998</v>
      </c>
    </row>
    <row r="50" spans="1:13">
      <c r="A50" s="267">
        <v>40</v>
      </c>
      <c r="B50" s="276" t="s">
        <v>53</v>
      </c>
      <c r="C50" s="277">
        <v>889.95</v>
      </c>
      <c r="D50" s="278">
        <v>892.1</v>
      </c>
      <c r="E50" s="278">
        <v>878.35</v>
      </c>
      <c r="F50" s="278">
        <v>866.75</v>
      </c>
      <c r="G50" s="278">
        <v>853</v>
      </c>
      <c r="H50" s="278">
        <v>903.7</v>
      </c>
      <c r="I50" s="278">
        <v>917.45</v>
      </c>
      <c r="J50" s="278">
        <v>929.05000000000007</v>
      </c>
      <c r="K50" s="276">
        <v>905.85</v>
      </c>
      <c r="L50" s="276">
        <v>880.5</v>
      </c>
      <c r="M50" s="276">
        <v>29.795970000000001</v>
      </c>
    </row>
    <row r="51" spans="1:13">
      <c r="A51" s="267">
        <v>41</v>
      </c>
      <c r="B51" s="276" t="s">
        <v>311</v>
      </c>
      <c r="C51" s="277">
        <v>539.75</v>
      </c>
      <c r="D51" s="278">
        <v>538.13333333333333</v>
      </c>
      <c r="E51" s="278">
        <v>530.76666666666665</v>
      </c>
      <c r="F51" s="278">
        <v>521.7833333333333</v>
      </c>
      <c r="G51" s="278">
        <v>514.41666666666663</v>
      </c>
      <c r="H51" s="278">
        <v>547.11666666666667</v>
      </c>
      <c r="I51" s="278">
        <v>554.48333333333323</v>
      </c>
      <c r="J51" s="278">
        <v>563.4666666666667</v>
      </c>
      <c r="K51" s="276">
        <v>545.5</v>
      </c>
      <c r="L51" s="276">
        <v>529.15</v>
      </c>
      <c r="M51" s="276">
        <v>5.2191999999999998</v>
      </c>
    </row>
    <row r="52" spans="1:13">
      <c r="A52" s="267">
        <v>42</v>
      </c>
      <c r="B52" s="276" t="s">
        <v>55</v>
      </c>
      <c r="C52" s="277">
        <v>608.1</v>
      </c>
      <c r="D52" s="278">
        <v>607.61666666666667</v>
      </c>
      <c r="E52" s="278">
        <v>601.73333333333335</v>
      </c>
      <c r="F52" s="278">
        <v>595.36666666666667</v>
      </c>
      <c r="G52" s="278">
        <v>589.48333333333335</v>
      </c>
      <c r="H52" s="278">
        <v>613.98333333333335</v>
      </c>
      <c r="I52" s="278">
        <v>619.86666666666679</v>
      </c>
      <c r="J52" s="278">
        <v>626.23333333333335</v>
      </c>
      <c r="K52" s="276">
        <v>613.5</v>
      </c>
      <c r="L52" s="276">
        <v>601.25</v>
      </c>
      <c r="M52" s="276">
        <v>190.70722000000001</v>
      </c>
    </row>
    <row r="53" spans="1:13">
      <c r="A53" s="267">
        <v>43</v>
      </c>
      <c r="B53" s="276" t="s">
        <v>56</v>
      </c>
      <c r="C53" s="277">
        <v>3338.15</v>
      </c>
      <c r="D53" s="278">
        <v>3302.5499999999997</v>
      </c>
      <c r="E53" s="278">
        <v>3257.0999999999995</v>
      </c>
      <c r="F53" s="278">
        <v>3176.0499999999997</v>
      </c>
      <c r="G53" s="278">
        <v>3130.5999999999995</v>
      </c>
      <c r="H53" s="278">
        <v>3383.5999999999995</v>
      </c>
      <c r="I53" s="278">
        <v>3429.0499999999993</v>
      </c>
      <c r="J53" s="278">
        <v>3510.0999999999995</v>
      </c>
      <c r="K53" s="276">
        <v>3348</v>
      </c>
      <c r="L53" s="276">
        <v>3221.5</v>
      </c>
      <c r="M53" s="276">
        <v>17.072839999999999</v>
      </c>
    </row>
    <row r="54" spans="1:13">
      <c r="A54" s="267">
        <v>44</v>
      </c>
      <c r="B54" s="276" t="s">
        <v>315</v>
      </c>
      <c r="C54" s="277">
        <v>201.9</v>
      </c>
      <c r="D54" s="278">
        <v>203.66666666666666</v>
      </c>
      <c r="E54" s="278">
        <v>198.93333333333331</v>
      </c>
      <c r="F54" s="278">
        <v>195.96666666666664</v>
      </c>
      <c r="G54" s="278">
        <v>191.23333333333329</v>
      </c>
      <c r="H54" s="278">
        <v>206.63333333333333</v>
      </c>
      <c r="I54" s="278">
        <v>211.36666666666667</v>
      </c>
      <c r="J54" s="278">
        <v>214.33333333333334</v>
      </c>
      <c r="K54" s="276">
        <v>208.4</v>
      </c>
      <c r="L54" s="276">
        <v>200.7</v>
      </c>
      <c r="M54" s="276">
        <v>7.0079799999999999</v>
      </c>
    </row>
    <row r="55" spans="1:13">
      <c r="A55" s="267">
        <v>45</v>
      </c>
      <c r="B55" s="276" t="s">
        <v>316</v>
      </c>
      <c r="C55" s="277">
        <v>581.5</v>
      </c>
      <c r="D55" s="278">
        <v>581.4666666666667</v>
      </c>
      <c r="E55" s="278">
        <v>571.88333333333344</v>
      </c>
      <c r="F55" s="278">
        <v>562.26666666666677</v>
      </c>
      <c r="G55" s="278">
        <v>552.68333333333351</v>
      </c>
      <c r="H55" s="278">
        <v>591.08333333333337</v>
      </c>
      <c r="I55" s="278">
        <v>600.66666666666663</v>
      </c>
      <c r="J55" s="278">
        <v>610.2833333333333</v>
      </c>
      <c r="K55" s="276">
        <v>591.04999999999995</v>
      </c>
      <c r="L55" s="276">
        <v>571.85</v>
      </c>
      <c r="M55" s="276">
        <v>0.90925</v>
      </c>
    </row>
    <row r="56" spans="1:13">
      <c r="A56" s="267">
        <v>46</v>
      </c>
      <c r="B56" s="276" t="s">
        <v>58</v>
      </c>
      <c r="C56" s="277">
        <v>8802.2000000000007</v>
      </c>
      <c r="D56" s="278">
        <v>8781.1166666666668</v>
      </c>
      <c r="E56" s="278">
        <v>8682.7333333333336</v>
      </c>
      <c r="F56" s="278">
        <v>8563.2666666666664</v>
      </c>
      <c r="G56" s="278">
        <v>8464.8833333333332</v>
      </c>
      <c r="H56" s="278">
        <v>8900.5833333333339</v>
      </c>
      <c r="I56" s="278">
        <v>8998.966666666669</v>
      </c>
      <c r="J56" s="278">
        <v>9118.4333333333343</v>
      </c>
      <c r="K56" s="276">
        <v>8879.5</v>
      </c>
      <c r="L56" s="276">
        <v>8661.65</v>
      </c>
      <c r="M56" s="276">
        <v>8.8496900000000007</v>
      </c>
    </row>
    <row r="57" spans="1:13">
      <c r="A57" s="267">
        <v>47</v>
      </c>
      <c r="B57" s="276" t="s">
        <v>232</v>
      </c>
      <c r="C57" s="277">
        <v>3104.55</v>
      </c>
      <c r="D57" s="278">
        <v>3106.25</v>
      </c>
      <c r="E57" s="278">
        <v>3068.3</v>
      </c>
      <c r="F57" s="278">
        <v>3032.05</v>
      </c>
      <c r="G57" s="278">
        <v>2994.1000000000004</v>
      </c>
      <c r="H57" s="278">
        <v>3142.5</v>
      </c>
      <c r="I57" s="278">
        <v>3180.45</v>
      </c>
      <c r="J57" s="278">
        <v>3216.7</v>
      </c>
      <c r="K57" s="276">
        <v>3144.2</v>
      </c>
      <c r="L57" s="276">
        <v>3070</v>
      </c>
      <c r="M57" s="276">
        <v>1.05288</v>
      </c>
    </row>
    <row r="58" spans="1:13">
      <c r="A58" s="267">
        <v>48</v>
      </c>
      <c r="B58" s="276" t="s">
        <v>59</v>
      </c>
      <c r="C58" s="277">
        <v>4823.8999999999996</v>
      </c>
      <c r="D58" s="278">
        <v>4830.9666666666662</v>
      </c>
      <c r="E58" s="278">
        <v>4777.9333333333325</v>
      </c>
      <c r="F58" s="278">
        <v>4731.9666666666662</v>
      </c>
      <c r="G58" s="278">
        <v>4678.9333333333325</v>
      </c>
      <c r="H58" s="278">
        <v>4876.9333333333325</v>
      </c>
      <c r="I58" s="278">
        <v>4929.9666666666672</v>
      </c>
      <c r="J58" s="278">
        <v>4975.9333333333325</v>
      </c>
      <c r="K58" s="276">
        <v>4884</v>
      </c>
      <c r="L58" s="276">
        <v>4785</v>
      </c>
      <c r="M58" s="276">
        <v>36.549700000000001</v>
      </c>
    </row>
    <row r="59" spans="1:13">
      <c r="A59" s="267">
        <v>49</v>
      </c>
      <c r="B59" s="276" t="s">
        <v>60</v>
      </c>
      <c r="C59" s="277">
        <v>1673.3</v>
      </c>
      <c r="D59" s="278">
        <v>1661.3166666666666</v>
      </c>
      <c r="E59" s="278">
        <v>1641.9833333333331</v>
      </c>
      <c r="F59" s="278">
        <v>1610.6666666666665</v>
      </c>
      <c r="G59" s="278">
        <v>1591.333333333333</v>
      </c>
      <c r="H59" s="278">
        <v>1692.6333333333332</v>
      </c>
      <c r="I59" s="278">
        <v>1711.9666666666667</v>
      </c>
      <c r="J59" s="278">
        <v>1743.2833333333333</v>
      </c>
      <c r="K59" s="276">
        <v>1680.65</v>
      </c>
      <c r="L59" s="276">
        <v>1630</v>
      </c>
      <c r="M59" s="276">
        <v>7.5398500000000004</v>
      </c>
    </row>
    <row r="60" spans="1:13" ht="12" customHeight="1">
      <c r="A60" s="267">
        <v>50</v>
      </c>
      <c r="B60" s="276" t="s">
        <v>317</v>
      </c>
      <c r="C60" s="277">
        <v>115.65</v>
      </c>
      <c r="D60" s="278">
        <v>113.46666666666665</v>
      </c>
      <c r="E60" s="278">
        <v>109.13333333333331</v>
      </c>
      <c r="F60" s="278">
        <v>102.61666666666666</v>
      </c>
      <c r="G60" s="278">
        <v>98.283333333333317</v>
      </c>
      <c r="H60" s="278">
        <v>119.98333333333331</v>
      </c>
      <c r="I60" s="278">
        <v>124.31666666666665</v>
      </c>
      <c r="J60" s="278">
        <v>130.83333333333331</v>
      </c>
      <c r="K60" s="276">
        <v>117.8</v>
      </c>
      <c r="L60" s="276">
        <v>106.95</v>
      </c>
      <c r="M60" s="276">
        <v>16.405339999999999</v>
      </c>
    </row>
    <row r="61" spans="1:13">
      <c r="A61" s="267">
        <v>51</v>
      </c>
      <c r="B61" s="276" t="s">
        <v>318</v>
      </c>
      <c r="C61" s="277">
        <v>168.25</v>
      </c>
      <c r="D61" s="278">
        <v>169.4</v>
      </c>
      <c r="E61" s="278">
        <v>165.8</v>
      </c>
      <c r="F61" s="278">
        <v>163.35</v>
      </c>
      <c r="G61" s="278">
        <v>159.75</v>
      </c>
      <c r="H61" s="278">
        <v>171.85000000000002</v>
      </c>
      <c r="I61" s="278">
        <v>175.45</v>
      </c>
      <c r="J61" s="278">
        <v>177.90000000000003</v>
      </c>
      <c r="K61" s="276">
        <v>173</v>
      </c>
      <c r="L61" s="276">
        <v>166.95</v>
      </c>
      <c r="M61" s="276">
        <v>16.943390000000001</v>
      </c>
    </row>
    <row r="62" spans="1:13">
      <c r="A62" s="267">
        <v>52</v>
      </c>
      <c r="B62" s="276" t="s">
        <v>233</v>
      </c>
      <c r="C62" s="277">
        <v>372.3</v>
      </c>
      <c r="D62" s="278">
        <v>372.36666666666662</v>
      </c>
      <c r="E62" s="278">
        <v>365.73333333333323</v>
      </c>
      <c r="F62" s="278">
        <v>359.16666666666663</v>
      </c>
      <c r="G62" s="278">
        <v>352.53333333333325</v>
      </c>
      <c r="H62" s="278">
        <v>378.93333333333322</v>
      </c>
      <c r="I62" s="278">
        <v>385.56666666666655</v>
      </c>
      <c r="J62" s="278">
        <v>392.13333333333321</v>
      </c>
      <c r="K62" s="276">
        <v>379</v>
      </c>
      <c r="L62" s="276">
        <v>365.8</v>
      </c>
      <c r="M62" s="276">
        <v>64.286910000000006</v>
      </c>
    </row>
    <row r="63" spans="1:13">
      <c r="A63" s="267">
        <v>53</v>
      </c>
      <c r="B63" s="276" t="s">
        <v>61</v>
      </c>
      <c r="C63" s="277">
        <v>54.1</v>
      </c>
      <c r="D63" s="278">
        <v>54.133333333333326</v>
      </c>
      <c r="E63" s="278">
        <v>53.016666666666652</v>
      </c>
      <c r="F63" s="278">
        <v>51.933333333333323</v>
      </c>
      <c r="G63" s="278">
        <v>50.816666666666649</v>
      </c>
      <c r="H63" s="278">
        <v>55.216666666666654</v>
      </c>
      <c r="I63" s="278">
        <v>56.333333333333329</v>
      </c>
      <c r="J63" s="278">
        <v>57.416666666666657</v>
      </c>
      <c r="K63" s="276">
        <v>55.25</v>
      </c>
      <c r="L63" s="276">
        <v>53.05</v>
      </c>
      <c r="M63" s="276">
        <v>612.31380000000001</v>
      </c>
    </row>
    <row r="64" spans="1:13">
      <c r="A64" s="267">
        <v>54</v>
      </c>
      <c r="B64" s="276" t="s">
        <v>62</v>
      </c>
      <c r="C64" s="277">
        <v>47.45</v>
      </c>
      <c r="D64" s="278">
        <v>47.666666666666664</v>
      </c>
      <c r="E64" s="278">
        <v>46.533333333333331</v>
      </c>
      <c r="F64" s="278">
        <v>45.616666666666667</v>
      </c>
      <c r="G64" s="278">
        <v>44.483333333333334</v>
      </c>
      <c r="H64" s="278">
        <v>48.583333333333329</v>
      </c>
      <c r="I64" s="278">
        <v>49.716666666666669</v>
      </c>
      <c r="J64" s="278">
        <v>50.633333333333326</v>
      </c>
      <c r="K64" s="276">
        <v>48.8</v>
      </c>
      <c r="L64" s="276">
        <v>46.75</v>
      </c>
      <c r="M64" s="276">
        <v>69.782120000000006</v>
      </c>
    </row>
    <row r="65" spans="1:13">
      <c r="A65" s="267">
        <v>55</v>
      </c>
      <c r="B65" s="276" t="s">
        <v>312</v>
      </c>
      <c r="C65" s="277">
        <v>1625.95</v>
      </c>
      <c r="D65" s="278">
        <v>1638.2333333333333</v>
      </c>
      <c r="E65" s="278">
        <v>1601.7166666666667</v>
      </c>
      <c r="F65" s="278">
        <v>1577.4833333333333</v>
      </c>
      <c r="G65" s="278">
        <v>1540.9666666666667</v>
      </c>
      <c r="H65" s="278">
        <v>1662.4666666666667</v>
      </c>
      <c r="I65" s="278">
        <v>1698.9833333333336</v>
      </c>
      <c r="J65" s="278">
        <v>1723.2166666666667</v>
      </c>
      <c r="K65" s="276">
        <v>1674.75</v>
      </c>
      <c r="L65" s="276">
        <v>1614</v>
      </c>
      <c r="M65" s="276">
        <v>0.24914</v>
      </c>
    </row>
    <row r="66" spans="1:13">
      <c r="A66" s="267">
        <v>56</v>
      </c>
      <c r="B66" s="276" t="s">
        <v>63</v>
      </c>
      <c r="C66" s="277">
        <v>1542.85</v>
      </c>
      <c r="D66" s="278">
        <v>1545.2833333333335</v>
      </c>
      <c r="E66" s="278">
        <v>1522.5666666666671</v>
      </c>
      <c r="F66" s="278">
        <v>1502.2833333333335</v>
      </c>
      <c r="G66" s="278">
        <v>1479.5666666666671</v>
      </c>
      <c r="H66" s="278">
        <v>1565.5666666666671</v>
      </c>
      <c r="I66" s="278">
        <v>1588.2833333333338</v>
      </c>
      <c r="J66" s="278">
        <v>1608.5666666666671</v>
      </c>
      <c r="K66" s="276">
        <v>1568</v>
      </c>
      <c r="L66" s="276">
        <v>1525</v>
      </c>
      <c r="M66" s="276">
        <v>8.8306199999999997</v>
      </c>
    </row>
    <row r="67" spans="1:13">
      <c r="A67" s="267">
        <v>57</v>
      </c>
      <c r="B67" s="276" t="s">
        <v>320</v>
      </c>
      <c r="C67" s="277">
        <v>5059.45</v>
      </c>
      <c r="D67" s="278">
        <v>5063.8166666666666</v>
      </c>
      <c r="E67" s="278">
        <v>5028.6333333333332</v>
      </c>
      <c r="F67" s="278">
        <v>4997.8166666666666</v>
      </c>
      <c r="G67" s="278">
        <v>4962.6333333333332</v>
      </c>
      <c r="H67" s="278">
        <v>5094.6333333333332</v>
      </c>
      <c r="I67" s="278">
        <v>5129.8166666666657</v>
      </c>
      <c r="J67" s="278">
        <v>5160.6333333333332</v>
      </c>
      <c r="K67" s="276">
        <v>5099</v>
      </c>
      <c r="L67" s="276">
        <v>5033</v>
      </c>
      <c r="M67" s="276">
        <v>0.29823</v>
      </c>
    </row>
    <row r="68" spans="1:13">
      <c r="A68" s="267">
        <v>58</v>
      </c>
      <c r="B68" s="276" t="s">
        <v>234</v>
      </c>
      <c r="C68" s="277">
        <v>1289.25</v>
      </c>
      <c r="D68" s="278">
        <v>1298.1000000000001</v>
      </c>
      <c r="E68" s="278">
        <v>1274.2000000000003</v>
      </c>
      <c r="F68" s="278">
        <v>1259.1500000000001</v>
      </c>
      <c r="G68" s="278">
        <v>1235.2500000000002</v>
      </c>
      <c r="H68" s="278">
        <v>1313.1500000000003</v>
      </c>
      <c r="I68" s="278">
        <v>1337.0500000000004</v>
      </c>
      <c r="J68" s="278">
        <v>1352.1000000000004</v>
      </c>
      <c r="K68" s="276">
        <v>1322</v>
      </c>
      <c r="L68" s="276">
        <v>1283.05</v>
      </c>
      <c r="M68" s="276">
        <v>0.68567</v>
      </c>
    </row>
    <row r="69" spans="1:13">
      <c r="A69" s="267">
        <v>59</v>
      </c>
      <c r="B69" s="276" t="s">
        <v>321</v>
      </c>
      <c r="C69" s="277">
        <v>322.10000000000002</v>
      </c>
      <c r="D69" s="278">
        <v>323.70000000000005</v>
      </c>
      <c r="E69" s="278">
        <v>318.60000000000008</v>
      </c>
      <c r="F69" s="278">
        <v>315.10000000000002</v>
      </c>
      <c r="G69" s="278">
        <v>310.00000000000006</v>
      </c>
      <c r="H69" s="278">
        <v>327.2000000000001</v>
      </c>
      <c r="I69" s="278">
        <v>332.3</v>
      </c>
      <c r="J69" s="278">
        <v>335.80000000000013</v>
      </c>
      <c r="K69" s="276">
        <v>328.8</v>
      </c>
      <c r="L69" s="276">
        <v>320.2</v>
      </c>
      <c r="M69" s="276">
        <v>1.5811999999999999</v>
      </c>
    </row>
    <row r="70" spans="1:13">
      <c r="A70" s="267">
        <v>60</v>
      </c>
      <c r="B70" s="276" t="s">
        <v>65</v>
      </c>
      <c r="C70" s="277">
        <v>113.55</v>
      </c>
      <c r="D70" s="278">
        <v>113.36666666666667</v>
      </c>
      <c r="E70" s="278">
        <v>111.73333333333335</v>
      </c>
      <c r="F70" s="278">
        <v>109.91666666666667</v>
      </c>
      <c r="G70" s="278">
        <v>108.28333333333335</v>
      </c>
      <c r="H70" s="278">
        <v>115.18333333333335</v>
      </c>
      <c r="I70" s="278">
        <v>116.81666666666668</v>
      </c>
      <c r="J70" s="278">
        <v>118.63333333333335</v>
      </c>
      <c r="K70" s="276">
        <v>115</v>
      </c>
      <c r="L70" s="276">
        <v>111.55</v>
      </c>
      <c r="M70" s="276">
        <v>161.37127000000001</v>
      </c>
    </row>
    <row r="71" spans="1:13">
      <c r="A71" s="267">
        <v>61</v>
      </c>
      <c r="B71" s="276" t="s">
        <v>313</v>
      </c>
      <c r="C71" s="277">
        <v>717.3</v>
      </c>
      <c r="D71" s="278">
        <v>719.9666666666667</v>
      </c>
      <c r="E71" s="278">
        <v>707.73333333333335</v>
      </c>
      <c r="F71" s="278">
        <v>698.16666666666663</v>
      </c>
      <c r="G71" s="278">
        <v>685.93333333333328</v>
      </c>
      <c r="H71" s="278">
        <v>729.53333333333342</v>
      </c>
      <c r="I71" s="278">
        <v>741.76666666666677</v>
      </c>
      <c r="J71" s="278">
        <v>751.33333333333348</v>
      </c>
      <c r="K71" s="276">
        <v>732.2</v>
      </c>
      <c r="L71" s="276">
        <v>710.4</v>
      </c>
      <c r="M71" s="276">
        <v>2.7902900000000002</v>
      </c>
    </row>
    <row r="72" spans="1:13">
      <c r="A72" s="267">
        <v>62</v>
      </c>
      <c r="B72" s="276" t="s">
        <v>66</v>
      </c>
      <c r="C72" s="277">
        <v>665.2</v>
      </c>
      <c r="D72" s="278">
        <v>663.56666666666672</v>
      </c>
      <c r="E72" s="278">
        <v>659.13333333333344</v>
      </c>
      <c r="F72" s="278">
        <v>653.06666666666672</v>
      </c>
      <c r="G72" s="278">
        <v>648.63333333333344</v>
      </c>
      <c r="H72" s="278">
        <v>669.63333333333344</v>
      </c>
      <c r="I72" s="278">
        <v>674.06666666666661</v>
      </c>
      <c r="J72" s="278">
        <v>680.13333333333344</v>
      </c>
      <c r="K72" s="276">
        <v>668</v>
      </c>
      <c r="L72" s="276">
        <v>657.5</v>
      </c>
      <c r="M72" s="276">
        <v>14.41948</v>
      </c>
    </row>
    <row r="73" spans="1:13">
      <c r="A73" s="267">
        <v>63</v>
      </c>
      <c r="B73" s="276" t="s">
        <v>67</v>
      </c>
      <c r="C73" s="277">
        <v>515.65</v>
      </c>
      <c r="D73" s="278">
        <v>517.80000000000007</v>
      </c>
      <c r="E73" s="278">
        <v>508.25000000000011</v>
      </c>
      <c r="F73" s="278">
        <v>500.85</v>
      </c>
      <c r="G73" s="278">
        <v>491.30000000000007</v>
      </c>
      <c r="H73" s="278">
        <v>525.20000000000016</v>
      </c>
      <c r="I73" s="278">
        <v>534.75000000000011</v>
      </c>
      <c r="J73" s="278">
        <v>542.1500000000002</v>
      </c>
      <c r="K73" s="276">
        <v>527.35</v>
      </c>
      <c r="L73" s="276">
        <v>510.4</v>
      </c>
      <c r="M73" s="276">
        <v>33.12276</v>
      </c>
    </row>
    <row r="74" spans="1:13">
      <c r="A74" s="267">
        <v>64</v>
      </c>
      <c r="B74" s="276" t="s">
        <v>1045</v>
      </c>
      <c r="C74" s="277">
        <v>9395</v>
      </c>
      <c r="D74" s="278">
        <v>9398.3333333333339</v>
      </c>
      <c r="E74" s="278">
        <v>9296.6666666666679</v>
      </c>
      <c r="F74" s="278">
        <v>9198.3333333333339</v>
      </c>
      <c r="G74" s="278">
        <v>9096.6666666666679</v>
      </c>
      <c r="H74" s="278">
        <v>9496.6666666666679</v>
      </c>
      <c r="I74" s="278">
        <v>9598.3333333333358</v>
      </c>
      <c r="J74" s="278">
        <v>9696.6666666666679</v>
      </c>
      <c r="K74" s="276">
        <v>9500</v>
      </c>
      <c r="L74" s="276">
        <v>9300</v>
      </c>
      <c r="M74" s="276">
        <v>2.8830000000000001E-2</v>
      </c>
    </row>
    <row r="75" spans="1:13">
      <c r="A75" s="267">
        <v>65</v>
      </c>
      <c r="B75" s="276" t="s">
        <v>69</v>
      </c>
      <c r="C75" s="277">
        <v>484.9</v>
      </c>
      <c r="D75" s="278">
        <v>482.2833333333333</v>
      </c>
      <c r="E75" s="278">
        <v>476.66666666666663</v>
      </c>
      <c r="F75" s="278">
        <v>468.43333333333334</v>
      </c>
      <c r="G75" s="278">
        <v>462.81666666666666</v>
      </c>
      <c r="H75" s="278">
        <v>490.51666666666659</v>
      </c>
      <c r="I75" s="278">
        <v>496.13333333333327</v>
      </c>
      <c r="J75" s="278">
        <v>504.36666666666656</v>
      </c>
      <c r="K75" s="276">
        <v>487.9</v>
      </c>
      <c r="L75" s="276">
        <v>474.05</v>
      </c>
      <c r="M75" s="276">
        <v>205.62558000000001</v>
      </c>
    </row>
    <row r="76" spans="1:13" s="16" customFormat="1">
      <c r="A76" s="267">
        <v>66</v>
      </c>
      <c r="B76" s="276" t="s">
        <v>70</v>
      </c>
      <c r="C76" s="277">
        <v>33.799999999999997</v>
      </c>
      <c r="D76" s="278">
        <v>33.783333333333331</v>
      </c>
      <c r="E76" s="278">
        <v>33.066666666666663</v>
      </c>
      <c r="F76" s="278">
        <v>32.333333333333329</v>
      </c>
      <c r="G76" s="278">
        <v>31.61666666666666</v>
      </c>
      <c r="H76" s="278">
        <v>34.516666666666666</v>
      </c>
      <c r="I76" s="278">
        <v>35.233333333333334</v>
      </c>
      <c r="J76" s="278">
        <v>35.966666666666669</v>
      </c>
      <c r="K76" s="276">
        <v>34.5</v>
      </c>
      <c r="L76" s="276">
        <v>33.049999999999997</v>
      </c>
      <c r="M76" s="276">
        <v>528.77270999999996</v>
      </c>
    </row>
    <row r="77" spans="1:13" s="16" customFormat="1">
      <c r="A77" s="267">
        <v>67</v>
      </c>
      <c r="B77" s="276" t="s">
        <v>71</v>
      </c>
      <c r="C77" s="277">
        <v>430.3</v>
      </c>
      <c r="D77" s="278">
        <v>431.2</v>
      </c>
      <c r="E77" s="278">
        <v>426.4</v>
      </c>
      <c r="F77" s="278">
        <v>422.5</v>
      </c>
      <c r="G77" s="278">
        <v>417.7</v>
      </c>
      <c r="H77" s="278">
        <v>435.09999999999997</v>
      </c>
      <c r="I77" s="278">
        <v>439.90000000000003</v>
      </c>
      <c r="J77" s="278">
        <v>443.79999999999995</v>
      </c>
      <c r="K77" s="276">
        <v>436</v>
      </c>
      <c r="L77" s="276">
        <v>427.3</v>
      </c>
      <c r="M77" s="276">
        <v>23.463200000000001</v>
      </c>
    </row>
    <row r="78" spans="1:13" s="16" customFormat="1">
      <c r="A78" s="267">
        <v>68</v>
      </c>
      <c r="B78" s="276" t="s">
        <v>322</v>
      </c>
      <c r="C78" s="277">
        <v>743</v>
      </c>
      <c r="D78" s="278">
        <v>741</v>
      </c>
      <c r="E78" s="278">
        <v>733</v>
      </c>
      <c r="F78" s="278">
        <v>723</v>
      </c>
      <c r="G78" s="278">
        <v>715</v>
      </c>
      <c r="H78" s="278">
        <v>751</v>
      </c>
      <c r="I78" s="278">
        <v>759</v>
      </c>
      <c r="J78" s="278">
        <v>769</v>
      </c>
      <c r="K78" s="276">
        <v>749</v>
      </c>
      <c r="L78" s="276">
        <v>731</v>
      </c>
      <c r="M78" s="276">
        <v>4.4614700000000003</v>
      </c>
    </row>
    <row r="79" spans="1:13" s="16" customFormat="1">
      <c r="A79" s="267">
        <v>69</v>
      </c>
      <c r="B79" s="276" t="s">
        <v>324</v>
      </c>
      <c r="C79" s="277">
        <v>168.75</v>
      </c>
      <c r="D79" s="278">
        <v>170.04999999999998</v>
      </c>
      <c r="E79" s="278">
        <v>165.19999999999996</v>
      </c>
      <c r="F79" s="278">
        <v>161.64999999999998</v>
      </c>
      <c r="G79" s="278">
        <v>156.79999999999995</v>
      </c>
      <c r="H79" s="278">
        <v>173.59999999999997</v>
      </c>
      <c r="I79" s="278">
        <v>178.45</v>
      </c>
      <c r="J79" s="278">
        <v>181.99999999999997</v>
      </c>
      <c r="K79" s="276">
        <v>174.9</v>
      </c>
      <c r="L79" s="276">
        <v>166.5</v>
      </c>
      <c r="M79" s="276">
        <v>6.1994600000000002</v>
      </c>
    </row>
    <row r="80" spans="1:13" s="16" customFormat="1">
      <c r="A80" s="267">
        <v>70</v>
      </c>
      <c r="B80" s="276" t="s">
        <v>325</v>
      </c>
      <c r="C80" s="277">
        <v>3900</v>
      </c>
      <c r="D80" s="278">
        <v>3927.6666666666665</v>
      </c>
      <c r="E80" s="278">
        <v>3857.333333333333</v>
      </c>
      <c r="F80" s="278">
        <v>3814.6666666666665</v>
      </c>
      <c r="G80" s="278">
        <v>3744.333333333333</v>
      </c>
      <c r="H80" s="278">
        <v>3970.333333333333</v>
      </c>
      <c r="I80" s="278">
        <v>4040.6666666666661</v>
      </c>
      <c r="J80" s="278">
        <v>4083.333333333333</v>
      </c>
      <c r="K80" s="276">
        <v>3998</v>
      </c>
      <c r="L80" s="276">
        <v>3885</v>
      </c>
      <c r="M80" s="276">
        <v>0.22387000000000001</v>
      </c>
    </row>
    <row r="81" spans="1:13" s="16" customFormat="1">
      <c r="A81" s="267">
        <v>71</v>
      </c>
      <c r="B81" s="276" t="s">
        <v>326</v>
      </c>
      <c r="C81" s="277">
        <v>771.1</v>
      </c>
      <c r="D81" s="278">
        <v>775.38333333333333</v>
      </c>
      <c r="E81" s="278">
        <v>755.86666666666667</v>
      </c>
      <c r="F81" s="278">
        <v>740.63333333333333</v>
      </c>
      <c r="G81" s="278">
        <v>721.11666666666667</v>
      </c>
      <c r="H81" s="278">
        <v>790.61666666666667</v>
      </c>
      <c r="I81" s="278">
        <v>810.13333333333333</v>
      </c>
      <c r="J81" s="278">
        <v>825.36666666666667</v>
      </c>
      <c r="K81" s="276">
        <v>794.9</v>
      </c>
      <c r="L81" s="276">
        <v>760.15</v>
      </c>
      <c r="M81" s="276">
        <v>1.0616300000000001</v>
      </c>
    </row>
    <row r="82" spans="1:13" s="16" customFormat="1">
      <c r="A82" s="267">
        <v>72</v>
      </c>
      <c r="B82" s="276" t="s">
        <v>327</v>
      </c>
      <c r="C82" s="277">
        <v>71</v>
      </c>
      <c r="D82" s="278">
        <v>71.016666666666666</v>
      </c>
      <c r="E82" s="278">
        <v>70.283333333333331</v>
      </c>
      <c r="F82" s="278">
        <v>69.566666666666663</v>
      </c>
      <c r="G82" s="278">
        <v>68.833333333333329</v>
      </c>
      <c r="H82" s="278">
        <v>71.733333333333334</v>
      </c>
      <c r="I82" s="278">
        <v>72.466666666666654</v>
      </c>
      <c r="J82" s="278">
        <v>73.183333333333337</v>
      </c>
      <c r="K82" s="276">
        <v>71.75</v>
      </c>
      <c r="L82" s="276">
        <v>70.3</v>
      </c>
      <c r="M82" s="276">
        <v>15.10323</v>
      </c>
    </row>
    <row r="83" spans="1:13" s="16" customFormat="1">
      <c r="A83" s="267">
        <v>73</v>
      </c>
      <c r="B83" s="276" t="s">
        <v>72</v>
      </c>
      <c r="C83" s="277">
        <v>13300.9</v>
      </c>
      <c r="D83" s="278">
        <v>13260.016666666668</v>
      </c>
      <c r="E83" s="278">
        <v>13140.883333333337</v>
      </c>
      <c r="F83" s="278">
        <v>12980.866666666669</v>
      </c>
      <c r="G83" s="278">
        <v>12861.733333333337</v>
      </c>
      <c r="H83" s="278">
        <v>13420.033333333336</v>
      </c>
      <c r="I83" s="278">
        <v>13539.166666666668</v>
      </c>
      <c r="J83" s="278">
        <v>13699.183333333336</v>
      </c>
      <c r="K83" s="276">
        <v>13379.15</v>
      </c>
      <c r="L83" s="276">
        <v>13100</v>
      </c>
      <c r="M83" s="276">
        <v>1.38798</v>
      </c>
    </row>
    <row r="84" spans="1:13" s="16" customFormat="1">
      <c r="A84" s="267">
        <v>74</v>
      </c>
      <c r="B84" s="276" t="s">
        <v>74</v>
      </c>
      <c r="C84" s="277">
        <v>384.5</v>
      </c>
      <c r="D84" s="278">
        <v>384.11666666666662</v>
      </c>
      <c r="E84" s="278">
        <v>378.23333333333323</v>
      </c>
      <c r="F84" s="278">
        <v>371.96666666666664</v>
      </c>
      <c r="G84" s="278">
        <v>366.08333333333326</v>
      </c>
      <c r="H84" s="278">
        <v>390.38333333333321</v>
      </c>
      <c r="I84" s="278">
        <v>396.26666666666654</v>
      </c>
      <c r="J84" s="278">
        <v>402.53333333333319</v>
      </c>
      <c r="K84" s="276">
        <v>390</v>
      </c>
      <c r="L84" s="276">
        <v>377.85</v>
      </c>
      <c r="M84" s="276">
        <v>96.512559999999993</v>
      </c>
    </row>
    <row r="85" spans="1:13" s="16" customFormat="1">
      <c r="A85" s="267">
        <v>75</v>
      </c>
      <c r="B85" s="276" t="s">
        <v>328</v>
      </c>
      <c r="C85" s="277">
        <v>222.8</v>
      </c>
      <c r="D85" s="278">
        <v>223.85</v>
      </c>
      <c r="E85" s="278">
        <v>217.7</v>
      </c>
      <c r="F85" s="278">
        <v>212.6</v>
      </c>
      <c r="G85" s="278">
        <v>206.45</v>
      </c>
      <c r="H85" s="278">
        <v>228.95</v>
      </c>
      <c r="I85" s="278">
        <v>235.10000000000002</v>
      </c>
      <c r="J85" s="278">
        <v>240.2</v>
      </c>
      <c r="K85" s="276">
        <v>230</v>
      </c>
      <c r="L85" s="276">
        <v>218.75</v>
      </c>
      <c r="M85" s="276">
        <v>5.9856299999999996</v>
      </c>
    </row>
    <row r="86" spans="1:13" s="16" customFormat="1">
      <c r="A86" s="267">
        <v>76</v>
      </c>
      <c r="B86" s="276" t="s">
        <v>75</v>
      </c>
      <c r="C86" s="277">
        <v>3597</v>
      </c>
      <c r="D86" s="278">
        <v>3601.6666666666665</v>
      </c>
      <c r="E86" s="278">
        <v>3555.333333333333</v>
      </c>
      <c r="F86" s="278">
        <v>3513.6666666666665</v>
      </c>
      <c r="G86" s="278">
        <v>3467.333333333333</v>
      </c>
      <c r="H86" s="278">
        <v>3643.333333333333</v>
      </c>
      <c r="I86" s="278">
        <v>3689.6666666666661</v>
      </c>
      <c r="J86" s="278">
        <v>3731.333333333333</v>
      </c>
      <c r="K86" s="276">
        <v>3648</v>
      </c>
      <c r="L86" s="276">
        <v>3560</v>
      </c>
      <c r="M86" s="276">
        <v>6.8087</v>
      </c>
    </row>
    <row r="87" spans="1:13" s="16" customFormat="1">
      <c r="A87" s="267">
        <v>77</v>
      </c>
      <c r="B87" s="276" t="s">
        <v>314</v>
      </c>
      <c r="C87" s="277">
        <v>549.9</v>
      </c>
      <c r="D87" s="278">
        <v>551.41666666666663</v>
      </c>
      <c r="E87" s="278">
        <v>545.58333333333326</v>
      </c>
      <c r="F87" s="278">
        <v>541.26666666666665</v>
      </c>
      <c r="G87" s="278">
        <v>535.43333333333328</v>
      </c>
      <c r="H87" s="278">
        <v>555.73333333333323</v>
      </c>
      <c r="I87" s="278">
        <v>561.56666666666649</v>
      </c>
      <c r="J87" s="278">
        <v>565.88333333333321</v>
      </c>
      <c r="K87" s="276">
        <v>557.25</v>
      </c>
      <c r="L87" s="276">
        <v>547.1</v>
      </c>
      <c r="M87" s="276">
        <v>1.3567</v>
      </c>
    </row>
    <row r="88" spans="1:13" s="16" customFormat="1">
      <c r="A88" s="267">
        <v>78</v>
      </c>
      <c r="B88" s="276" t="s">
        <v>323</v>
      </c>
      <c r="C88" s="277">
        <v>190.45</v>
      </c>
      <c r="D88" s="278">
        <v>191.98333333333335</v>
      </c>
      <c r="E88" s="278">
        <v>187.9666666666667</v>
      </c>
      <c r="F88" s="278">
        <v>185.48333333333335</v>
      </c>
      <c r="G88" s="278">
        <v>181.4666666666667</v>
      </c>
      <c r="H88" s="278">
        <v>194.4666666666667</v>
      </c>
      <c r="I88" s="278">
        <v>198.48333333333335</v>
      </c>
      <c r="J88" s="278">
        <v>200.9666666666667</v>
      </c>
      <c r="K88" s="276">
        <v>196</v>
      </c>
      <c r="L88" s="276">
        <v>189.5</v>
      </c>
      <c r="M88" s="276">
        <v>5.4940899999999999</v>
      </c>
    </row>
    <row r="89" spans="1:13" s="16" customFormat="1">
      <c r="A89" s="267">
        <v>79</v>
      </c>
      <c r="B89" s="276" t="s">
        <v>76</v>
      </c>
      <c r="C89" s="277">
        <v>450.8</v>
      </c>
      <c r="D89" s="278">
        <v>450.58333333333331</v>
      </c>
      <c r="E89" s="278">
        <v>445.31666666666661</v>
      </c>
      <c r="F89" s="278">
        <v>439.83333333333331</v>
      </c>
      <c r="G89" s="278">
        <v>434.56666666666661</v>
      </c>
      <c r="H89" s="278">
        <v>456.06666666666661</v>
      </c>
      <c r="I89" s="278">
        <v>461.33333333333337</v>
      </c>
      <c r="J89" s="278">
        <v>466.81666666666661</v>
      </c>
      <c r="K89" s="276">
        <v>455.85</v>
      </c>
      <c r="L89" s="276">
        <v>445.1</v>
      </c>
      <c r="M89" s="276">
        <v>29.762540000000001</v>
      </c>
    </row>
    <row r="90" spans="1:13" s="16" customFormat="1">
      <c r="A90" s="267">
        <v>80</v>
      </c>
      <c r="B90" s="276" t="s">
        <v>77</v>
      </c>
      <c r="C90" s="277">
        <v>105.75</v>
      </c>
      <c r="D90" s="278">
        <v>106.76666666666667</v>
      </c>
      <c r="E90" s="278">
        <v>103.03333333333333</v>
      </c>
      <c r="F90" s="278">
        <v>100.31666666666666</v>
      </c>
      <c r="G90" s="278">
        <v>96.583333333333329</v>
      </c>
      <c r="H90" s="278">
        <v>109.48333333333333</v>
      </c>
      <c r="I90" s="278">
        <v>113.21666666666665</v>
      </c>
      <c r="J90" s="278">
        <v>115.93333333333334</v>
      </c>
      <c r="K90" s="276">
        <v>110.5</v>
      </c>
      <c r="L90" s="276">
        <v>104.05</v>
      </c>
      <c r="M90" s="276">
        <v>294.94304</v>
      </c>
    </row>
    <row r="91" spans="1:13" s="16" customFormat="1">
      <c r="A91" s="267">
        <v>81</v>
      </c>
      <c r="B91" s="276" t="s">
        <v>332</v>
      </c>
      <c r="C91" s="277">
        <v>479.15</v>
      </c>
      <c r="D91" s="278">
        <v>483</v>
      </c>
      <c r="E91" s="278">
        <v>472.35</v>
      </c>
      <c r="F91" s="278">
        <v>465.55</v>
      </c>
      <c r="G91" s="278">
        <v>454.90000000000003</v>
      </c>
      <c r="H91" s="278">
        <v>489.8</v>
      </c>
      <c r="I91" s="278">
        <v>500.45</v>
      </c>
      <c r="J91" s="278">
        <v>507.25</v>
      </c>
      <c r="K91" s="276">
        <v>493.65</v>
      </c>
      <c r="L91" s="276">
        <v>476.2</v>
      </c>
      <c r="M91" s="276">
        <v>2.66716</v>
      </c>
    </row>
    <row r="92" spans="1:13" s="16" customFormat="1">
      <c r="A92" s="267">
        <v>82</v>
      </c>
      <c r="B92" s="276" t="s">
        <v>333</v>
      </c>
      <c r="C92" s="277">
        <v>481.45</v>
      </c>
      <c r="D92" s="278">
        <v>482.83333333333331</v>
      </c>
      <c r="E92" s="278">
        <v>474.61666666666662</v>
      </c>
      <c r="F92" s="278">
        <v>467.7833333333333</v>
      </c>
      <c r="G92" s="278">
        <v>459.56666666666661</v>
      </c>
      <c r="H92" s="278">
        <v>489.66666666666663</v>
      </c>
      <c r="I92" s="278">
        <v>497.88333333333333</v>
      </c>
      <c r="J92" s="278">
        <v>504.71666666666664</v>
      </c>
      <c r="K92" s="276">
        <v>491.05</v>
      </c>
      <c r="L92" s="276">
        <v>476</v>
      </c>
      <c r="M92" s="276">
        <v>1.4365699999999999</v>
      </c>
    </row>
    <row r="93" spans="1:13" s="16" customFormat="1">
      <c r="A93" s="267">
        <v>83</v>
      </c>
      <c r="B93" s="276" t="s">
        <v>335</v>
      </c>
      <c r="C93" s="277">
        <v>393.5</v>
      </c>
      <c r="D93" s="278">
        <v>387.9666666666667</v>
      </c>
      <c r="E93" s="278">
        <v>374.43333333333339</v>
      </c>
      <c r="F93" s="278">
        <v>355.36666666666667</v>
      </c>
      <c r="G93" s="278">
        <v>341.83333333333337</v>
      </c>
      <c r="H93" s="278">
        <v>407.03333333333342</v>
      </c>
      <c r="I93" s="278">
        <v>420.56666666666672</v>
      </c>
      <c r="J93" s="278">
        <v>439.63333333333344</v>
      </c>
      <c r="K93" s="276">
        <v>401.5</v>
      </c>
      <c r="L93" s="276">
        <v>368.9</v>
      </c>
      <c r="M93" s="276">
        <v>8.5438799999999997</v>
      </c>
    </row>
    <row r="94" spans="1:13" s="16" customFormat="1">
      <c r="A94" s="267">
        <v>84</v>
      </c>
      <c r="B94" s="276" t="s">
        <v>329</v>
      </c>
      <c r="C94" s="277">
        <v>573.45000000000005</v>
      </c>
      <c r="D94" s="278">
        <v>564.33333333333337</v>
      </c>
      <c r="E94" s="278">
        <v>548.66666666666674</v>
      </c>
      <c r="F94" s="278">
        <v>523.88333333333333</v>
      </c>
      <c r="G94" s="278">
        <v>508.2166666666667</v>
      </c>
      <c r="H94" s="278">
        <v>589.11666666666679</v>
      </c>
      <c r="I94" s="278">
        <v>604.78333333333353</v>
      </c>
      <c r="J94" s="278">
        <v>629.56666666666683</v>
      </c>
      <c r="K94" s="276">
        <v>580</v>
      </c>
      <c r="L94" s="276">
        <v>539.54999999999995</v>
      </c>
      <c r="M94" s="276">
        <v>7.9771200000000002</v>
      </c>
    </row>
    <row r="95" spans="1:13" s="16" customFormat="1">
      <c r="A95" s="267">
        <v>85</v>
      </c>
      <c r="B95" s="276" t="s">
        <v>78</v>
      </c>
      <c r="C95" s="277">
        <v>130.75</v>
      </c>
      <c r="D95" s="278">
        <v>130.51666666666668</v>
      </c>
      <c r="E95" s="278">
        <v>129.18333333333337</v>
      </c>
      <c r="F95" s="278">
        <v>127.61666666666667</v>
      </c>
      <c r="G95" s="278">
        <v>126.28333333333336</v>
      </c>
      <c r="H95" s="278">
        <v>132.08333333333337</v>
      </c>
      <c r="I95" s="278">
        <v>133.41666666666669</v>
      </c>
      <c r="J95" s="278">
        <v>134.98333333333338</v>
      </c>
      <c r="K95" s="276">
        <v>131.85</v>
      </c>
      <c r="L95" s="276">
        <v>128.94999999999999</v>
      </c>
      <c r="M95" s="276">
        <v>14.577059999999999</v>
      </c>
    </row>
    <row r="96" spans="1:13" s="16" customFormat="1">
      <c r="A96" s="267">
        <v>86</v>
      </c>
      <c r="B96" s="276" t="s">
        <v>330</v>
      </c>
      <c r="C96" s="277">
        <v>266.5</v>
      </c>
      <c r="D96" s="278">
        <v>266.55</v>
      </c>
      <c r="E96" s="278">
        <v>263.15000000000003</v>
      </c>
      <c r="F96" s="278">
        <v>259.8</v>
      </c>
      <c r="G96" s="278">
        <v>256.40000000000003</v>
      </c>
      <c r="H96" s="278">
        <v>269.90000000000003</v>
      </c>
      <c r="I96" s="278">
        <v>273.3</v>
      </c>
      <c r="J96" s="278">
        <v>276.65000000000003</v>
      </c>
      <c r="K96" s="276">
        <v>269.95</v>
      </c>
      <c r="L96" s="276">
        <v>263.2</v>
      </c>
      <c r="M96" s="276">
        <v>1.3661700000000001</v>
      </c>
    </row>
    <row r="97" spans="1:13" s="16" customFormat="1">
      <c r="A97" s="267">
        <v>87</v>
      </c>
      <c r="B97" s="276" t="s">
        <v>338</v>
      </c>
      <c r="C97" s="277">
        <v>499.4</v>
      </c>
      <c r="D97" s="278">
        <v>498.61666666666662</v>
      </c>
      <c r="E97" s="278">
        <v>492.03333333333325</v>
      </c>
      <c r="F97" s="278">
        <v>484.66666666666663</v>
      </c>
      <c r="G97" s="278">
        <v>478.08333333333326</v>
      </c>
      <c r="H97" s="278">
        <v>505.98333333333323</v>
      </c>
      <c r="I97" s="278">
        <v>512.56666666666661</v>
      </c>
      <c r="J97" s="278">
        <v>519.93333333333317</v>
      </c>
      <c r="K97" s="276">
        <v>505.2</v>
      </c>
      <c r="L97" s="276">
        <v>491.25</v>
      </c>
      <c r="M97" s="276">
        <v>11.42272</v>
      </c>
    </row>
    <row r="98" spans="1:13" s="16" customFormat="1">
      <c r="A98" s="267">
        <v>88</v>
      </c>
      <c r="B98" s="276" t="s">
        <v>336</v>
      </c>
      <c r="C98" s="277">
        <v>1168.6500000000001</v>
      </c>
      <c r="D98" s="278">
        <v>1168.2166666666667</v>
      </c>
      <c r="E98" s="278">
        <v>1156.4333333333334</v>
      </c>
      <c r="F98" s="278">
        <v>1144.2166666666667</v>
      </c>
      <c r="G98" s="278">
        <v>1132.4333333333334</v>
      </c>
      <c r="H98" s="278">
        <v>1180.4333333333334</v>
      </c>
      <c r="I98" s="278">
        <v>1192.2166666666667</v>
      </c>
      <c r="J98" s="278">
        <v>1204.4333333333334</v>
      </c>
      <c r="K98" s="276">
        <v>1180</v>
      </c>
      <c r="L98" s="276">
        <v>1156</v>
      </c>
      <c r="M98" s="276">
        <v>1.4079200000000001</v>
      </c>
    </row>
    <row r="99" spans="1:13" s="16" customFormat="1">
      <c r="A99" s="267">
        <v>89</v>
      </c>
      <c r="B99" s="276" t="s">
        <v>337</v>
      </c>
      <c r="C99" s="277">
        <v>13.35</v>
      </c>
      <c r="D99" s="278">
        <v>13.316666666666668</v>
      </c>
      <c r="E99" s="278">
        <v>13.083333333333336</v>
      </c>
      <c r="F99" s="278">
        <v>12.816666666666668</v>
      </c>
      <c r="G99" s="278">
        <v>12.583333333333336</v>
      </c>
      <c r="H99" s="278">
        <v>13.583333333333336</v>
      </c>
      <c r="I99" s="278">
        <v>13.816666666666666</v>
      </c>
      <c r="J99" s="278">
        <v>14.083333333333336</v>
      </c>
      <c r="K99" s="276">
        <v>13.55</v>
      </c>
      <c r="L99" s="276">
        <v>13.05</v>
      </c>
      <c r="M99" s="276">
        <v>76.516949999999994</v>
      </c>
    </row>
    <row r="100" spans="1:13" s="16" customFormat="1">
      <c r="A100" s="267">
        <v>90</v>
      </c>
      <c r="B100" s="276" t="s">
        <v>339</v>
      </c>
      <c r="C100" s="277">
        <v>208.6</v>
      </c>
      <c r="D100" s="278">
        <v>208.03333333333333</v>
      </c>
      <c r="E100" s="278">
        <v>206.06666666666666</v>
      </c>
      <c r="F100" s="278">
        <v>203.53333333333333</v>
      </c>
      <c r="G100" s="278">
        <v>201.56666666666666</v>
      </c>
      <c r="H100" s="278">
        <v>210.56666666666666</v>
      </c>
      <c r="I100" s="278">
        <v>212.5333333333333</v>
      </c>
      <c r="J100" s="278">
        <v>215.06666666666666</v>
      </c>
      <c r="K100" s="276">
        <v>210</v>
      </c>
      <c r="L100" s="276">
        <v>205.5</v>
      </c>
      <c r="M100" s="276">
        <v>2.0105200000000001</v>
      </c>
    </row>
    <row r="101" spans="1:13">
      <c r="A101" s="267">
        <v>91</v>
      </c>
      <c r="B101" s="276" t="s">
        <v>80</v>
      </c>
      <c r="C101" s="277">
        <v>373.1</v>
      </c>
      <c r="D101" s="278">
        <v>367.95</v>
      </c>
      <c r="E101" s="278">
        <v>360.9</v>
      </c>
      <c r="F101" s="278">
        <v>348.7</v>
      </c>
      <c r="G101" s="278">
        <v>341.65</v>
      </c>
      <c r="H101" s="278">
        <v>380.15</v>
      </c>
      <c r="I101" s="278">
        <v>387.20000000000005</v>
      </c>
      <c r="J101" s="278">
        <v>399.4</v>
      </c>
      <c r="K101" s="276">
        <v>375</v>
      </c>
      <c r="L101" s="276">
        <v>355.75</v>
      </c>
      <c r="M101" s="276">
        <v>22.699960000000001</v>
      </c>
    </row>
    <row r="102" spans="1:13">
      <c r="A102" s="267">
        <v>92</v>
      </c>
      <c r="B102" s="276" t="s">
        <v>340</v>
      </c>
      <c r="C102" s="277">
        <v>3212</v>
      </c>
      <c r="D102" s="278">
        <v>3244.2833333333333</v>
      </c>
      <c r="E102" s="278">
        <v>3167.7166666666667</v>
      </c>
      <c r="F102" s="278">
        <v>3123.4333333333334</v>
      </c>
      <c r="G102" s="278">
        <v>3046.8666666666668</v>
      </c>
      <c r="H102" s="278">
        <v>3288.5666666666666</v>
      </c>
      <c r="I102" s="278">
        <v>3365.1333333333332</v>
      </c>
      <c r="J102" s="278">
        <v>3409.4166666666665</v>
      </c>
      <c r="K102" s="276">
        <v>3320.85</v>
      </c>
      <c r="L102" s="276">
        <v>3200</v>
      </c>
      <c r="M102" s="276">
        <v>7.7289999999999998E-2</v>
      </c>
    </row>
    <row r="103" spans="1:13">
      <c r="A103" s="267">
        <v>93</v>
      </c>
      <c r="B103" s="276" t="s">
        <v>81</v>
      </c>
      <c r="C103" s="277">
        <v>603.15</v>
      </c>
      <c r="D103" s="278">
        <v>599.7166666666667</v>
      </c>
      <c r="E103" s="278">
        <v>593.43333333333339</v>
      </c>
      <c r="F103" s="278">
        <v>583.7166666666667</v>
      </c>
      <c r="G103" s="278">
        <v>577.43333333333339</v>
      </c>
      <c r="H103" s="278">
        <v>609.43333333333339</v>
      </c>
      <c r="I103" s="278">
        <v>615.7166666666667</v>
      </c>
      <c r="J103" s="278">
        <v>625.43333333333339</v>
      </c>
      <c r="K103" s="276">
        <v>606</v>
      </c>
      <c r="L103" s="276">
        <v>590</v>
      </c>
      <c r="M103" s="276">
        <v>11.03797</v>
      </c>
    </row>
    <row r="104" spans="1:13">
      <c r="A104" s="267">
        <v>94</v>
      </c>
      <c r="B104" s="276" t="s">
        <v>334</v>
      </c>
      <c r="C104" s="277">
        <v>292.5</v>
      </c>
      <c r="D104" s="278">
        <v>295.33333333333331</v>
      </c>
      <c r="E104" s="278">
        <v>286.26666666666665</v>
      </c>
      <c r="F104" s="278">
        <v>280.03333333333336</v>
      </c>
      <c r="G104" s="278">
        <v>270.9666666666667</v>
      </c>
      <c r="H104" s="278">
        <v>301.56666666666661</v>
      </c>
      <c r="I104" s="278">
        <v>310.63333333333333</v>
      </c>
      <c r="J104" s="278">
        <v>316.86666666666656</v>
      </c>
      <c r="K104" s="276">
        <v>304.39999999999998</v>
      </c>
      <c r="L104" s="276">
        <v>289.10000000000002</v>
      </c>
      <c r="M104" s="276">
        <v>0.82996999999999999</v>
      </c>
    </row>
    <row r="105" spans="1:13">
      <c r="A105" s="267">
        <v>95</v>
      </c>
      <c r="B105" s="276" t="s">
        <v>342</v>
      </c>
      <c r="C105" s="277">
        <v>198.25</v>
      </c>
      <c r="D105" s="278">
        <v>198.53333333333333</v>
      </c>
      <c r="E105" s="278">
        <v>195.26666666666665</v>
      </c>
      <c r="F105" s="278">
        <v>192.28333333333333</v>
      </c>
      <c r="G105" s="278">
        <v>189.01666666666665</v>
      </c>
      <c r="H105" s="278">
        <v>201.51666666666665</v>
      </c>
      <c r="I105" s="278">
        <v>204.78333333333336</v>
      </c>
      <c r="J105" s="278">
        <v>207.76666666666665</v>
      </c>
      <c r="K105" s="276">
        <v>201.8</v>
      </c>
      <c r="L105" s="276">
        <v>195.55</v>
      </c>
      <c r="M105" s="276">
        <v>10.144959999999999</v>
      </c>
    </row>
    <row r="106" spans="1:13">
      <c r="A106" s="267">
        <v>96</v>
      </c>
      <c r="B106" s="276" t="s">
        <v>343</v>
      </c>
      <c r="C106" s="277">
        <v>89.55</v>
      </c>
      <c r="D106" s="278">
        <v>89.84999999999998</v>
      </c>
      <c r="E106" s="278">
        <v>87.349999999999966</v>
      </c>
      <c r="F106" s="278">
        <v>85.149999999999991</v>
      </c>
      <c r="G106" s="278">
        <v>82.649999999999977</v>
      </c>
      <c r="H106" s="278">
        <v>92.049999999999955</v>
      </c>
      <c r="I106" s="278">
        <v>94.549999999999983</v>
      </c>
      <c r="J106" s="278">
        <v>96.749999999999943</v>
      </c>
      <c r="K106" s="276">
        <v>92.35</v>
      </c>
      <c r="L106" s="276">
        <v>87.65</v>
      </c>
      <c r="M106" s="276">
        <v>25.473420000000001</v>
      </c>
    </row>
    <row r="107" spans="1:13">
      <c r="A107" s="267">
        <v>97</v>
      </c>
      <c r="B107" s="276" t="s">
        <v>82</v>
      </c>
      <c r="C107" s="277">
        <v>374.9</v>
      </c>
      <c r="D107" s="278">
        <v>376.25</v>
      </c>
      <c r="E107" s="278">
        <v>369.65</v>
      </c>
      <c r="F107" s="278">
        <v>364.4</v>
      </c>
      <c r="G107" s="278">
        <v>357.79999999999995</v>
      </c>
      <c r="H107" s="278">
        <v>381.5</v>
      </c>
      <c r="I107" s="278">
        <v>388.1</v>
      </c>
      <c r="J107" s="278">
        <v>393.35</v>
      </c>
      <c r="K107" s="276">
        <v>382.85</v>
      </c>
      <c r="L107" s="276">
        <v>371</v>
      </c>
      <c r="M107" s="276">
        <v>49.701689999999999</v>
      </c>
    </row>
    <row r="108" spans="1:13">
      <c r="A108" s="267">
        <v>98</v>
      </c>
      <c r="B108" s="284" t="s">
        <v>344</v>
      </c>
      <c r="C108" s="277">
        <v>531.85</v>
      </c>
      <c r="D108" s="278">
        <v>529.78333333333342</v>
      </c>
      <c r="E108" s="278">
        <v>519.76666666666688</v>
      </c>
      <c r="F108" s="278">
        <v>507.68333333333351</v>
      </c>
      <c r="G108" s="278">
        <v>497.66666666666697</v>
      </c>
      <c r="H108" s="278">
        <v>541.86666666666679</v>
      </c>
      <c r="I108" s="278">
        <v>551.88333333333344</v>
      </c>
      <c r="J108" s="278">
        <v>563.9666666666667</v>
      </c>
      <c r="K108" s="276">
        <v>539.79999999999995</v>
      </c>
      <c r="L108" s="276">
        <v>517.70000000000005</v>
      </c>
      <c r="M108" s="276">
        <v>1.3079000000000001</v>
      </c>
    </row>
    <row r="109" spans="1:13">
      <c r="A109" s="267">
        <v>99</v>
      </c>
      <c r="B109" s="276" t="s">
        <v>83</v>
      </c>
      <c r="C109" s="277">
        <v>758.35</v>
      </c>
      <c r="D109" s="278">
        <v>756.83333333333337</v>
      </c>
      <c r="E109" s="278">
        <v>752.66666666666674</v>
      </c>
      <c r="F109" s="278">
        <v>746.98333333333335</v>
      </c>
      <c r="G109" s="278">
        <v>742.81666666666672</v>
      </c>
      <c r="H109" s="278">
        <v>762.51666666666677</v>
      </c>
      <c r="I109" s="278">
        <v>766.68333333333351</v>
      </c>
      <c r="J109" s="278">
        <v>772.36666666666679</v>
      </c>
      <c r="K109" s="276">
        <v>761</v>
      </c>
      <c r="L109" s="276">
        <v>751.15</v>
      </c>
      <c r="M109" s="276">
        <v>39.833930000000002</v>
      </c>
    </row>
    <row r="110" spans="1:13">
      <c r="A110" s="267">
        <v>100</v>
      </c>
      <c r="B110" s="276" t="s">
        <v>84</v>
      </c>
      <c r="C110" s="277">
        <v>129.75</v>
      </c>
      <c r="D110" s="278">
        <v>129.1</v>
      </c>
      <c r="E110" s="278">
        <v>127.04999999999998</v>
      </c>
      <c r="F110" s="278">
        <v>124.35</v>
      </c>
      <c r="G110" s="278">
        <v>122.29999999999998</v>
      </c>
      <c r="H110" s="278">
        <v>131.79999999999998</v>
      </c>
      <c r="I110" s="278">
        <v>133.85</v>
      </c>
      <c r="J110" s="278">
        <v>136.54999999999998</v>
      </c>
      <c r="K110" s="276">
        <v>131.15</v>
      </c>
      <c r="L110" s="276">
        <v>126.4</v>
      </c>
      <c r="M110" s="276">
        <v>210.81119000000001</v>
      </c>
    </row>
    <row r="111" spans="1:13">
      <c r="A111" s="267">
        <v>101</v>
      </c>
      <c r="B111" s="276" t="s">
        <v>345</v>
      </c>
      <c r="C111" s="277">
        <v>365.7</v>
      </c>
      <c r="D111" s="278">
        <v>366.13333333333338</v>
      </c>
      <c r="E111" s="278">
        <v>361.56666666666678</v>
      </c>
      <c r="F111" s="278">
        <v>357.43333333333339</v>
      </c>
      <c r="G111" s="278">
        <v>352.86666666666679</v>
      </c>
      <c r="H111" s="278">
        <v>370.26666666666677</v>
      </c>
      <c r="I111" s="278">
        <v>374.83333333333337</v>
      </c>
      <c r="J111" s="278">
        <v>378.96666666666675</v>
      </c>
      <c r="K111" s="276">
        <v>370.7</v>
      </c>
      <c r="L111" s="276">
        <v>362</v>
      </c>
      <c r="M111" s="276">
        <v>2.8143699999999998</v>
      </c>
    </row>
    <row r="112" spans="1:13">
      <c r="A112" s="267">
        <v>102</v>
      </c>
      <c r="B112" s="276" t="s">
        <v>3634</v>
      </c>
      <c r="C112" s="277">
        <v>2443.25</v>
      </c>
      <c r="D112" s="278">
        <v>2443.9500000000003</v>
      </c>
      <c r="E112" s="278">
        <v>2406.3000000000006</v>
      </c>
      <c r="F112" s="278">
        <v>2369.3500000000004</v>
      </c>
      <c r="G112" s="278">
        <v>2331.7000000000007</v>
      </c>
      <c r="H112" s="278">
        <v>2480.9000000000005</v>
      </c>
      <c r="I112" s="278">
        <v>2518.5500000000002</v>
      </c>
      <c r="J112" s="278">
        <v>2555.5000000000005</v>
      </c>
      <c r="K112" s="276">
        <v>2481.6</v>
      </c>
      <c r="L112" s="276">
        <v>2407</v>
      </c>
      <c r="M112" s="276">
        <v>3.5102099999999998</v>
      </c>
    </row>
    <row r="113" spans="1:13">
      <c r="A113" s="267">
        <v>103</v>
      </c>
      <c r="B113" s="276" t="s">
        <v>85</v>
      </c>
      <c r="C113" s="277">
        <v>1519.9</v>
      </c>
      <c r="D113" s="278">
        <v>1514.9333333333334</v>
      </c>
      <c r="E113" s="278">
        <v>1505.0166666666669</v>
      </c>
      <c r="F113" s="278">
        <v>1490.1333333333334</v>
      </c>
      <c r="G113" s="278">
        <v>1480.2166666666669</v>
      </c>
      <c r="H113" s="278">
        <v>1529.8166666666668</v>
      </c>
      <c r="I113" s="278">
        <v>1539.7333333333333</v>
      </c>
      <c r="J113" s="278">
        <v>1554.6166666666668</v>
      </c>
      <c r="K113" s="276">
        <v>1524.85</v>
      </c>
      <c r="L113" s="276">
        <v>1500.05</v>
      </c>
      <c r="M113" s="276">
        <v>5.1124900000000002</v>
      </c>
    </row>
    <row r="114" spans="1:13">
      <c r="A114" s="267">
        <v>104</v>
      </c>
      <c r="B114" s="276" t="s">
        <v>86</v>
      </c>
      <c r="C114" s="277">
        <v>409.8</v>
      </c>
      <c r="D114" s="278">
        <v>409.43333333333334</v>
      </c>
      <c r="E114" s="278">
        <v>405.36666666666667</v>
      </c>
      <c r="F114" s="278">
        <v>400.93333333333334</v>
      </c>
      <c r="G114" s="278">
        <v>396.86666666666667</v>
      </c>
      <c r="H114" s="278">
        <v>413.86666666666667</v>
      </c>
      <c r="I114" s="278">
        <v>417.93333333333339</v>
      </c>
      <c r="J114" s="278">
        <v>422.36666666666667</v>
      </c>
      <c r="K114" s="276">
        <v>413.5</v>
      </c>
      <c r="L114" s="276">
        <v>405</v>
      </c>
      <c r="M114" s="276">
        <v>22.00909</v>
      </c>
    </row>
    <row r="115" spans="1:13">
      <c r="A115" s="267">
        <v>105</v>
      </c>
      <c r="B115" s="276" t="s">
        <v>236</v>
      </c>
      <c r="C115" s="277">
        <v>806.2</v>
      </c>
      <c r="D115" s="278">
        <v>812.76666666666677</v>
      </c>
      <c r="E115" s="278">
        <v>794.53333333333353</v>
      </c>
      <c r="F115" s="278">
        <v>782.86666666666679</v>
      </c>
      <c r="G115" s="278">
        <v>764.63333333333355</v>
      </c>
      <c r="H115" s="278">
        <v>824.43333333333351</v>
      </c>
      <c r="I115" s="278">
        <v>842.66666666666686</v>
      </c>
      <c r="J115" s="278">
        <v>854.33333333333348</v>
      </c>
      <c r="K115" s="276">
        <v>831</v>
      </c>
      <c r="L115" s="276">
        <v>801.1</v>
      </c>
      <c r="M115" s="276">
        <v>3.6223299999999998</v>
      </c>
    </row>
    <row r="116" spans="1:13">
      <c r="A116" s="267">
        <v>106</v>
      </c>
      <c r="B116" s="276" t="s">
        <v>346</v>
      </c>
      <c r="C116" s="277">
        <v>814.3</v>
      </c>
      <c r="D116" s="278">
        <v>811.13333333333333</v>
      </c>
      <c r="E116" s="278">
        <v>795.26666666666665</v>
      </c>
      <c r="F116" s="278">
        <v>776.23333333333335</v>
      </c>
      <c r="G116" s="278">
        <v>760.36666666666667</v>
      </c>
      <c r="H116" s="278">
        <v>830.16666666666663</v>
      </c>
      <c r="I116" s="278">
        <v>846.03333333333319</v>
      </c>
      <c r="J116" s="278">
        <v>865.06666666666661</v>
      </c>
      <c r="K116" s="276">
        <v>827</v>
      </c>
      <c r="L116" s="276">
        <v>792.1</v>
      </c>
      <c r="M116" s="276">
        <v>1.0031399999999999</v>
      </c>
    </row>
    <row r="117" spans="1:13">
      <c r="A117" s="267">
        <v>107</v>
      </c>
      <c r="B117" s="276" t="s">
        <v>331</v>
      </c>
      <c r="C117" s="277">
        <v>1978.7</v>
      </c>
      <c r="D117" s="278">
        <v>1984.5333333333335</v>
      </c>
      <c r="E117" s="278">
        <v>1954.166666666667</v>
      </c>
      <c r="F117" s="278">
        <v>1929.6333333333334</v>
      </c>
      <c r="G117" s="278">
        <v>1899.2666666666669</v>
      </c>
      <c r="H117" s="278">
        <v>2009.0666666666671</v>
      </c>
      <c r="I117" s="278">
        <v>2039.4333333333334</v>
      </c>
      <c r="J117" s="278">
        <v>2063.9666666666672</v>
      </c>
      <c r="K117" s="276">
        <v>2014.9</v>
      </c>
      <c r="L117" s="276">
        <v>1960</v>
      </c>
      <c r="M117" s="276">
        <v>0.33528000000000002</v>
      </c>
    </row>
    <row r="118" spans="1:13">
      <c r="A118" s="267">
        <v>108</v>
      </c>
      <c r="B118" s="276" t="s">
        <v>237</v>
      </c>
      <c r="C118" s="277">
        <v>329.05</v>
      </c>
      <c r="D118" s="278">
        <v>328.08333333333331</v>
      </c>
      <c r="E118" s="278">
        <v>323.16666666666663</v>
      </c>
      <c r="F118" s="278">
        <v>317.2833333333333</v>
      </c>
      <c r="G118" s="278">
        <v>312.36666666666662</v>
      </c>
      <c r="H118" s="278">
        <v>333.96666666666664</v>
      </c>
      <c r="I118" s="278">
        <v>338.88333333333327</v>
      </c>
      <c r="J118" s="278">
        <v>344.76666666666665</v>
      </c>
      <c r="K118" s="276">
        <v>333</v>
      </c>
      <c r="L118" s="276">
        <v>322.2</v>
      </c>
      <c r="M118" s="276">
        <v>19.660360000000001</v>
      </c>
    </row>
    <row r="119" spans="1:13">
      <c r="A119" s="267">
        <v>109</v>
      </c>
      <c r="B119" s="276" t="s">
        <v>2995</v>
      </c>
      <c r="C119" s="277">
        <v>232.75</v>
      </c>
      <c r="D119" s="278">
        <v>236.58333333333334</v>
      </c>
      <c r="E119" s="278">
        <v>228.16666666666669</v>
      </c>
      <c r="F119" s="278">
        <v>223.58333333333334</v>
      </c>
      <c r="G119" s="278">
        <v>215.16666666666669</v>
      </c>
      <c r="H119" s="278">
        <v>241.16666666666669</v>
      </c>
      <c r="I119" s="278">
        <v>249.58333333333337</v>
      </c>
      <c r="J119" s="278">
        <v>254.16666666666669</v>
      </c>
      <c r="K119" s="276">
        <v>245</v>
      </c>
      <c r="L119" s="276">
        <v>232</v>
      </c>
      <c r="M119" s="276">
        <v>9.9011099999999992</v>
      </c>
    </row>
    <row r="120" spans="1:13">
      <c r="A120" s="267">
        <v>110</v>
      </c>
      <c r="B120" s="276" t="s">
        <v>235</v>
      </c>
      <c r="C120" s="277">
        <v>181.7</v>
      </c>
      <c r="D120" s="278">
        <v>182.46666666666667</v>
      </c>
      <c r="E120" s="278">
        <v>179.33333333333334</v>
      </c>
      <c r="F120" s="278">
        <v>176.96666666666667</v>
      </c>
      <c r="G120" s="278">
        <v>173.83333333333334</v>
      </c>
      <c r="H120" s="278">
        <v>184.83333333333334</v>
      </c>
      <c r="I120" s="278">
        <v>187.96666666666667</v>
      </c>
      <c r="J120" s="278">
        <v>190.33333333333334</v>
      </c>
      <c r="K120" s="276">
        <v>185.6</v>
      </c>
      <c r="L120" s="276">
        <v>180.1</v>
      </c>
      <c r="M120" s="276">
        <v>23.095559999999999</v>
      </c>
    </row>
    <row r="121" spans="1:13">
      <c r="A121" s="267">
        <v>111</v>
      </c>
      <c r="B121" s="276" t="s">
        <v>87</v>
      </c>
      <c r="C121" s="277">
        <v>575.79999999999995</v>
      </c>
      <c r="D121" s="278">
        <v>573.66666666666663</v>
      </c>
      <c r="E121" s="278">
        <v>567.38333333333321</v>
      </c>
      <c r="F121" s="278">
        <v>558.96666666666658</v>
      </c>
      <c r="G121" s="278">
        <v>552.68333333333317</v>
      </c>
      <c r="H121" s="278">
        <v>582.08333333333326</v>
      </c>
      <c r="I121" s="278">
        <v>588.36666666666679</v>
      </c>
      <c r="J121" s="278">
        <v>596.7833333333333</v>
      </c>
      <c r="K121" s="276">
        <v>579.95000000000005</v>
      </c>
      <c r="L121" s="276">
        <v>565.25</v>
      </c>
      <c r="M121" s="276">
        <v>7.85663</v>
      </c>
    </row>
    <row r="122" spans="1:13">
      <c r="A122" s="267">
        <v>112</v>
      </c>
      <c r="B122" s="276" t="s">
        <v>347</v>
      </c>
      <c r="C122" s="277">
        <v>474.45</v>
      </c>
      <c r="D122" s="278">
        <v>476.7166666666667</v>
      </c>
      <c r="E122" s="278">
        <v>468.88333333333338</v>
      </c>
      <c r="F122" s="278">
        <v>463.31666666666666</v>
      </c>
      <c r="G122" s="278">
        <v>455.48333333333335</v>
      </c>
      <c r="H122" s="278">
        <v>482.28333333333342</v>
      </c>
      <c r="I122" s="278">
        <v>490.11666666666667</v>
      </c>
      <c r="J122" s="278">
        <v>495.68333333333345</v>
      </c>
      <c r="K122" s="276">
        <v>484.55</v>
      </c>
      <c r="L122" s="276">
        <v>471.15</v>
      </c>
      <c r="M122" s="276">
        <v>2.6563500000000002</v>
      </c>
    </row>
    <row r="123" spans="1:13">
      <c r="A123" s="267">
        <v>113</v>
      </c>
      <c r="B123" s="276" t="s">
        <v>88</v>
      </c>
      <c r="C123" s="277">
        <v>502.5</v>
      </c>
      <c r="D123" s="278">
        <v>503.08333333333331</v>
      </c>
      <c r="E123" s="278">
        <v>496.66666666666663</v>
      </c>
      <c r="F123" s="278">
        <v>490.83333333333331</v>
      </c>
      <c r="G123" s="278">
        <v>484.41666666666663</v>
      </c>
      <c r="H123" s="278">
        <v>508.91666666666663</v>
      </c>
      <c r="I123" s="278">
        <v>515.33333333333326</v>
      </c>
      <c r="J123" s="278">
        <v>521.16666666666663</v>
      </c>
      <c r="K123" s="276">
        <v>509.5</v>
      </c>
      <c r="L123" s="276">
        <v>497.25</v>
      </c>
      <c r="M123" s="276">
        <v>34.677390000000003</v>
      </c>
    </row>
    <row r="124" spans="1:13">
      <c r="A124" s="267">
        <v>114</v>
      </c>
      <c r="B124" s="276" t="s">
        <v>238</v>
      </c>
      <c r="C124" s="277">
        <v>1165.8</v>
      </c>
      <c r="D124" s="278">
        <v>1156.9666666666667</v>
      </c>
      <c r="E124" s="278">
        <v>1138.9333333333334</v>
      </c>
      <c r="F124" s="278">
        <v>1112.0666666666666</v>
      </c>
      <c r="G124" s="278">
        <v>1094.0333333333333</v>
      </c>
      <c r="H124" s="278">
        <v>1183.8333333333335</v>
      </c>
      <c r="I124" s="278">
        <v>1201.8666666666668</v>
      </c>
      <c r="J124" s="278">
        <v>1228.7333333333336</v>
      </c>
      <c r="K124" s="276">
        <v>1175</v>
      </c>
      <c r="L124" s="276">
        <v>1130.0999999999999</v>
      </c>
      <c r="M124" s="276">
        <v>1.5303800000000001</v>
      </c>
    </row>
    <row r="125" spans="1:13">
      <c r="A125" s="267">
        <v>115</v>
      </c>
      <c r="B125" s="276" t="s">
        <v>348</v>
      </c>
      <c r="C125" s="277">
        <v>84.75</v>
      </c>
      <c r="D125" s="278">
        <v>84.38333333333334</v>
      </c>
      <c r="E125" s="278">
        <v>82.966666666666683</v>
      </c>
      <c r="F125" s="278">
        <v>81.183333333333337</v>
      </c>
      <c r="G125" s="278">
        <v>79.76666666666668</v>
      </c>
      <c r="H125" s="278">
        <v>86.166666666666686</v>
      </c>
      <c r="I125" s="278">
        <v>87.583333333333343</v>
      </c>
      <c r="J125" s="278">
        <v>89.366666666666688</v>
      </c>
      <c r="K125" s="276">
        <v>85.8</v>
      </c>
      <c r="L125" s="276">
        <v>82.6</v>
      </c>
      <c r="M125" s="276">
        <v>5.93764</v>
      </c>
    </row>
    <row r="126" spans="1:13">
      <c r="A126" s="267">
        <v>116</v>
      </c>
      <c r="B126" s="276" t="s">
        <v>355</v>
      </c>
      <c r="C126" s="277">
        <v>362.9</v>
      </c>
      <c r="D126" s="278">
        <v>363.66666666666669</v>
      </c>
      <c r="E126" s="278">
        <v>359.33333333333337</v>
      </c>
      <c r="F126" s="278">
        <v>355.76666666666671</v>
      </c>
      <c r="G126" s="278">
        <v>351.43333333333339</v>
      </c>
      <c r="H126" s="278">
        <v>367.23333333333335</v>
      </c>
      <c r="I126" s="278">
        <v>371.56666666666672</v>
      </c>
      <c r="J126" s="278">
        <v>375.13333333333333</v>
      </c>
      <c r="K126" s="276">
        <v>368</v>
      </c>
      <c r="L126" s="276">
        <v>360.1</v>
      </c>
      <c r="M126" s="276">
        <v>0.96336999999999995</v>
      </c>
    </row>
    <row r="127" spans="1:13">
      <c r="A127" s="267">
        <v>117</v>
      </c>
      <c r="B127" s="276" t="s">
        <v>356</v>
      </c>
      <c r="C127" s="277">
        <v>142.94999999999999</v>
      </c>
      <c r="D127" s="278">
        <v>142.38333333333333</v>
      </c>
      <c r="E127" s="278">
        <v>140.26666666666665</v>
      </c>
      <c r="F127" s="278">
        <v>137.58333333333331</v>
      </c>
      <c r="G127" s="278">
        <v>135.46666666666664</v>
      </c>
      <c r="H127" s="278">
        <v>145.06666666666666</v>
      </c>
      <c r="I127" s="278">
        <v>147.18333333333334</v>
      </c>
      <c r="J127" s="278">
        <v>149.86666666666667</v>
      </c>
      <c r="K127" s="276">
        <v>144.5</v>
      </c>
      <c r="L127" s="276">
        <v>139.69999999999999</v>
      </c>
      <c r="M127" s="276">
        <v>2.60859</v>
      </c>
    </row>
    <row r="128" spans="1:13">
      <c r="A128" s="267">
        <v>118</v>
      </c>
      <c r="B128" s="276" t="s">
        <v>349</v>
      </c>
      <c r="C128" s="277">
        <v>116.75</v>
      </c>
      <c r="D128" s="278">
        <v>115.98333333333333</v>
      </c>
      <c r="E128" s="278">
        <v>114.46666666666667</v>
      </c>
      <c r="F128" s="278">
        <v>112.18333333333334</v>
      </c>
      <c r="G128" s="278">
        <v>110.66666666666667</v>
      </c>
      <c r="H128" s="278">
        <v>118.26666666666667</v>
      </c>
      <c r="I128" s="278">
        <v>119.78333333333335</v>
      </c>
      <c r="J128" s="278">
        <v>122.06666666666666</v>
      </c>
      <c r="K128" s="276">
        <v>117.5</v>
      </c>
      <c r="L128" s="276">
        <v>113.7</v>
      </c>
      <c r="M128" s="276">
        <v>49.854970000000002</v>
      </c>
    </row>
    <row r="129" spans="1:13">
      <c r="A129" s="267">
        <v>119</v>
      </c>
      <c r="B129" s="276" t="s">
        <v>350</v>
      </c>
      <c r="C129" s="277">
        <v>374.95</v>
      </c>
      <c r="D129" s="278">
        <v>376.85000000000008</v>
      </c>
      <c r="E129" s="278">
        <v>369.70000000000016</v>
      </c>
      <c r="F129" s="278">
        <v>364.4500000000001</v>
      </c>
      <c r="G129" s="278">
        <v>357.30000000000018</v>
      </c>
      <c r="H129" s="278">
        <v>382.10000000000014</v>
      </c>
      <c r="I129" s="278">
        <v>389.25000000000011</v>
      </c>
      <c r="J129" s="278">
        <v>394.50000000000011</v>
      </c>
      <c r="K129" s="276">
        <v>384</v>
      </c>
      <c r="L129" s="276">
        <v>371.6</v>
      </c>
      <c r="M129" s="276">
        <v>1.3271299999999999</v>
      </c>
    </row>
    <row r="130" spans="1:13">
      <c r="A130" s="267">
        <v>120</v>
      </c>
      <c r="B130" s="276" t="s">
        <v>351</v>
      </c>
      <c r="C130" s="277">
        <v>840.25</v>
      </c>
      <c r="D130" s="278">
        <v>851.43333333333339</v>
      </c>
      <c r="E130" s="278">
        <v>825.61666666666679</v>
      </c>
      <c r="F130" s="278">
        <v>810.98333333333335</v>
      </c>
      <c r="G130" s="278">
        <v>785.16666666666674</v>
      </c>
      <c r="H130" s="278">
        <v>866.06666666666683</v>
      </c>
      <c r="I130" s="278">
        <v>891.88333333333344</v>
      </c>
      <c r="J130" s="278">
        <v>906.51666666666688</v>
      </c>
      <c r="K130" s="276">
        <v>877.25</v>
      </c>
      <c r="L130" s="276">
        <v>836.8</v>
      </c>
      <c r="M130" s="276">
        <v>7.8453400000000002</v>
      </c>
    </row>
    <row r="131" spans="1:13">
      <c r="A131" s="267">
        <v>121</v>
      </c>
      <c r="B131" s="276" t="s">
        <v>352</v>
      </c>
      <c r="C131" s="277">
        <v>133.94999999999999</v>
      </c>
      <c r="D131" s="278">
        <v>133.9</v>
      </c>
      <c r="E131" s="278">
        <v>132.05000000000001</v>
      </c>
      <c r="F131" s="278">
        <v>130.15</v>
      </c>
      <c r="G131" s="278">
        <v>128.30000000000001</v>
      </c>
      <c r="H131" s="278">
        <v>135.80000000000001</v>
      </c>
      <c r="I131" s="278">
        <v>137.64999999999998</v>
      </c>
      <c r="J131" s="278">
        <v>139.55000000000001</v>
      </c>
      <c r="K131" s="276">
        <v>135.75</v>
      </c>
      <c r="L131" s="276">
        <v>132</v>
      </c>
      <c r="M131" s="276">
        <v>22.950340000000001</v>
      </c>
    </row>
    <row r="132" spans="1:13">
      <c r="A132" s="267">
        <v>122</v>
      </c>
      <c r="B132" s="276" t="s">
        <v>1220</v>
      </c>
      <c r="C132" s="277">
        <v>768.85</v>
      </c>
      <c r="D132" s="278">
        <v>770.94999999999993</v>
      </c>
      <c r="E132" s="278">
        <v>752.89999999999986</v>
      </c>
      <c r="F132" s="278">
        <v>736.94999999999993</v>
      </c>
      <c r="G132" s="278">
        <v>718.89999999999986</v>
      </c>
      <c r="H132" s="278">
        <v>786.89999999999986</v>
      </c>
      <c r="I132" s="278">
        <v>804.94999999999982</v>
      </c>
      <c r="J132" s="278">
        <v>820.89999999999986</v>
      </c>
      <c r="K132" s="276">
        <v>789</v>
      </c>
      <c r="L132" s="276">
        <v>755</v>
      </c>
      <c r="M132" s="276">
        <v>0.75222999999999995</v>
      </c>
    </row>
    <row r="133" spans="1:13">
      <c r="A133" s="267">
        <v>123</v>
      </c>
      <c r="B133" s="276" t="s">
        <v>90</v>
      </c>
      <c r="C133" s="277">
        <v>10.15</v>
      </c>
      <c r="D133" s="278">
        <v>10.15</v>
      </c>
      <c r="E133" s="278">
        <v>10.050000000000001</v>
      </c>
      <c r="F133" s="278">
        <v>9.9500000000000011</v>
      </c>
      <c r="G133" s="278">
        <v>9.8500000000000014</v>
      </c>
      <c r="H133" s="278">
        <v>10.25</v>
      </c>
      <c r="I133" s="278">
        <v>10.349999999999998</v>
      </c>
      <c r="J133" s="278">
        <v>10.45</v>
      </c>
      <c r="K133" s="276">
        <v>10.25</v>
      </c>
      <c r="L133" s="276">
        <v>10.050000000000001</v>
      </c>
      <c r="M133" s="276">
        <v>81.483180000000004</v>
      </c>
    </row>
    <row r="134" spans="1:13">
      <c r="A134" s="267">
        <v>124</v>
      </c>
      <c r="B134" s="276" t="s">
        <v>91</v>
      </c>
      <c r="C134" s="277">
        <v>3639.55</v>
      </c>
      <c r="D134" s="278">
        <v>3636.4666666666667</v>
      </c>
      <c r="E134" s="278">
        <v>3618.0833333333335</v>
      </c>
      <c r="F134" s="278">
        <v>3596.6166666666668</v>
      </c>
      <c r="G134" s="278">
        <v>3578.2333333333336</v>
      </c>
      <c r="H134" s="278">
        <v>3657.9333333333334</v>
      </c>
      <c r="I134" s="278">
        <v>3676.3166666666666</v>
      </c>
      <c r="J134" s="278">
        <v>3697.7833333333333</v>
      </c>
      <c r="K134" s="276">
        <v>3654.85</v>
      </c>
      <c r="L134" s="276">
        <v>3615</v>
      </c>
      <c r="M134" s="276">
        <v>7.5513700000000004</v>
      </c>
    </row>
    <row r="135" spans="1:13">
      <c r="A135" s="267">
        <v>125</v>
      </c>
      <c r="B135" s="276" t="s">
        <v>357</v>
      </c>
      <c r="C135" s="277">
        <v>11399.45</v>
      </c>
      <c r="D135" s="278">
        <v>11452.033333333335</v>
      </c>
      <c r="E135" s="278">
        <v>11222.366666666669</v>
      </c>
      <c r="F135" s="278">
        <v>11045.283333333335</v>
      </c>
      <c r="G135" s="278">
        <v>10815.616666666669</v>
      </c>
      <c r="H135" s="278">
        <v>11629.116666666669</v>
      </c>
      <c r="I135" s="278">
        <v>11858.783333333336</v>
      </c>
      <c r="J135" s="278">
        <v>12035.866666666669</v>
      </c>
      <c r="K135" s="276">
        <v>11681.7</v>
      </c>
      <c r="L135" s="276">
        <v>11274.95</v>
      </c>
      <c r="M135" s="276">
        <v>0.28147</v>
      </c>
    </row>
    <row r="136" spans="1:13">
      <c r="A136" s="267">
        <v>126</v>
      </c>
      <c r="B136" s="276" t="s">
        <v>93</v>
      </c>
      <c r="C136" s="277">
        <v>200.85</v>
      </c>
      <c r="D136" s="278">
        <v>199.04999999999998</v>
      </c>
      <c r="E136" s="278">
        <v>195.79999999999995</v>
      </c>
      <c r="F136" s="278">
        <v>190.74999999999997</v>
      </c>
      <c r="G136" s="278">
        <v>187.49999999999994</v>
      </c>
      <c r="H136" s="278">
        <v>204.09999999999997</v>
      </c>
      <c r="I136" s="278">
        <v>207.35000000000002</v>
      </c>
      <c r="J136" s="278">
        <v>212.39999999999998</v>
      </c>
      <c r="K136" s="276">
        <v>202.3</v>
      </c>
      <c r="L136" s="276">
        <v>194</v>
      </c>
      <c r="M136" s="276">
        <v>160.10211000000001</v>
      </c>
    </row>
    <row r="137" spans="1:13">
      <c r="A137" s="267">
        <v>127</v>
      </c>
      <c r="B137" s="276" t="s">
        <v>231</v>
      </c>
      <c r="C137" s="277">
        <v>2456</v>
      </c>
      <c r="D137" s="278">
        <v>2436.3833333333332</v>
      </c>
      <c r="E137" s="278">
        <v>2399.7666666666664</v>
      </c>
      <c r="F137" s="278">
        <v>2343.5333333333333</v>
      </c>
      <c r="G137" s="278">
        <v>2306.9166666666665</v>
      </c>
      <c r="H137" s="278">
        <v>2492.6166666666663</v>
      </c>
      <c r="I137" s="278">
        <v>2529.2333333333331</v>
      </c>
      <c r="J137" s="278">
        <v>2585.4666666666662</v>
      </c>
      <c r="K137" s="276">
        <v>2473</v>
      </c>
      <c r="L137" s="276">
        <v>2380.15</v>
      </c>
      <c r="M137" s="276">
        <v>4.9471999999999996</v>
      </c>
    </row>
    <row r="138" spans="1:13">
      <c r="A138" s="267">
        <v>128</v>
      </c>
      <c r="B138" s="276" t="s">
        <v>94</v>
      </c>
      <c r="C138" s="277">
        <v>4850.25</v>
      </c>
      <c r="D138" s="278">
        <v>4850.083333333333</v>
      </c>
      <c r="E138" s="278">
        <v>4811.1666666666661</v>
      </c>
      <c r="F138" s="278">
        <v>4772.083333333333</v>
      </c>
      <c r="G138" s="278">
        <v>4733.1666666666661</v>
      </c>
      <c r="H138" s="278">
        <v>4889.1666666666661</v>
      </c>
      <c r="I138" s="278">
        <v>4928.0833333333321</v>
      </c>
      <c r="J138" s="278">
        <v>4967.1666666666661</v>
      </c>
      <c r="K138" s="276">
        <v>4889</v>
      </c>
      <c r="L138" s="276">
        <v>4811</v>
      </c>
      <c r="M138" s="276">
        <v>12.23452</v>
      </c>
    </row>
    <row r="139" spans="1:13">
      <c r="A139" s="267">
        <v>129</v>
      </c>
      <c r="B139" s="276" t="s">
        <v>1263</v>
      </c>
      <c r="C139" s="277">
        <v>720.05</v>
      </c>
      <c r="D139" s="278">
        <v>724.18333333333339</v>
      </c>
      <c r="E139" s="278">
        <v>710.86666666666679</v>
      </c>
      <c r="F139" s="278">
        <v>701.68333333333339</v>
      </c>
      <c r="G139" s="278">
        <v>688.36666666666679</v>
      </c>
      <c r="H139" s="278">
        <v>733.36666666666679</v>
      </c>
      <c r="I139" s="278">
        <v>746.68333333333339</v>
      </c>
      <c r="J139" s="278">
        <v>755.86666666666679</v>
      </c>
      <c r="K139" s="276">
        <v>737.5</v>
      </c>
      <c r="L139" s="276">
        <v>715</v>
      </c>
      <c r="M139" s="276">
        <v>0.33755000000000002</v>
      </c>
    </row>
    <row r="140" spans="1:13">
      <c r="A140" s="267">
        <v>130</v>
      </c>
      <c r="B140" s="276" t="s">
        <v>239</v>
      </c>
      <c r="C140" s="277">
        <v>74.3</v>
      </c>
      <c r="D140" s="278">
        <v>74.666666666666671</v>
      </c>
      <c r="E140" s="278">
        <v>72.183333333333337</v>
      </c>
      <c r="F140" s="278">
        <v>70.066666666666663</v>
      </c>
      <c r="G140" s="278">
        <v>67.583333333333329</v>
      </c>
      <c r="H140" s="278">
        <v>76.783333333333346</v>
      </c>
      <c r="I140" s="278">
        <v>79.266666666666666</v>
      </c>
      <c r="J140" s="278">
        <v>81.383333333333354</v>
      </c>
      <c r="K140" s="276">
        <v>77.150000000000006</v>
      </c>
      <c r="L140" s="276">
        <v>72.55</v>
      </c>
      <c r="M140" s="276">
        <v>40.442369999999997</v>
      </c>
    </row>
    <row r="141" spans="1:13">
      <c r="A141" s="267">
        <v>131</v>
      </c>
      <c r="B141" s="276" t="s">
        <v>95</v>
      </c>
      <c r="C141" s="277">
        <v>2532.5</v>
      </c>
      <c r="D141" s="278">
        <v>2529.7999999999997</v>
      </c>
      <c r="E141" s="278">
        <v>2509.6999999999994</v>
      </c>
      <c r="F141" s="278">
        <v>2486.8999999999996</v>
      </c>
      <c r="G141" s="278">
        <v>2466.7999999999993</v>
      </c>
      <c r="H141" s="278">
        <v>2552.5999999999995</v>
      </c>
      <c r="I141" s="278">
        <v>2572.6999999999998</v>
      </c>
      <c r="J141" s="278">
        <v>2595.4999999999995</v>
      </c>
      <c r="K141" s="276">
        <v>2549.9</v>
      </c>
      <c r="L141" s="276">
        <v>2507</v>
      </c>
      <c r="M141" s="276">
        <v>12.93136</v>
      </c>
    </row>
    <row r="142" spans="1:13">
      <c r="A142" s="267">
        <v>132</v>
      </c>
      <c r="B142" s="276" t="s">
        <v>359</v>
      </c>
      <c r="C142" s="277">
        <v>338.1</v>
      </c>
      <c r="D142" s="278">
        <v>340.51666666666665</v>
      </c>
      <c r="E142" s="278">
        <v>334.08333333333331</v>
      </c>
      <c r="F142" s="278">
        <v>330.06666666666666</v>
      </c>
      <c r="G142" s="278">
        <v>323.63333333333333</v>
      </c>
      <c r="H142" s="278">
        <v>344.5333333333333</v>
      </c>
      <c r="I142" s="278">
        <v>350.9666666666667</v>
      </c>
      <c r="J142" s="278">
        <v>354.98333333333329</v>
      </c>
      <c r="K142" s="276">
        <v>346.95</v>
      </c>
      <c r="L142" s="276">
        <v>336.5</v>
      </c>
      <c r="M142" s="276">
        <v>2.9589599999999998</v>
      </c>
    </row>
    <row r="143" spans="1:13">
      <c r="A143" s="267">
        <v>133</v>
      </c>
      <c r="B143" s="276" t="s">
        <v>360</v>
      </c>
      <c r="C143" s="277">
        <v>94.05</v>
      </c>
      <c r="D143" s="278">
        <v>94.366666666666674</v>
      </c>
      <c r="E143" s="278">
        <v>91.733333333333348</v>
      </c>
      <c r="F143" s="278">
        <v>89.416666666666671</v>
      </c>
      <c r="G143" s="278">
        <v>86.783333333333346</v>
      </c>
      <c r="H143" s="278">
        <v>96.683333333333351</v>
      </c>
      <c r="I143" s="278">
        <v>99.316666666666677</v>
      </c>
      <c r="J143" s="278">
        <v>101.63333333333335</v>
      </c>
      <c r="K143" s="276">
        <v>97</v>
      </c>
      <c r="L143" s="276">
        <v>92.05</v>
      </c>
      <c r="M143" s="276">
        <v>22.414670000000001</v>
      </c>
    </row>
    <row r="144" spans="1:13">
      <c r="A144" s="267">
        <v>134</v>
      </c>
      <c r="B144" s="276" t="s">
        <v>361</v>
      </c>
      <c r="C144" s="277">
        <v>135.05000000000001</v>
      </c>
      <c r="D144" s="278">
        <v>134</v>
      </c>
      <c r="E144" s="278">
        <v>132.05000000000001</v>
      </c>
      <c r="F144" s="278">
        <v>129.05000000000001</v>
      </c>
      <c r="G144" s="278">
        <v>127.10000000000002</v>
      </c>
      <c r="H144" s="278">
        <v>137</v>
      </c>
      <c r="I144" s="278">
        <v>138.94999999999999</v>
      </c>
      <c r="J144" s="278">
        <v>141.94999999999999</v>
      </c>
      <c r="K144" s="276">
        <v>135.94999999999999</v>
      </c>
      <c r="L144" s="276">
        <v>131</v>
      </c>
      <c r="M144" s="276">
        <v>0.72779000000000005</v>
      </c>
    </row>
    <row r="145" spans="1:13">
      <c r="A145" s="267">
        <v>135</v>
      </c>
      <c r="B145" s="276" t="s">
        <v>240</v>
      </c>
      <c r="C145" s="277">
        <v>434.85</v>
      </c>
      <c r="D145" s="278">
        <v>437.93333333333334</v>
      </c>
      <c r="E145" s="278">
        <v>427.4666666666667</v>
      </c>
      <c r="F145" s="278">
        <v>420.08333333333337</v>
      </c>
      <c r="G145" s="278">
        <v>409.61666666666673</v>
      </c>
      <c r="H145" s="278">
        <v>445.31666666666666</v>
      </c>
      <c r="I145" s="278">
        <v>455.78333333333325</v>
      </c>
      <c r="J145" s="278">
        <v>463.16666666666663</v>
      </c>
      <c r="K145" s="276">
        <v>448.4</v>
      </c>
      <c r="L145" s="276">
        <v>430.55</v>
      </c>
      <c r="M145" s="276">
        <v>6.6178900000000001</v>
      </c>
    </row>
    <row r="146" spans="1:13">
      <c r="A146" s="267">
        <v>136</v>
      </c>
      <c r="B146" s="276" t="s">
        <v>241</v>
      </c>
      <c r="C146" s="277">
        <v>1137.3</v>
      </c>
      <c r="D146" s="278">
        <v>1137.0666666666666</v>
      </c>
      <c r="E146" s="278">
        <v>1122.4833333333331</v>
      </c>
      <c r="F146" s="278">
        <v>1107.6666666666665</v>
      </c>
      <c r="G146" s="278">
        <v>1093.083333333333</v>
      </c>
      <c r="H146" s="278">
        <v>1151.8833333333332</v>
      </c>
      <c r="I146" s="278">
        <v>1166.4666666666667</v>
      </c>
      <c r="J146" s="278">
        <v>1181.2833333333333</v>
      </c>
      <c r="K146" s="276">
        <v>1151.6500000000001</v>
      </c>
      <c r="L146" s="276">
        <v>1122.25</v>
      </c>
      <c r="M146" s="276">
        <v>0.46966999999999998</v>
      </c>
    </row>
    <row r="147" spans="1:13">
      <c r="A147" s="267">
        <v>137</v>
      </c>
      <c r="B147" s="276" t="s">
        <v>242</v>
      </c>
      <c r="C147" s="277">
        <v>74.400000000000006</v>
      </c>
      <c r="D147" s="278">
        <v>74.683333333333337</v>
      </c>
      <c r="E147" s="278">
        <v>73.76666666666668</v>
      </c>
      <c r="F147" s="278">
        <v>73.13333333333334</v>
      </c>
      <c r="G147" s="278">
        <v>72.216666666666683</v>
      </c>
      <c r="H147" s="278">
        <v>75.316666666666677</v>
      </c>
      <c r="I147" s="278">
        <v>76.233333333333334</v>
      </c>
      <c r="J147" s="278">
        <v>76.866666666666674</v>
      </c>
      <c r="K147" s="276">
        <v>75.599999999999994</v>
      </c>
      <c r="L147" s="276">
        <v>74.05</v>
      </c>
      <c r="M147" s="276">
        <v>23.569279999999999</v>
      </c>
    </row>
    <row r="148" spans="1:13">
      <c r="A148" s="267">
        <v>138</v>
      </c>
      <c r="B148" s="276" t="s">
        <v>96</v>
      </c>
      <c r="C148" s="277">
        <v>69.599999999999994</v>
      </c>
      <c r="D148" s="278">
        <v>69.766666666666666</v>
      </c>
      <c r="E148" s="278">
        <v>69.033333333333331</v>
      </c>
      <c r="F148" s="278">
        <v>68.466666666666669</v>
      </c>
      <c r="G148" s="278">
        <v>67.733333333333334</v>
      </c>
      <c r="H148" s="278">
        <v>70.333333333333329</v>
      </c>
      <c r="I148" s="278">
        <v>71.066666666666649</v>
      </c>
      <c r="J148" s="278">
        <v>71.633333333333326</v>
      </c>
      <c r="K148" s="276">
        <v>70.5</v>
      </c>
      <c r="L148" s="276">
        <v>69.2</v>
      </c>
      <c r="M148" s="276">
        <v>20.710850000000001</v>
      </c>
    </row>
    <row r="149" spans="1:13">
      <c r="A149" s="267">
        <v>139</v>
      </c>
      <c r="B149" s="276" t="s">
        <v>362</v>
      </c>
      <c r="C149" s="277">
        <v>530.15</v>
      </c>
      <c r="D149" s="278">
        <v>529.69999999999993</v>
      </c>
      <c r="E149" s="278">
        <v>520.44999999999982</v>
      </c>
      <c r="F149" s="278">
        <v>510.74999999999989</v>
      </c>
      <c r="G149" s="278">
        <v>501.49999999999977</v>
      </c>
      <c r="H149" s="278">
        <v>539.39999999999986</v>
      </c>
      <c r="I149" s="278">
        <v>548.65000000000009</v>
      </c>
      <c r="J149" s="278">
        <v>558.34999999999991</v>
      </c>
      <c r="K149" s="276">
        <v>538.95000000000005</v>
      </c>
      <c r="L149" s="276">
        <v>520</v>
      </c>
      <c r="M149" s="276">
        <v>4.19977</v>
      </c>
    </row>
    <row r="150" spans="1:13">
      <c r="A150" s="267">
        <v>140</v>
      </c>
      <c r="B150" s="276" t="s">
        <v>1297</v>
      </c>
      <c r="C150" s="277">
        <v>1463.15</v>
      </c>
      <c r="D150" s="278">
        <v>1465.55</v>
      </c>
      <c r="E150" s="278">
        <v>1443.1</v>
      </c>
      <c r="F150" s="278">
        <v>1423.05</v>
      </c>
      <c r="G150" s="278">
        <v>1400.6</v>
      </c>
      <c r="H150" s="278">
        <v>1485.6</v>
      </c>
      <c r="I150" s="278">
        <v>1508.0500000000002</v>
      </c>
      <c r="J150" s="278">
        <v>1528.1</v>
      </c>
      <c r="K150" s="276">
        <v>1488</v>
      </c>
      <c r="L150" s="276">
        <v>1445.5</v>
      </c>
      <c r="M150" s="276">
        <v>2.6689999999999998E-2</v>
      </c>
    </row>
    <row r="151" spans="1:13">
      <c r="A151" s="267">
        <v>141</v>
      </c>
      <c r="B151" s="276" t="s">
        <v>97</v>
      </c>
      <c r="C151" s="277">
        <v>1417.9</v>
      </c>
      <c r="D151" s="278">
        <v>1405.3</v>
      </c>
      <c r="E151" s="278">
        <v>1388.6</v>
      </c>
      <c r="F151" s="278">
        <v>1359.3</v>
      </c>
      <c r="G151" s="278">
        <v>1342.6</v>
      </c>
      <c r="H151" s="278">
        <v>1434.6</v>
      </c>
      <c r="I151" s="278">
        <v>1451.3000000000002</v>
      </c>
      <c r="J151" s="278">
        <v>1480.6</v>
      </c>
      <c r="K151" s="276">
        <v>1422</v>
      </c>
      <c r="L151" s="276">
        <v>1376</v>
      </c>
      <c r="M151" s="276">
        <v>24.46125</v>
      </c>
    </row>
    <row r="152" spans="1:13">
      <c r="A152" s="267">
        <v>143</v>
      </c>
      <c r="B152" s="276" t="s">
        <v>98</v>
      </c>
      <c r="C152" s="277">
        <v>183.7</v>
      </c>
      <c r="D152" s="278">
        <v>184.51666666666665</v>
      </c>
      <c r="E152" s="278">
        <v>180.1333333333333</v>
      </c>
      <c r="F152" s="278">
        <v>176.56666666666663</v>
      </c>
      <c r="G152" s="278">
        <v>172.18333333333328</v>
      </c>
      <c r="H152" s="278">
        <v>188.08333333333331</v>
      </c>
      <c r="I152" s="278">
        <v>192.46666666666664</v>
      </c>
      <c r="J152" s="278">
        <v>196.03333333333333</v>
      </c>
      <c r="K152" s="276">
        <v>188.9</v>
      </c>
      <c r="L152" s="276">
        <v>180.95</v>
      </c>
      <c r="M152" s="276">
        <v>65.304559999999995</v>
      </c>
    </row>
    <row r="153" spans="1:13">
      <c r="A153" s="267">
        <v>144</v>
      </c>
      <c r="B153" s="276" t="s">
        <v>243</v>
      </c>
      <c r="C153" s="277">
        <v>8.5</v>
      </c>
      <c r="D153" s="278">
        <v>8.5499999999999989</v>
      </c>
      <c r="E153" s="278">
        <v>8.3499999999999979</v>
      </c>
      <c r="F153" s="278">
        <v>8.1999999999999993</v>
      </c>
      <c r="G153" s="278">
        <v>7.9999999999999982</v>
      </c>
      <c r="H153" s="278">
        <v>8.6999999999999975</v>
      </c>
      <c r="I153" s="278">
        <v>8.8999999999999968</v>
      </c>
      <c r="J153" s="278">
        <v>9.0499999999999972</v>
      </c>
      <c r="K153" s="276">
        <v>8.75</v>
      </c>
      <c r="L153" s="276">
        <v>8.4</v>
      </c>
      <c r="M153" s="276">
        <v>102.63252</v>
      </c>
    </row>
    <row r="154" spans="1:13">
      <c r="A154" s="267">
        <v>145</v>
      </c>
      <c r="B154" s="276" t="s">
        <v>364</v>
      </c>
      <c r="C154" s="277">
        <v>345.3</v>
      </c>
      <c r="D154" s="278">
        <v>346.8</v>
      </c>
      <c r="E154" s="278">
        <v>339.90000000000003</v>
      </c>
      <c r="F154" s="278">
        <v>334.5</v>
      </c>
      <c r="G154" s="278">
        <v>327.60000000000002</v>
      </c>
      <c r="H154" s="278">
        <v>352.20000000000005</v>
      </c>
      <c r="I154" s="278">
        <v>359.1</v>
      </c>
      <c r="J154" s="278">
        <v>364.50000000000006</v>
      </c>
      <c r="K154" s="276">
        <v>353.7</v>
      </c>
      <c r="L154" s="276">
        <v>341.4</v>
      </c>
      <c r="M154" s="276">
        <v>4.0190200000000003</v>
      </c>
    </row>
    <row r="155" spans="1:13">
      <c r="A155" s="267">
        <v>146</v>
      </c>
      <c r="B155" s="276" t="s">
        <v>99</v>
      </c>
      <c r="C155" s="277">
        <v>65.05</v>
      </c>
      <c r="D155" s="278">
        <v>65.266666666666666</v>
      </c>
      <c r="E155" s="278">
        <v>63.583333333333329</v>
      </c>
      <c r="F155" s="278">
        <v>62.11666666666666</v>
      </c>
      <c r="G155" s="278">
        <v>60.433333333333323</v>
      </c>
      <c r="H155" s="278">
        <v>66.733333333333334</v>
      </c>
      <c r="I155" s="278">
        <v>68.416666666666671</v>
      </c>
      <c r="J155" s="278">
        <v>69.88333333333334</v>
      </c>
      <c r="K155" s="276">
        <v>66.95</v>
      </c>
      <c r="L155" s="276">
        <v>63.8</v>
      </c>
      <c r="M155" s="276">
        <v>520.03516000000002</v>
      </c>
    </row>
    <row r="156" spans="1:13">
      <c r="A156" s="267">
        <v>147</v>
      </c>
      <c r="B156" s="276" t="s">
        <v>367</v>
      </c>
      <c r="C156" s="277">
        <v>337.2</v>
      </c>
      <c r="D156" s="278">
        <v>339.05</v>
      </c>
      <c r="E156" s="278">
        <v>331.75</v>
      </c>
      <c r="F156" s="278">
        <v>326.3</v>
      </c>
      <c r="G156" s="278">
        <v>319</v>
      </c>
      <c r="H156" s="278">
        <v>344.5</v>
      </c>
      <c r="I156" s="278">
        <v>351.80000000000007</v>
      </c>
      <c r="J156" s="278">
        <v>357.25</v>
      </c>
      <c r="K156" s="276">
        <v>346.35</v>
      </c>
      <c r="L156" s="276">
        <v>333.6</v>
      </c>
      <c r="M156" s="276">
        <v>7.44285</v>
      </c>
    </row>
    <row r="157" spans="1:13">
      <c r="A157" s="267">
        <v>148</v>
      </c>
      <c r="B157" s="276" t="s">
        <v>366</v>
      </c>
      <c r="C157" s="277">
        <v>2626.5</v>
      </c>
      <c r="D157" s="278">
        <v>2634.5</v>
      </c>
      <c r="E157" s="278">
        <v>2603</v>
      </c>
      <c r="F157" s="278">
        <v>2579.5</v>
      </c>
      <c r="G157" s="278">
        <v>2548</v>
      </c>
      <c r="H157" s="278">
        <v>2658</v>
      </c>
      <c r="I157" s="278">
        <v>2689.5</v>
      </c>
      <c r="J157" s="278">
        <v>2713</v>
      </c>
      <c r="K157" s="276">
        <v>2666</v>
      </c>
      <c r="L157" s="276">
        <v>2611</v>
      </c>
      <c r="M157" s="276">
        <v>0.1653</v>
      </c>
    </row>
    <row r="158" spans="1:13">
      <c r="A158" s="267">
        <v>149</v>
      </c>
      <c r="B158" s="276" t="s">
        <v>368</v>
      </c>
      <c r="C158" s="277">
        <v>622.70000000000005</v>
      </c>
      <c r="D158" s="278">
        <v>620.93333333333339</v>
      </c>
      <c r="E158" s="278">
        <v>616.11666666666679</v>
      </c>
      <c r="F158" s="278">
        <v>609.53333333333342</v>
      </c>
      <c r="G158" s="278">
        <v>604.71666666666681</v>
      </c>
      <c r="H158" s="278">
        <v>627.51666666666677</v>
      </c>
      <c r="I158" s="278">
        <v>632.33333333333337</v>
      </c>
      <c r="J158" s="278">
        <v>638.91666666666674</v>
      </c>
      <c r="K158" s="276">
        <v>625.75</v>
      </c>
      <c r="L158" s="276">
        <v>614.35</v>
      </c>
      <c r="M158" s="276">
        <v>0.55649999999999999</v>
      </c>
    </row>
    <row r="159" spans="1:13">
      <c r="A159" s="267">
        <v>150</v>
      </c>
      <c r="B159" s="276" t="s">
        <v>2940</v>
      </c>
      <c r="C159" s="277">
        <v>593.15</v>
      </c>
      <c r="D159" s="278">
        <v>593.7166666666667</v>
      </c>
      <c r="E159" s="278">
        <v>587.43333333333339</v>
      </c>
      <c r="F159" s="278">
        <v>581.7166666666667</v>
      </c>
      <c r="G159" s="278">
        <v>575.43333333333339</v>
      </c>
      <c r="H159" s="278">
        <v>599.43333333333339</v>
      </c>
      <c r="I159" s="278">
        <v>605.7166666666667</v>
      </c>
      <c r="J159" s="278">
        <v>611.43333333333339</v>
      </c>
      <c r="K159" s="276">
        <v>600</v>
      </c>
      <c r="L159" s="276">
        <v>588</v>
      </c>
      <c r="M159" s="276">
        <v>1.00369</v>
      </c>
    </row>
    <row r="160" spans="1:13">
      <c r="A160" s="267">
        <v>151</v>
      </c>
      <c r="B160" s="276" t="s">
        <v>370</v>
      </c>
      <c r="C160" s="277">
        <v>150.05000000000001</v>
      </c>
      <c r="D160" s="278">
        <v>150.88333333333333</v>
      </c>
      <c r="E160" s="278">
        <v>147.26666666666665</v>
      </c>
      <c r="F160" s="278">
        <v>144.48333333333332</v>
      </c>
      <c r="G160" s="278">
        <v>140.86666666666665</v>
      </c>
      <c r="H160" s="278">
        <v>153.66666666666666</v>
      </c>
      <c r="I160" s="278">
        <v>157.28333333333333</v>
      </c>
      <c r="J160" s="278">
        <v>160.06666666666666</v>
      </c>
      <c r="K160" s="276">
        <v>154.5</v>
      </c>
      <c r="L160" s="276">
        <v>148.1</v>
      </c>
      <c r="M160" s="276">
        <v>24.296710000000001</v>
      </c>
    </row>
    <row r="161" spans="1:13">
      <c r="A161" s="267">
        <v>152</v>
      </c>
      <c r="B161" s="276" t="s">
        <v>244</v>
      </c>
      <c r="C161" s="277">
        <v>77.2</v>
      </c>
      <c r="D161" s="278">
        <v>78.316666666666663</v>
      </c>
      <c r="E161" s="278">
        <v>75.433333333333323</v>
      </c>
      <c r="F161" s="278">
        <v>73.666666666666657</v>
      </c>
      <c r="G161" s="278">
        <v>70.783333333333317</v>
      </c>
      <c r="H161" s="278">
        <v>80.083333333333329</v>
      </c>
      <c r="I161" s="278">
        <v>82.966666666666654</v>
      </c>
      <c r="J161" s="278">
        <v>84.733333333333334</v>
      </c>
      <c r="K161" s="276">
        <v>81.2</v>
      </c>
      <c r="L161" s="276">
        <v>76.55</v>
      </c>
      <c r="M161" s="276">
        <v>73.978269999999995</v>
      </c>
    </row>
    <row r="162" spans="1:13">
      <c r="A162" s="267">
        <v>153</v>
      </c>
      <c r="B162" s="276" t="s">
        <v>369</v>
      </c>
      <c r="C162" s="277">
        <v>77.25</v>
      </c>
      <c r="D162" s="278">
        <v>77.466666666666669</v>
      </c>
      <c r="E162" s="278">
        <v>76.38333333333334</v>
      </c>
      <c r="F162" s="278">
        <v>75.516666666666666</v>
      </c>
      <c r="G162" s="278">
        <v>74.433333333333337</v>
      </c>
      <c r="H162" s="278">
        <v>78.333333333333343</v>
      </c>
      <c r="I162" s="278">
        <v>79.416666666666657</v>
      </c>
      <c r="J162" s="278">
        <v>80.283333333333346</v>
      </c>
      <c r="K162" s="276">
        <v>78.55</v>
      </c>
      <c r="L162" s="276">
        <v>76.599999999999994</v>
      </c>
      <c r="M162" s="276">
        <v>19.011299999999999</v>
      </c>
    </row>
    <row r="163" spans="1:13">
      <c r="A163" s="267">
        <v>154</v>
      </c>
      <c r="B163" s="276" t="s">
        <v>100</v>
      </c>
      <c r="C163" s="277">
        <v>116.7</v>
      </c>
      <c r="D163" s="278">
        <v>115.78333333333335</v>
      </c>
      <c r="E163" s="278">
        <v>111.06666666666669</v>
      </c>
      <c r="F163" s="278">
        <v>105.43333333333335</v>
      </c>
      <c r="G163" s="278">
        <v>100.7166666666667</v>
      </c>
      <c r="H163" s="278">
        <v>121.41666666666669</v>
      </c>
      <c r="I163" s="278">
        <v>126.13333333333335</v>
      </c>
      <c r="J163" s="278">
        <v>131.76666666666668</v>
      </c>
      <c r="K163" s="276">
        <v>120.5</v>
      </c>
      <c r="L163" s="276">
        <v>110.15</v>
      </c>
      <c r="M163" s="276">
        <v>975.00422000000003</v>
      </c>
    </row>
    <row r="164" spans="1:13">
      <c r="A164" s="267">
        <v>155</v>
      </c>
      <c r="B164" s="276" t="s">
        <v>375</v>
      </c>
      <c r="C164" s="277">
        <v>1893.85</v>
      </c>
      <c r="D164" s="278">
        <v>1908.2833333333335</v>
      </c>
      <c r="E164" s="278">
        <v>1871.5666666666671</v>
      </c>
      <c r="F164" s="278">
        <v>1849.2833333333335</v>
      </c>
      <c r="G164" s="278">
        <v>1812.5666666666671</v>
      </c>
      <c r="H164" s="278">
        <v>1930.5666666666671</v>
      </c>
      <c r="I164" s="278">
        <v>1967.2833333333338</v>
      </c>
      <c r="J164" s="278">
        <v>1989.5666666666671</v>
      </c>
      <c r="K164" s="276">
        <v>1945</v>
      </c>
      <c r="L164" s="276">
        <v>1886</v>
      </c>
      <c r="M164" s="276">
        <v>0.28922999999999999</v>
      </c>
    </row>
    <row r="165" spans="1:13">
      <c r="A165" s="267">
        <v>156</v>
      </c>
      <c r="B165" s="276" t="s">
        <v>376</v>
      </c>
      <c r="C165" s="277">
        <v>2177.5500000000002</v>
      </c>
      <c r="D165" s="278">
        <v>2185.9333333333334</v>
      </c>
      <c r="E165" s="278">
        <v>2151.6166666666668</v>
      </c>
      <c r="F165" s="278">
        <v>2125.6833333333334</v>
      </c>
      <c r="G165" s="278">
        <v>2091.3666666666668</v>
      </c>
      <c r="H165" s="278">
        <v>2211.8666666666668</v>
      </c>
      <c r="I165" s="278">
        <v>2246.1833333333334</v>
      </c>
      <c r="J165" s="278">
        <v>2272.1166666666668</v>
      </c>
      <c r="K165" s="276">
        <v>2220.25</v>
      </c>
      <c r="L165" s="276">
        <v>2160</v>
      </c>
      <c r="M165" s="276">
        <v>0.11096</v>
      </c>
    </row>
    <row r="166" spans="1:13">
      <c r="A166" s="267">
        <v>157</v>
      </c>
      <c r="B166" s="276" t="s">
        <v>372</v>
      </c>
      <c r="C166" s="277">
        <v>278.39999999999998</v>
      </c>
      <c r="D166" s="278">
        <v>276.46666666666664</v>
      </c>
      <c r="E166" s="278">
        <v>272.93333333333328</v>
      </c>
      <c r="F166" s="278">
        <v>267.46666666666664</v>
      </c>
      <c r="G166" s="278">
        <v>263.93333333333328</v>
      </c>
      <c r="H166" s="278">
        <v>281.93333333333328</v>
      </c>
      <c r="I166" s="278">
        <v>285.4666666666667</v>
      </c>
      <c r="J166" s="278">
        <v>290.93333333333328</v>
      </c>
      <c r="K166" s="276">
        <v>280</v>
      </c>
      <c r="L166" s="276">
        <v>271</v>
      </c>
      <c r="M166" s="276">
        <v>2.26573</v>
      </c>
    </row>
    <row r="167" spans="1:13">
      <c r="A167" s="267">
        <v>158</v>
      </c>
      <c r="B167" s="276" t="s">
        <v>382</v>
      </c>
      <c r="C167" s="277">
        <v>262.89999999999998</v>
      </c>
      <c r="D167" s="278">
        <v>261.75</v>
      </c>
      <c r="E167" s="278">
        <v>258</v>
      </c>
      <c r="F167" s="278">
        <v>253.10000000000002</v>
      </c>
      <c r="G167" s="278">
        <v>249.35000000000002</v>
      </c>
      <c r="H167" s="278">
        <v>266.64999999999998</v>
      </c>
      <c r="I167" s="278">
        <v>270.39999999999998</v>
      </c>
      <c r="J167" s="278">
        <v>275.29999999999995</v>
      </c>
      <c r="K167" s="276">
        <v>265.5</v>
      </c>
      <c r="L167" s="276">
        <v>256.85000000000002</v>
      </c>
      <c r="M167" s="276">
        <v>6.6303799999999997</v>
      </c>
    </row>
    <row r="168" spans="1:13">
      <c r="A168" s="267">
        <v>159</v>
      </c>
      <c r="B168" s="276" t="s">
        <v>373</v>
      </c>
      <c r="C168" s="277">
        <v>105.85</v>
      </c>
      <c r="D168" s="278">
        <v>104.93333333333334</v>
      </c>
      <c r="E168" s="278">
        <v>102.36666666666667</v>
      </c>
      <c r="F168" s="278">
        <v>98.88333333333334</v>
      </c>
      <c r="G168" s="278">
        <v>96.316666666666677</v>
      </c>
      <c r="H168" s="278">
        <v>108.41666666666667</v>
      </c>
      <c r="I168" s="278">
        <v>110.98333333333333</v>
      </c>
      <c r="J168" s="278">
        <v>114.46666666666667</v>
      </c>
      <c r="K168" s="276">
        <v>107.5</v>
      </c>
      <c r="L168" s="276">
        <v>101.45</v>
      </c>
      <c r="M168" s="276">
        <v>1.6834899999999999</v>
      </c>
    </row>
    <row r="169" spans="1:13">
      <c r="A169" s="267">
        <v>160</v>
      </c>
      <c r="B169" s="276" t="s">
        <v>374</v>
      </c>
      <c r="C169" s="277">
        <v>184.5</v>
      </c>
      <c r="D169" s="278">
        <v>182.78333333333333</v>
      </c>
      <c r="E169" s="278">
        <v>176.61666666666667</v>
      </c>
      <c r="F169" s="278">
        <v>168.73333333333335</v>
      </c>
      <c r="G169" s="278">
        <v>162.56666666666669</v>
      </c>
      <c r="H169" s="278">
        <v>190.66666666666666</v>
      </c>
      <c r="I169" s="278">
        <v>196.83333333333334</v>
      </c>
      <c r="J169" s="278">
        <v>204.71666666666664</v>
      </c>
      <c r="K169" s="276">
        <v>188.95</v>
      </c>
      <c r="L169" s="276">
        <v>174.9</v>
      </c>
      <c r="M169" s="276">
        <v>9.8412199999999999</v>
      </c>
    </row>
    <row r="170" spans="1:13">
      <c r="A170" s="267">
        <v>161</v>
      </c>
      <c r="B170" s="276" t="s">
        <v>245</v>
      </c>
      <c r="C170" s="277">
        <v>139.65</v>
      </c>
      <c r="D170" s="278">
        <v>140.38333333333333</v>
      </c>
      <c r="E170" s="278">
        <v>137.76666666666665</v>
      </c>
      <c r="F170" s="278">
        <v>135.88333333333333</v>
      </c>
      <c r="G170" s="278">
        <v>133.26666666666665</v>
      </c>
      <c r="H170" s="278">
        <v>142.26666666666665</v>
      </c>
      <c r="I170" s="278">
        <v>144.88333333333333</v>
      </c>
      <c r="J170" s="278">
        <v>146.76666666666665</v>
      </c>
      <c r="K170" s="276">
        <v>143</v>
      </c>
      <c r="L170" s="276">
        <v>138.5</v>
      </c>
      <c r="M170" s="276">
        <v>4.8022600000000004</v>
      </c>
    </row>
    <row r="171" spans="1:13">
      <c r="A171" s="267">
        <v>162</v>
      </c>
      <c r="B171" s="276" t="s">
        <v>378</v>
      </c>
      <c r="C171" s="277">
        <v>5756.95</v>
      </c>
      <c r="D171" s="278">
        <v>5755.0166666666673</v>
      </c>
      <c r="E171" s="278">
        <v>5660.0333333333347</v>
      </c>
      <c r="F171" s="278">
        <v>5563.1166666666677</v>
      </c>
      <c r="G171" s="278">
        <v>5468.133333333335</v>
      </c>
      <c r="H171" s="278">
        <v>5851.9333333333343</v>
      </c>
      <c r="I171" s="278">
        <v>5946.9166666666661</v>
      </c>
      <c r="J171" s="278">
        <v>6043.8333333333339</v>
      </c>
      <c r="K171" s="276">
        <v>5850</v>
      </c>
      <c r="L171" s="276">
        <v>5658.1</v>
      </c>
      <c r="M171" s="276">
        <v>0.12614</v>
      </c>
    </row>
    <row r="172" spans="1:13">
      <c r="A172" s="267">
        <v>163</v>
      </c>
      <c r="B172" s="276" t="s">
        <v>379</v>
      </c>
      <c r="C172" s="277">
        <v>1551.05</v>
      </c>
      <c r="D172" s="278">
        <v>1557.5666666666666</v>
      </c>
      <c r="E172" s="278">
        <v>1540.2333333333331</v>
      </c>
      <c r="F172" s="278">
        <v>1529.4166666666665</v>
      </c>
      <c r="G172" s="278">
        <v>1512.083333333333</v>
      </c>
      <c r="H172" s="278">
        <v>1568.3833333333332</v>
      </c>
      <c r="I172" s="278">
        <v>1585.7166666666667</v>
      </c>
      <c r="J172" s="278">
        <v>1596.5333333333333</v>
      </c>
      <c r="K172" s="276">
        <v>1574.9</v>
      </c>
      <c r="L172" s="276">
        <v>1546.75</v>
      </c>
      <c r="M172" s="276">
        <v>0.43707000000000001</v>
      </c>
    </row>
    <row r="173" spans="1:13">
      <c r="A173" s="267">
        <v>164</v>
      </c>
      <c r="B173" s="276" t="s">
        <v>101</v>
      </c>
      <c r="C173" s="277">
        <v>479.7</v>
      </c>
      <c r="D173" s="278">
        <v>479.08333333333331</v>
      </c>
      <c r="E173" s="278">
        <v>476.11666666666662</v>
      </c>
      <c r="F173" s="278">
        <v>472.5333333333333</v>
      </c>
      <c r="G173" s="278">
        <v>469.56666666666661</v>
      </c>
      <c r="H173" s="278">
        <v>482.66666666666663</v>
      </c>
      <c r="I173" s="278">
        <v>485.63333333333333</v>
      </c>
      <c r="J173" s="278">
        <v>489.21666666666664</v>
      </c>
      <c r="K173" s="276">
        <v>482.05</v>
      </c>
      <c r="L173" s="276">
        <v>475.5</v>
      </c>
      <c r="M173" s="276">
        <v>16.683669999999999</v>
      </c>
    </row>
    <row r="174" spans="1:13">
      <c r="A174" s="267">
        <v>165</v>
      </c>
      <c r="B174" s="276" t="s">
        <v>387</v>
      </c>
      <c r="C174" s="277">
        <v>47.75</v>
      </c>
      <c r="D174" s="278">
        <v>47.85</v>
      </c>
      <c r="E174" s="278">
        <v>47.050000000000004</v>
      </c>
      <c r="F174" s="278">
        <v>46.35</v>
      </c>
      <c r="G174" s="278">
        <v>45.550000000000004</v>
      </c>
      <c r="H174" s="278">
        <v>48.550000000000004</v>
      </c>
      <c r="I174" s="278">
        <v>49.35</v>
      </c>
      <c r="J174" s="278">
        <v>50.050000000000004</v>
      </c>
      <c r="K174" s="276">
        <v>48.65</v>
      </c>
      <c r="L174" s="276">
        <v>47.15</v>
      </c>
      <c r="M174" s="276">
        <v>18.125730000000001</v>
      </c>
    </row>
    <row r="175" spans="1:13">
      <c r="A175" s="267">
        <v>166</v>
      </c>
      <c r="B175" s="276" t="s">
        <v>1396</v>
      </c>
      <c r="C175" s="277">
        <v>3773.55</v>
      </c>
      <c r="D175" s="278">
        <v>3789.4833333333336</v>
      </c>
      <c r="E175" s="278">
        <v>3734.0666666666671</v>
      </c>
      <c r="F175" s="278">
        <v>3694.5833333333335</v>
      </c>
      <c r="G175" s="278">
        <v>3639.166666666667</v>
      </c>
      <c r="H175" s="278">
        <v>3828.9666666666672</v>
      </c>
      <c r="I175" s="278">
        <v>3884.3833333333332</v>
      </c>
      <c r="J175" s="278">
        <v>3923.8666666666672</v>
      </c>
      <c r="K175" s="276">
        <v>3844.9</v>
      </c>
      <c r="L175" s="276">
        <v>3750</v>
      </c>
      <c r="M175" s="276">
        <v>0.28548000000000001</v>
      </c>
    </row>
    <row r="176" spans="1:13">
      <c r="A176" s="267">
        <v>167</v>
      </c>
      <c r="B176" s="276" t="s">
        <v>103</v>
      </c>
      <c r="C176" s="277">
        <v>26.35</v>
      </c>
      <c r="D176" s="278">
        <v>26.316666666666666</v>
      </c>
      <c r="E176" s="278">
        <v>26.033333333333331</v>
      </c>
      <c r="F176" s="278">
        <v>25.716666666666665</v>
      </c>
      <c r="G176" s="278">
        <v>25.43333333333333</v>
      </c>
      <c r="H176" s="278">
        <v>26.633333333333333</v>
      </c>
      <c r="I176" s="278">
        <v>26.916666666666671</v>
      </c>
      <c r="J176" s="278">
        <v>27.233333333333334</v>
      </c>
      <c r="K176" s="276">
        <v>26.6</v>
      </c>
      <c r="L176" s="276">
        <v>26</v>
      </c>
      <c r="M176" s="276">
        <v>139.52199999999999</v>
      </c>
    </row>
    <row r="177" spans="1:13">
      <c r="A177" s="267">
        <v>168</v>
      </c>
      <c r="B177" s="276" t="s">
        <v>388</v>
      </c>
      <c r="C177" s="277">
        <v>214.6</v>
      </c>
      <c r="D177" s="278">
        <v>214.73333333333335</v>
      </c>
      <c r="E177" s="278">
        <v>212.06666666666669</v>
      </c>
      <c r="F177" s="278">
        <v>209.53333333333333</v>
      </c>
      <c r="G177" s="278">
        <v>206.86666666666667</v>
      </c>
      <c r="H177" s="278">
        <v>217.26666666666671</v>
      </c>
      <c r="I177" s="278">
        <v>219.93333333333334</v>
      </c>
      <c r="J177" s="278">
        <v>222.46666666666673</v>
      </c>
      <c r="K177" s="276">
        <v>217.4</v>
      </c>
      <c r="L177" s="276">
        <v>212.2</v>
      </c>
      <c r="M177" s="276">
        <v>10.598610000000001</v>
      </c>
    </row>
    <row r="178" spans="1:13">
      <c r="A178" s="267">
        <v>169</v>
      </c>
      <c r="B178" s="276" t="s">
        <v>380</v>
      </c>
      <c r="C178" s="277">
        <v>902</v>
      </c>
      <c r="D178" s="278">
        <v>907.76666666666677</v>
      </c>
      <c r="E178" s="278">
        <v>893.23333333333358</v>
      </c>
      <c r="F178" s="278">
        <v>884.46666666666681</v>
      </c>
      <c r="G178" s="278">
        <v>869.93333333333362</v>
      </c>
      <c r="H178" s="278">
        <v>916.53333333333353</v>
      </c>
      <c r="I178" s="278">
        <v>931.06666666666661</v>
      </c>
      <c r="J178" s="278">
        <v>939.83333333333348</v>
      </c>
      <c r="K178" s="276">
        <v>922.3</v>
      </c>
      <c r="L178" s="276">
        <v>899</v>
      </c>
      <c r="M178" s="276">
        <v>0.76888999999999996</v>
      </c>
    </row>
    <row r="179" spans="1:13">
      <c r="A179" s="267">
        <v>170</v>
      </c>
      <c r="B179" s="276" t="s">
        <v>246</v>
      </c>
      <c r="C179" s="277">
        <v>508.9</v>
      </c>
      <c r="D179" s="278">
        <v>509.55</v>
      </c>
      <c r="E179" s="278">
        <v>504.45000000000005</v>
      </c>
      <c r="F179" s="278">
        <v>500.00000000000006</v>
      </c>
      <c r="G179" s="278">
        <v>494.90000000000009</v>
      </c>
      <c r="H179" s="278">
        <v>514</v>
      </c>
      <c r="I179" s="278">
        <v>519.1</v>
      </c>
      <c r="J179" s="278">
        <v>523.54999999999995</v>
      </c>
      <c r="K179" s="276">
        <v>514.65</v>
      </c>
      <c r="L179" s="276">
        <v>505.1</v>
      </c>
      <c r="M179" s="276">
        <v>0.99416000000000004</v>
      </c>
    </row>
    <row r="180" spans="1:13">
      <c r="A180" s="267">
        <v>171</v>
      </c>
      <c r="B180" s="276" t="s">
        <v>104</v>
      </c>
      <c r="C180" s="277">
        <v>717.9</v>
      </c>
      <c r="D180" s="278">
        <v>715</v>
      </c>
      <c r="E180" s="278">
        <v>710.8</v>
      </c>
      <c r="F180" s="278">
        <v>703.69999999999993</v>
      </c>
      <c r="G180" s="278">
        <v>699.49999999999989</v>
      </c>
      <c r="H180" s="278">
        <v>722.1</v>
      </c>
      <c r="I180" s="278">
        <v>726.30000000000007</v>
      </c>
      <c r="J180" s="278">
        <v>733.40000000000009</v>
      </c>
      <c r="K180" s="276">
        <v>719.2</v>
      </c>
      <c r="L180" s="276">
        <v>707.9</v>
      </c>
      <c r="M180" s="276">
        <v>16.427060000000001</v>
      </c>
    </row>
    <row r="181" spans="1:13">
      <c r="A181" s="267">
        <v>172</v>
      </c>
      <c r="B181" s="276" t="s">
        <v>247</v>
      </c>
      <c r="C181" s="277">
        <v>409.5</v>
      </c>
      <c r="D181" s="278">
        <v>410.86666666666662</v>
      </c>
      <c r="E181" s="278">
        <v>403.63333333333321</v>
      </c>
      <c r="F181" s="278">
        <v>397.76666666666659</v>
      </c>
      <c r="G181" s="278">
        <v>390.53333333333319</v>
      </c>
      <c r="H181" s="278">
        <v>416.73333333333323</v>
      </c>
      <c r="I181" s="278">
        <v>423.9666666666667</v>
      </c>
      <c r="J181" s="278">
        <v>429.83333333333326</v>
      </c>
      <c r="K181" s="276">
        <v>418.1</v>
      </c>
      <c r="L181" s="276">
        <v>405</v>
      </c>
      <c r="M181" s="276">
        <v>2.3683200000000002</v>
      </c>
    </row>
    <row r="182" spans="1:13">
      <c r="A182" s="267">
        <v>173</v>
      </c>
      <c r="B182" s="276" t="s">
        <v>248</v>
      </c>
      <c r="C182" s="277">
        <v>1194.25</v>
      </c>
      <c r="D182" s="278">
        <v>1192.55</v>
      </c>
      <c r="E182" s="278">
        <v>1176.6999999999998</v>
      </c>
      <c r="F182" s="278">
        <v>1159.1499999999999</v>
      </c>
      <c r="G182" s="278">
        <v>1143.2999999999997</v>
      </c>
      <c r="H182" s="278">
        <v>1210.0999999999999</v>
      </c>
      <c r="I182" s="278">
        <v>1225.9499999999998</v>
      </c>
      <c r="J182" s="278">
        <v>1243.5</v>
      </c>
      <c r="K182" s="276">
        <v>1208.4000000000001</v>
      </c>
      <c r="L182" s="276">
        <v>1175</v>
      </c>
      <c r="M182" s="276">
        <v>9.7766599999999997</v>
      </c>
    </row>
    <row r="183" spans="1:13">
      <c r="A183" s="267">
        <v>174</v>
      </c>
      <c r="B183" s="276" t="s">
        <v>389</v>
      </c>
      <c r="C183" s="277">
        <v>92.25</v>
      </c>
      <c r="D183" s="278">
        <v>92.983333333333334</v>
      </c>
      <c r="E183" s="278">
        <v>90.866666666666674</v>
      </c>
      <c r="F183" s="278">
        <v>89.483333333333334</v>
      </c>
      <c r="G183" s="278">
        <v>87.366666666666674</v>
      </c>
      <c r="H183" s="278">
        <v>94.366666666666674</v>
      </c>
      <c r="I183" s="278">
        <v>96.48333333333332</v>
      </c>
      <c r="J183" s="278">
        <v>97.866666666666674</v>
      </c>
      <c r="K183" s="276">
        <v>95.1</v>
      </c>
      <c r="L183" s="276">
        <v>91.6</v>
      </c>
      <c r="M183" s="276">
        <v>5.5867899999999997</v>
      </c>
    </row>
    <row r="184" spans="1:13">
      <c r="A184" s="267">
        <v>175</v>
      </c>
      <c r="B184" s="276" t="s">
        <v>381</v>
      </c>
      <c r="C184" s="277">
        <v>422.05</v>
      </c>
      <c r="D184" s="278">
        <v>421.73333333333329</v>
      </c>
      <c r="E184" s="278">
        <v>415.46666666666658</v>
      </c>
      <c r="F184" s="278">
        <v>408.88333333333327</v>
      </c>
      <c r="G184" s="278">
        <v>402.61666666666656</v>
      </c>
      <c r="H184" s="278">
        <v>428.31666666666661</v>
      </c>
      <c r="I184" s="278">
        <v>434.58333333333337</v>
      </c>
      <c r="J184" s="278">
        <v>441.16666666666663</v>
      </c>
      <c r="K184" s="276">
        <v>428</v>
      </c>
      <c r="L184" s="276">
        <v>415.15</v>
      </c>
      <c r="M184" s="276">
        <v>11.06617</v>
      </c>
    </row>
    <row r="185" spans="1:13">
      <c r="A185" s="267">
        <v>176</v>
      </c>
      <c r="B185" s="276" t="s">
        <v>249</v>
      </c>
      <c r="C185" s="277">
        <v>253.65</v>
      </c>
      <c r="D185" s="278">
        <v>250.9</v>
      </c>
      <c r="E185" s="278">
        <v>243.60000000000002</v>
      </c>
      <c r="F185" s="278">
        <v>233.55</v>
      </c>
      <c r="G185" s="278">
        <v>226.25000000000003</v>
      </c>
      <c r="H185" s="278">
        <v>260.95000000000005</v>
      </c>
      <c r="I185" s="278">
        <v>268.25</v>
      </c>
      <c r="J185" s="278">
        <v>278.3</v>
      </c>
      <c r="K185" s="276">
        <v>258.2</v>
      </c>
      <c r="L185" s="276">
        <v>240.85</v>
      </c>
      <c r="M185" s="276">
        <v>32.739579999999997</v>
      </c>
    </row>
    <row r="186" spans="1:13">
      <c r="A186" s="267">
        <v>177</v>
      </c>
      <c r="B186" s="276" t="s">
        <v>105</v>
      </c>
      <c r="C186" s="277">
        <v>915.5</v>
      </c>
      <c r="D186" s="278">
        <v>911.51666666666677</v>
      </c>
      <c r="E186" s="278">
        <v>904.08333333333348</v>
      </c>
      <c r="F186" s="278">
        <v>892.66666666666674</v>
      </c>
      <c r="G186" s="278">
        <v>885.23333333333346</v>
      </c>
      <c r="H186" s="278">
        <v>922.93333333333351</v>
      </c>
      <c r="I186" s="278">
        <v>930.36666666666667</v>
      </c>
      <c r="J186" s="278">
        <v>941.78333333333353</v>
      </c>
      <c r="K186" s="276">
        <v>918.95</v>
      </c>
      <c r="L186" s="276">
        <v>900.1</v>
      </c>
      <c r="M186" s="276">
        <v>28.431799999999999</v>
      </c>
    </row>
    <row r="187" spans="1:13">
      <c r="A187" s="267">
        <v>178</v>
      </c>
      <c r="B187" s="276" t="s">
        <v>383</v>
      </c>
      <c r="C187" s="277">
        <v>84.55</v>
      </c>
      <c r="D187" s="278">
        <v>84.183333333333337</v>
      </c>
      <c r="E187" s="278">
        <v>80.166666666666671</v>
      </c>
      <c r="F187" s="278">
        <v>75.783333333333331</v>
      </c>
      <c r="G187" s="278">
        <v>71.766666666666666</v>
      </c>
      <c r="H187" s="278">
        <v>88.566666666666677</v>
      </c>
      <c r="I187" s="278">
        <v>92.583333333333329</v>
      </c>
      <c r="J187" s="278">
        <v>96.966666666666683</v>
      </c>
      <c r="K187" s="276">
        <v>88.2</v>
      </c>
      <c r="L187" s="276">
        <v>79.8</v>
      </c>
      <c r="M187" s="276">
        <v>26.225470000000001</v>
      </c>
    </row>
    <row r="188" spans="1:13">
      <c r="A188" s="267">
        <v>179</v>
      </c>
      <c r="B188" s="276" t="s">
        <v>384</v>
      </c>
      <c r="C188" s="277">
        <v>623.4</v>
      </c>
      <c r="D188" s="278">
        <v>615.9</v>
      </c>
      <c r="E188" s="278">
        <v>605.79999999999995</v>
      </c>
      <c r="F188" s="278">
        <v>588.19999999999993</v>
      </c>
      <c r="G188" s="278">
        <v>578.09999999999991</v>
      </c>
      <c r="H188" s="278">
        <v>633.5</v>
      </c>
      <c r="I188" s="278">
        <v>643.60000000000014</v>
      </c>
      <c r="J188" s="278">
        <v>661.2</v>
      </c>
      <c r="K188" s="276">
        <v>626</v>
      </c>
      <c r="L188" s="276">
        <v>598.29999999999995</v>
      </c>
      <c r="M188" s="276">
        <v>0.98077999999999999</v>
      </c>
    </row>
    <row r="189" spans="1:13">
      <c r="A189" s="267">
        <v>180</v>
      </c>
      <c r="B189" s="276" t="s">
        <v>1439</v>
      </c>
      <c r="C189" s="277">
        <v>193.3</v>
      </c>
      <c r="D189" s="278">
        <v>193.56666666666669</v>
      </c>
      <c r="E189" s="278">
        <v>191.73333333333338</v>
      </c>
      <c r="F189" s="278">
        <v>190.16666666666669</v>
      </c>
      <c r="G189" s="278">
        <v>188.33333333333337</v>
      </c>
      <c r="H189" s="278">
        <v>195.13333333333338</v>
      </c>
      <c r="I189" s="278">
        <v>196.9666666666667</v>
      </c>
      <c r="J189" s="278">
        <v>198.53333333333339</v>
      </c>
      <c r="K189" s="276">
        <v>195.4</v>
      </c>
      <c r="L189" s="276">
        <v>192</v>
      </c>
      <c r="M189" s="276">
        <v>0.78657999999999995</v>
      </c>
    </row>
    <row r="190" spans="1:13">
      <c r="A190" s="267">
        <v>181</v>
      </c>
      <c r="B190" s="276" t="s">
        <v>390</v>
      </c>
      <c r="C190" s="277">
        <v>71.25</v>
      </c>
      <c r="D190" s="278">
        <v>71.283333333333331</v>
      </c>
      <c r="E190" s="278">
        <v>70.466666666666669</v>
      </c>
      <c r="F190" s="278">
        <v>69.683333333333337</v>
      </c>
      <c r="G190" s="278">
        <v>68.866666666666674</v>
      </c>
      <c r="H190" s="278">
        <v>72.066666666666663</v>
      </c>
      <c r="I190" s="278">
        <v>72.883333333333326</v>
      </c>
      <c r="J190" s="278">
        <v>73.666666666666657</v>
      </c>
      <c r="K190" s="276">
        <v>72.099999999999994</v>
      </c>
      <c r="L190" s="276">
        <v>70.5</v>
      </c>
      <c r="M190" s="276">
        <v>7.6922899999999998</v>
      </c>
    </row>
    <row r="191" spans="1:13">
      <c r="A191" s="267">
        <v>182</v>
      </c>
      <c r="B191" s="276" t="s">
        <v>250</v>
      </c>
      <c r="C191" s="277">
        <v>229.6</v>
      </c>
      <c r="D191" s="278">
        <v>228.13333333333335</v>
      </c>
      <c r="E191" s="278">
        <v>225.76666666666671</v>
      </c>
      <c r="F191" s="278">
        <v>221.93333333333337</v>
      </c>
      <c r="G191" s="278">
        <v>219.56666666666672</v>
      </c>
      <c r="H191" s="278">
        <v>231.9666666666667</v>
      </c>
      <c r="I191" s="278">
        <v>234.33333333333331</v>
      </c>
      <c r="J191" s="278">
        <v>238.16666666666669</v>
      </c>
      <c r="K191" s="276">
        <v>230.5</v>
      </c>
      <c r="L191" s="276">
        <v>224.3</v>
      </c>
      <c r="M191" s="276">
        <v>10.44861</v>
      </c>
    </row>
    <row r="192" spans="1:13">
      <c r="A192" s="267">
        <v>183</v>
      </c>
      <c r="B192" s="276" t="s">
        <v>385</v>
      </c>
      <c r="C192" s="277">
        <v>337.95</v>
      </c>
      <c r="D192" s="278">
        <v>337.6</v>
      </c>
      <c r="E192" s="278">
        <v>331.70000000000005</v>
      </c>
      <c r="F192" s="278">
        <v>325.45000000000005</v>
      </c>
      <c r="G192" s="278">
        <v>319.55000000000007</v>
      </c>
      <c r="H192" s="278">
        <v>343.85</v>
      </c>
      <c r="I192" s="278">
        <v>349.75</v>
      </c>
      <c r="J192" s="278">
        <v>356</v>
      </c>
      <c r="K192" s="276">
        <v>343.5</v>
      </c>
      <c r="L192" s="276">
        <v>331.35</v>
      </c>
      <c r="M192" s="276">
        <v>4.40428</v>
      </c>
    </row>
    <row r="193" spans="1:13">
      <c r="A193" s="267">
        <v>184</v>
      </c>
      <c r="B193" s="276" t="s">
        <v>386</v>
      </c>
      <c r="C193" s="277">
        <v>348.65</v>
      </c>
      <c r="D193" s="278">
        <v>345.55</v>
      </c>
      <c r="E193" s="278">
        <v>338.1</v>
      </c>
      <c r="F193" s="278">
        <v>327.55</v>
      </c>
      <c r="G193" s="278">
        <v>320.10000000000002</v>
      </c>
      <c r="H193" s="278">
        <v>356.1</v>
      </c>
      <c r="I193" s="278">
        <v>363.54999999999995</v>
      </c>
      <c r="J193" s="278">
        <v>374.1</v>
      </c>
      <c r="K193" s="276">
        <v>353</v>
      </c>
      <c r="L193" s="276">
        <v>335</v>
      </c>
      <c r="M193" s="276">
        <v>16.255870000000002</v>
      </c>
    </row>
    <row r="194" spans="1:13">
      <c r="A194" s="267">
        <v>185</v>
      </c>
      <c r="B194" s="276" t="s">
        <v>391</v>
      </c>
      <c r="C194" s="277">
        <v>787.35</v>
      </c>
      <c r="D194" s="278">
        <v>788.41666666666663</v>
      </c>
      <c r="E194" s="278">
        <v>781.93333333333328</v>
      </c>
      <c r="F194" s="278">
        <v>776.51666666666665</v>
      </c>
      <c r="G194" s="278">
        <v>770.0333333333333</v>
      </c>
      <c r="H194" s="278">
        <v>793.83333333333326</v>
      </c>
      <c r="I194" s="278">
        <v>800.31666666666661</v>
      </c>
      <c r="J194" s="278">
        <v>805.73333333333323</v>
      </c>
      <c r="K194" s="276">
        <v>794.9</v>
      </c>
      <c r="L194" s="276">
        <v>783</v>
      </c>
      <c r="M194" s="276">
        <v>9.597E-2</v>
      </c>
    </row>
    <row r="195" spans="1:13">
      <c r="A195" s="267">
        <v>186</v>
      </c>
      <c r="B195" s="276" t="s">
        <v>399</v>
      </c>
      <c r="C195" s="277">
        <v>828.3</v>
      </c>
      <c r="D195" s="278">
        <v>827.7833333333333</v>
      </c>
      <c r="E195" s="278">
        <v>820.61666666666656</v>
      </c>
      <c r="F195" s="278">
        <v>812.93333333333328</v>
      </c>
      <c r="G195" s="278">
        <v>805.76666666666654</v>
      </c>
      <c r="H195" s="278">
        <v>835.46666666666658</v>
      </c>
      <c r="I195" s="278">
        <v>842.63333333333333</v>
      </c>
      <c r="J195" s="278">
        <v>850.31666666666661</v>
      </c>
      <c r="K195" s="276">
        <v>834.95</v>
      </c>
      <c r="L195" s="276">
        <v>820.1</v>
      </c>
      <c r="M195" s="276">
        <v>3.67178</v>
      </c>
    </row>
    <row r="196" spans="1:13">
      <c r="A196" s="267">
        <v>187</v>
      </c>
      <c r="B196" s="276" t="s">
        <v>392</v>
      </c>
      <c r="C196" s="277">
        <v>31.15</v>
      </c>
      <c r="D196" s="278">
        <v>31.216666666666669</v>
      </c>
      <c r="E196" s="278">
        <v>30.533333333333339</v>
      </c>
      <c r="F196" s="278">
        <v>29.916666666666671</v>
      </c>
      <c r="G196" s="278">
        <v>29.233333333333341</v>
      </c>
      <c r="H196" s="278">
        <v>31.833333333333336</v>
      </c>
      <c r="I196" s="278">
        <v>32.516666666666666</v>
      </c>
      <c r="J196" s="278">
        <v>33.133333333333333</v>
      </c>
      <c r="K196" s="276">
        <v>31.9</v>
      </c>
      <c r="L196" s="276">
        <v>30.6</v>
      </c>
      <c r="M196" s="276">
        <v>3.5066299999999999</v>
      </c>
    </row>
    <row r="197" spans="1:13">
      <c r="A197" s="267">
        <v>188</v>
      </c>
      <c r="B197" s="276" t="s">
        <v>393</v>
      </c>
      <c r="C197" s="277">
        <v>984.15</v>
      </c>
      <c r="D197" s="278">
        <v>989.98333333333323</v>
      </c>
      <c r="E197" s="278">
        <v>966.16666666666652</v>
      </c>
      <c r="F197" s="278">
        <v>948.18333333333328</v>
      </c>
      <c r="G197" s="278">
        <v>924.36666666666656</v>
      </c>
      <c r="H197" s="278">
        <v>1007.9666666666665</v>
      </c>
      <c r="I197" s="278">
        <v>1031.7833333333333</v>
      </c>
      <c r="J197" s="278">
        <v>1049.7666666666664</v>
      </c>
      <c r="K197" s="276">
        <v>1013.8</v>
      </c>
      <c r="L197" s="276">
        <v>972</v>
      </c>
      <c r="M197" s="276">
        <v>0.93461000000000005</v>
      </c>
    </row>
    <row r="198" spans="1:13">
      <c r="A198" s="267">
        <v>189</v>
      </c>
      <c r="B198" s="276" t="s">
        <v>106</v>
      </c>
      <c r="C198" s="277">
        <v>836.35</v>
      </c>
      <c r="D198" s="278">
        <v>832.41666666666663</v>
      </c>
      <c r="E198" s="278">
        <v>826.93333333333328</v>
      </c>
      <c r="F198" s="278">
        <v>817.51666666666665</v>
      </c>
      <c r="G198" s="278">
        <v>812.0333333333333</v>
      </c>
      <c r="H198" s="278">
        <v>841.83333333333326</v>
      </c>
      <c r="I198" s="278">
        <v>847.31666666666661</v>
      </c>
      <c r="J198" s="278">
        <v>856.73333333333323</v>
      </c>
      <c r="K198" s="276">
        <v>837.9</v>
      </c>
      <c r="L198" s="276">
        <v>823</v>
      </c>
      <c r="M198" s="276">
        <v>20.628299999999999</v>
      </c>
    </row>
    <row r="199" spans="1:13">
      <c r="A199" s="267">
        <v>190</v>
      </c>
      <c r="B199" s="276" t="s">
        <v>108</v>
      </c>
      <c r="C199" s="277">
        <v>843.15</v>
      </c>
      <c r="D199" s="278">
        <v>840.63333333333321</v>
      </c>
      <c r="E199" s="278">
        <v>833.81666666666638</v>
      </c>
      <c r="F199" s="278">
        <v>824.48333333333312</v>
      </c>
      <c r="G199" s="278">
        <v>817.66666666666629</v>
      </c>
      <c r="H199" s="278">
        <v>849.96666666666647</v>
      </c>
      <c r="I199" s="278">
        <v>856.7833333333333</v>
      </c>
      <c r="J199" s="278">
        <v>866.11666666666656</v>
      </c>
      <c r="K199" s="276">
        <v>847.45</v>
      </c>
      <c r="L199" s="276">
        <v>831.3</v>
      </c>
      <c r="M199" s="276">
        <v>70.622290000000007</v>
      </c>
    </row>
    <row r="200" spans="1:13">
      <c r="A200" s="267">
        <v>191</v>
      </c>
      <c r="B200" s="276" t="s">
        <v>109</v>
      </c>
      <c r="C200" s="277">
        <v>2276.35</v>
      </c>
      <c r="D200" s="278">
        <v>2277.6166666666668</v>
      </c>
      <c r="E200" s="278">
        <v>2251.2333333333336</v>
      </c>
      <c r="F200" s="278">
        <v>2226.1166666666668</v>
      </c>
      <c r="G200" s="278">
        <v>2199.7333333333336</v>
      </c>
      <c r="H200" s="278">
        <v>2302.7333333333336</v>
      </c>
      <c r="I200" s="278">
        <v>2329.1166666666668</v>
      </c>
      <c r="J200" s="278">
        <v>2354.2333333333336</v>
      </c>
      <c r="K200" s="276">
        <v>2304</v>
      </c>
      <c r="L200" s="276">
        <v>2252.5</v>
      </c>
      <c r="M200" s="276">
        <v>31.915500000000002</v>
      </c>
    </row>
    <row r="201" spans="1:13">
      <c r="A201" s="267">
        <v>192</v>
      </c>
      <c r="B201" s="276" t="s">
        <v>252</v>
      </c>
      <c r="C201" s="277">
        <v>2555.0500000000002</v>
      </c>
      <c r="D201" s="278">
        <v>2551.8666666666668</v>
      </c>
      <c r="E201" s="278">
        <v>2514.7333333333336</v>
      </c>
      <c r="F201" s="278">
        <v>2474.416666666667</v>
      </c>
      <c r="G201" s="278">
        <v>2437.2833333333338</v>
      </c>
      <c r="H201" s="278">
        <v>2592.1833333333334</v>
      </c>
      <c r="I201" s="278">
        <v>2629.3166666666666</v>
      </c>
      <c r="J201" s="278">
        <v>2669.6333333333332</v>
      </c>
      <c r="K201" s="276">
        <v>2589</v>
      </c>
      <c r="L201" s="276">
        <v>2511.5500000000002</v>
      </c>
      <c r="M201" s="276">
        <v>5.1468600000000002</v>
      </c>
    </row>
    <row r="202" spans="1:13">
      <c r="A202" s="267">
        <v>193</v>
      </c>
      <c r="B202" s="276" t="s">
        <v>110</v>
      </c>
      <c r="C202" s="277">
        <v>1406.95</v>
      </c>
      <c r="D202" s="278">
        <v>1411.1833333333334</v>
      </c>
      <c r="E202" s="278">
        <v>1390.5666666666668</v>
      </c>
      <c r="F202" s="278">
        <v>1374.1833333333334</v>
      </c>
      <c r="G202" s="278">
        <v>1353.5666666666668</v>
      </c>
      <c r="H202" s="278">
        <v>1427.5666666666668</v>
      </c>
      <c r="I202" s="278">
        <v>1448.1833333333336</v>
      </c>
      <c r="J202" s="278">
        <v>1464.5666666666668</v>
      </c>
      <c r="K202" s="276">
        <v>1431.8</v>
      </c>
      <c r="L202" s="276">
        <v>1394.8</v>
      </c>
      <c r="M202" s="276">
        <v>89.460750000000004</v>
      </c>
    </row>
    <row r="203" spans="1:13">
      <c r="A203" s="267">
        <v>194</v>
      </c>
      <c r="B203" s="276" t="s">
        <v>253</v>
      </c>
      <c r="C203" s="277">
        <v>636.5</v>
      </c>
      <c r="D203" s="278">
        <v>637.86666666666667</v>
      </c>
      <c r="E203" s="278">
        <v>628.83333333333337</v>
      </c>
      <c r="F203" s="278">
        <v>621.16666666666674</v>
      </c>
      <c r="G203" s="278">
        <v>612.13333333333344</v>
      </c>
      <c r="H203" s="278">
        <v>645.5333333333333</v>
      </c>
      <c r="I203" s="278">
        <v>654.56666666666661</v>
      </c>
      <c r="J203" s="278">
        <v>662.23333333333323</v>
      </c>
      <c r="K203" s="276">
        <v>646.9</v>
      </c>
      <c r="L203" s="276">
        <v>630.20000000000005</v>
      </c>
      <c r="M203" s="276">
        <v>61.269820000000003</v>
      </c>
    </row>
    <row r="204" spans="1:13">
      <c r="A204" s="267">
        <v>195</v>
      </c>
      <c r="B204" s="276" t="s">
        <v>251</v>
      </c>
      <c r="C204" s="277">
        <v>817.25</v>
      </c>
      <c r="D204" s="278">
        <v>820.11666666666667</v>
      </c>
      <c r="E204" s="278">
        <v>801.23333333333335</v>
      </c>
      <c r="F204" s="278">
        <v>785.2166666666667</v>
      </c>
      <c r="G204" s="278">
        <v>766.33333333333337</v>
      </c>
      <c r="H204" s="278">
        <v>836.13333333333333</v>
      </c>
      <c r="I204" s="278">
        <v>855.01666666666677</v>
      </c>
      <c r="J204" s="278">
        <v>871.0333333333333</v>
      </c>
      <c r="K204" s="276">
        <v>839</v>
      </c>
      <c r="L204" s="276">
        <v>804.1</v>
      </c>
      <c r="M204" s="276">
        <v>13.44736</v>
      </c>
    </row>
    <row r="205" spans="1:13">
      <c r="A205" s="267">
        <v>196</v>
      </c>
      <c r="B205" s="276" t="s">
        <v>394</v>
      </c>
      <c r="C205" s="277">
        <v>212.95</v>
      </c>
      <c r="D205" s="278">
        <v>212.35</v>
      </c>
      <c r="E205" s="278">
        <v>210.6</v>
      </c>
      <c r="F205" s="278">
        <v>208.25</v>
      </c>
      <c r="G205" s="278">
        <v>206.5</v>
      </c>
      <c r="H205" s="278">
        <v>214.7</v>
      </c>
      <c r="I205" s="278">
        <v>216.45</v>
      </c>
      <c r="J205" s="278">
        <v>218.79999999999998</v>
      </c>
      <c r="K205" s="276">
        <v>214.1</v>
      </c>
      <c r="L205" s="276">
        <v>210</v>
      </c>
      <c r="M205" s="276">
        <v>3.8686199999999999</v>
      </c>
    </row>
    <row r="206" spans="1:13">
      <c r="A206" s="267">
        <v>197</v>
      </c>
      <c r="B206" s="276" t="s">
        <v>395</v>
      </c>
      <c r="C206" s="277">
        <v>284.85000000000002</v>
      </c>
      <c r="D206" s="278">
        <v>287.33333333333331</v>
      </c>
      <c r="E206" s="278">
        <v>280.01666666666665</v>
      </c>
      <c r="F206" s="278">
        <v>275.18333333333334</v>
      </c>
      <c r="G206" s="278">
        <v>267.86666666666667</v>
      </c>
      <c r="H206" s="278">
        <v>292.16666666666663</v>
      </c>
      <c r="I206" s="278">
        <v>299.48333333333335</v>
      </c>
      <c r="J206" s="278">
        <v>304.31666666666661</v>
      </c>
      <c r="K206" s="276">
        <v>294.64999999999998</v>
      </c>
      <c r="L206" s="276">
        <v>282.5</v>
      </c>
      <c r="M206" s="276">
        <v>0.53332999999999997</v>
      </c>
    </row>
    <row r="207" spans="1:13">
      <c r="A207" s="267">
        <v>198</v>
      </c>
      <c r="B207" s="276" t="s">
        <v>111</v>
      </c>
      <c r="C207" s="277">
        <v>3126.2</v>
      </c>
      <c r="D207" s="278">
        <v>3131.4333333333329</v>
      </c>
      <c r="E207" s="278">
        <v>3085.766666666666</v>
      </c>
      <c r="F207" s="278">
        <v>3045.333333333333</v>
      </c>
      <c r="G207" s="278">
        <v>2999.6666666666661</v>
      </c>
      <c r="H207" s="278">
        <v>3171.8666666666659</v>
      </c>
      <c r="I207" s="278">
        <v>3217.5333333333328</v>
      </c>
      <c r="J207" s="278">
        <v>3257.9666666666658</v>
      </c>
      <c r="K207" s="276">
        <v>3177.1</v>
      </c>
      <c r="L207" s="276">
        <v>3091</v>
      </c>
      <c r="M207" s="276">
        <v>17.48207</v>
      </c>
    </row>
    <row r="208" spans="1:13">
      <c r="A208" s="267">
        <v>199</v>
      </c>
      <c r="B208" s="276" t="s">
        <v>396</v>
      </c>
      <c r="C208" s="277">
        <v>22.95</v>
      </c>
      <c r="D208" s="278">
        <v>22</v>
      </c>
      <c r="E208" s="278">
        <v>20.6</v>
      </c>
      <c r="F208" s="278">
        <v>18.25</v>
      </c>
      <c r="G208" s="278">
        <v>16.850000000000001</v>
      </c>
      <c r="H208" s="278">
        <v>24.35</v>
      </c>
      <c r="I208" s="278">
        <v>25.75</v>
      </c>
      <c r="J208" s="278">
        <v>28.1</v>
      </c>
      <c r="K208" s="276">
        <v>23.4</v>
      </c>
      <c r="L208" s="276">
        <v>19.649999999999999</v>
      </c>
      <c r="M208" s="276">
        <v>484.76582999999999</v>
      </c>
    </row>
    <row r="209" spans="1:13">
      <c r="A209" s="267">
        <v>200</v>
      </c>
      <c r="B209" s="276" t="s">
        <v>398</v>
      </c>
      <c r="C209" s="277">
        <v>127.2</v>
      </c>
      <c r="D209" s="278">
        <v>125.68333333333334</v>
      </c>
      <c r="E209" s="278">
        <v>124.06666666666668</v>
      </c>
      <c r="F209" s="278">
        <v>120.93333333333334</v>
      </c>
      <c r="G209" s="278">
        <v>119.31666666666668</v>
      </c>
      <c r="H209" s="278">
        <v>128.81666666666666</v>
      </c>
      <c r="I209" s="278">
        <v>130.43333333333334</v>
      </c>
      <c r="J209" s="278">
        <v>133.56666666666666</v>
      </c>
      <c r="K209" s="276">
        <v>127.3</v>
      </c>
      <c r="L209" s="276">
        <v>122.55</v>
      </c>
      <c r="M209" s="276">
        <v>5.4570299999999996</v>
      </c>
    </row>
    <row r="210" spans="1:13">
      <c r="A210" s="267">
        <v>201</v>
      </c>
      <c r="B210" s="276" t="s">
        <v>114</v>
      </c>
      <c r="C210" s="277">
        <v>231.85</v>
      </c>
      <c r="D210" s="278">
        <v>232.43333333333331</v>
      </c>
      <c r="E210" s="278">
        <v>227.96666666666661</v>
      </c>
      <c r="F210" s="278">
        <v>224.08333333333331</v>
      </c>
      <c r="G210" s="278">
        <v>219.61666666666662</v>
      </c>
      <c r="H210" s="278">
        <v>236.31666666666661</v>
      </c>
      <c r="I210" s="278">
        <v>240.7833333333333</v>
      </c>
      <c r="J210" s="278">
        <v>244.6666666666666</v>
      </c>
      <c r="K210" s="276">
        <v>236.9</v>
      </c>
      <c r="L210" s="276">
        <v>228.55</v>
      </c>
      <c r="M210" s="276">
        <v>201.00113999999999</v>
      </c>
    </row>
    <row r="211" spans="1:13">
      <c r="A211" s="267">
        <v>202</v>
      </c>
      <c r="B211" s="276" t="s">
        <v>400</v>
      </c>
      <c r="C211" s="277">
        <v>43.55</v>
      </c>
      <c r="D211" s="278">
        <v>43.183333333333337</v>
      </c>
      <c r="E211" s="278">
        <v>42.366666666666674</v>
      </c>
      <c r="F211" s="278">
        <v>41.183333333333337</v>
      </c>
      <c r="G211" s="278">
        <v>40.366666666666674</v>
      </c>
      <c r="H211" s="278">
        <v>44.366666666666674</v>
      </c>
      <c r="I211" s="278">
        <v>45.183333333333337</v>
      </c>
      <c r="J211" s="278">
        <v>46.366666666666674</v>
      </c>
      <c r="K211" s="276">
        <v>44</v>
      </c>
      <c r="L211" s="276">
        <v>42</v>
      </c>
      <c r="M211" s="276">
        <v>40.475720000000003</v>
      </c>
    </row>
    <row r="212" spans="1:13">
      <c r="A212" s="267">
        <v>203</v>
      </c>
      <c r="B212" s="276" t="s">
        <v>115</v>
      </c>
      <c r="C212" s="277">
        <v>214.7</v>
      </c>
      <c r="D212" s="278">
        <v>215.43333333333331</v>
      </c>
      <c r="E212" s="278">
        <v>211.46666666666661</v>
      </c>
      <c r="F212" s="278">
        <v>208.23333333333329</v>
      </c>
      <c r="G212" s="278">
        <v>204.26666666666659</v>
      </c>
      <c r="H212" s="278">
        <v>218.66666666666663</v>
      </c>
      <c r="I212" s="278">
        <v>222.63333333333333</v>
      </c>
      <c r="J212" s="278">
        <v>225.86666666666665</v>
      </c>
      <c r="K212" s="276">
        <v>219.4</v>
      </c>
      <c r="L212" s="276">
        <v>212.2</v>
      </c>
      <c r="M212" s="276">
        <v>96.527519999999996</v>
      </c>
    </row>
    <row r="213" spans="1:13">
      <c r="A213" s="267">
        <v>204</v>
      </c>
      <c r="B213" s="276" t="s">
        <v>116</v>
      </c>
      <c r="C213" s="277">
        <v>2139.3000000000002</v>
      </c>
      <c r="D213" s="278">
        <v>2137.1000000000004</v>
      </c>
      <c r="E213" s="278">
        <v>2124.3000000000006</v>
      </c>
      <c r="F213" s="278">
        <v>2109.3000000000002</v>
      </c>
      <c r="G213" s="278">
        <v>2096.5000000000005</v>
      </c>
      <c r="H213" s="278">
        <v>2152.1000000000008</v>
      </c>
      <c r="I213" s="278">
        <v>2164.9</v>
      </c>
      <c r="J213" s="278">
        <v>2179.900000000001</v>
      </c>
      <c r="K213" s="276">
        <v>2149.9</v>
      </c>
      <c r="L213" s="276">
        <v>2122.1</v>
      </c>
      <c r="M213" s="276">
        <v>16.346820000000001</v>
      </c>
    </row>
    <row r="214" spans="1:13">
      <c r="A214" s="267">
        <v>205</v>
      </c>
      <c r="B214" s="276" t="s">
        <v>254</v>
      </c>
      <c r="C214" s="277">
        <v>232.25</v>
      </c>
      <c r="D214" s="278">
        <v>231.9</v>
      </c>
      <c r="E214" s="278">
        <v>228.8</v>
      </c>
      <c r="F214" s="278">
        <v>225.35</v>
      </c>
      <c r="G214" s="278">
        <v>222.25</v>
      </c>
      <c r="H214" s="278">
        <v>235.35000000000002</v>
      </c>
      <c r="I214" s="278">
        <v>238.45</v>
      </c>
      <c r="J214" s="278">
        <v>241.90000000000003</v>
      </c>
      <c r="K214" s="276">
        <v>235</v>
      </c>
      <c r="L214" s="276">
        <v>228.45</v>
      </c>
      <c r="M214" s="276">
        <v>16.39274</v>
      </c>
    </row>
    <row r="215" spans="1:13">
      <c r="A215" s="267">
        <v>206</v>
      </c>
      <c r="B215" s="276" t="s">
        <v>401</v>
      </c>
      <c r="C215" s="277">
        <v>31494.1</v>
      </c>
      <c r="D215" s="278">
        <v>31619.8</v>
      </c>
      <c r="E215" s="278">
        <v>31251.149999999998</v>
      </c>
      <c r="F215" s="278">
        <v>31008.199999999997</v>
      </c>
      <c r="G215" s="278">
        <v>30639.549999999996</v>
      </c>
      <c r="H215" s="278">
        <v>31862.75</v>
      </c>
      <c r="I215" s="278">
        <v>32231.4</v>
      </c>
      <c r="J215" s="278">
        <v>32474.350000000002</v>
      </c>
      <c r="K215" s="276">
        <v>31988.45</v>
      </c>
      <c r="L215" s="276">
        <v>31376.85</v>
      </c>
      <c r="M215" s="276">
        <v>1.6369999999999999E-2</v>
      </c>
    </row>
    <row r="216" spans="1:13">
      <c r="A216" s="267">
        <v>207</v>
      </c>
      <c r="B216" s="276" t="s">
        <v>397</v>
      </c>
      <c r="C216" s="277">
        <v>42.45</v>
      </c>
      <c r="D216" s="278">
        <v>42.699999999999996</v>
      </c>
      <c r="E216" s="278">
        <v>41.749999999999993</v>
      </c>
      <c r="F216" s="278">
        <v>41.05</v>
      </c>
      <c r="G216" s="278">
        <v>40.099999999999994</v>
      </c>
      <c r="H216" s="278">
        <v>43.399999999999991</v>
      </c>
      <c r="I216" s="278">
        <v>44.349999999999994</v>
      </c>
      <c r="J216" s="278">
        <v>45.04999999999999</v>
      </c>
      <c r="K216" s="276">
        <v>43.65</v>
      </c>
      <c r="L216" s="276">
        <v>42</v>
      </c>
      <c r="M216" s="276">
        <v>40.61224</v>
      </c>
    </row>
    <row r="217" spans="1:13">
      <c r="A217" s="267">
        <v>208</v>
      </c>
      <c r="B217" s="276" t="s">
        <v>255</v>
      </c>
      <c r="C217" s="277">
        <v>37.25</v>
      </c>
      <c r="D217" s="278">
        <v>37.233333333333334</v>
      </c>
      <c r="E217" s="278">
        <v>36.31666666666667</v>
      </c>
      <c r="F217" s="278">
        <v>35.383333333333333</v>
      </c>
      <c r="G217" s="278">
        <v>34.466666666666669</v>
      </c>
      <c r="H217" s="278">
        <v>38.166666666666671</v>
      </c>
      <c r="I217" s="278">
        <v>39.083333333333329</v>
      </c>
      <c r="J217" s="278">
        <v>40.016666666666673</v>
      </c>
      <c r="K217" s="276">
        <v>38.15</v>
      </c>
      <c r="L217" s="276">
        <v>36.299999999999997</v>
      </c>
      <c r="M217" s="276">
        <v>23.975729999999999</v>
      </c>
    </row>
    <row r="218" spans="1:13">
      <c r="A218" s="267">
        <v>209</v>
      </c>
      <c r="B218" s="276" t="s">
        <v>415</v>
      </c>
      <c r="C218" s="277">
        <v>68.3</v>
      </c>
      <c r="D218" s="278">
        <v>69</v>
      </c>
      <c r="E218" s="278">
        <v>66.5</v>
      </c>
      <c r="F218" s="278">
        <v>64.7</v>
      </c>
      <c r="G218" s="278">
        <v>62.2</v>
      </c>
      <c r="H218" s="278">
        <v>70.8</v>
      </c>
      <c r="I218" s="278">
        <v>73.3</v>
      </c>
      <c r="J218" s="278">
        <v>75.099999999999994</v>
      </c>
      <c r="K218" s="276">
        <v>71.5</v>
      </c>
      <c r="L218" s="276">
        <v>67.2</v>
      </c>
      <c r="M218" s="276">
        <v>52.480080000000001</v>
      </c>
    </row>
    <row r="219" spans="1:13">
      <c r="A219" s="267">
        <v>210</v>
      </c>
      <c r="B219" s="276" t="s">
        <v>117</v>
      </c>
      <c r="C219" s="277">
        <v>188.4</v>
      </c>
      <c r="D219" s="278">
        <v>189.08333333333334</v>
      </c>
      <c r="E219" s="278">
        <v>186.16666666666669</v>
      </c>
      <c r="F219" s="278">
        <v>183.93333333333334</v>
      </c>
      <c r="G219" s="278">
        <v>181.01666666666668</v>
      </c>
      <c r="H219" s="278">
        <v>191.31666666666669</v>
      </c>
      <c r="I219" s="278">
        <v>194.23333333333338</v>
      </c>
      <c r="J219" s="278">
        <v>196.4666666666667</v>
      </c>
      <c r="K219" s="276">
        <v>192</v>
      </c>
      <c r="L219" s="276">
        <v>186.85</v>
      </c>
      <c r="M219" s="276">
        <v>112.10964</v>
      </c>
    </row>
    <row r="220" spans="1:13">
      <c r="A220" s="267">
        <v>211</v>
      </c>
      <c r="B220" s="276" t="s">
        <v>118</v>
      </c>
      <c r="C220" s="277">
        <v>480.45</v>
      </c>
      <c r="D220" s="278">
        <v>479.88333333333338</v>
      </c>
      <c r="E220" s="278">
        <v>472.76666666666677</v>
      </c>
      <c r="F220" s="278">
        <v>465.08333333333337</v>
      </c>
      <c r="G220" s="278">
        <v>457.96666666666675</v>
      </c>
      <c r="H220" s="278">
        <v>487.56666666666678</v>
      </c>
      <c r="I220" s="278">
        <v>494.68333333333345</v>
      </c>
      <c r="J220" s="278">
        <v>502.36666666666679</v>
      </c>
      <c r="K220" s="276">
        <v>487</v>
      </c>
      <c r="L220" s="276">
        <v>472.2</v>
      </c>
      <c r="M220" s="276">
        <v>212.44707</v>
      </c>
    </row>
    <row r="221" spans="1:13">
      <c r="A221" s="267">
        <v>213</v>
      </c>
      <c r="B221" s="276" t="s">
        <v>256</v>
      </c>
      <c r="C221" s="277">
        <v>1521.55</v>
      </c>
      <c r="D221" s="278">
        <v>1510.3833333333332</v>
      </c>
      <c r="E221" s="278">
        <v>1490.7666666666664</v>
      </c>
      <c r="F221" s="278">
        <v>1459.9833333333331</v>
      </c>
      <c r="G221" s="278">
        <v>1440.3666666666663</v>
      </c>
      <c r="H221" s="278">
        <v>1541.1666666666665</v>
      </c>
      <c r="I221" s="278">
        <v>1560.7833333333333</v>
      </c>
      <c r="J221" s="278">
        <v>1591.5666666666666</v>
      </c>
      <c r="K221" s="276">
        <v>1530</v>
      </c>
      <c r="L221" s="276">
        <v>1479.6</v>
      </c>
      <c r="M221" s="276">
        <v>10.35487</v>
      </c>
    </row>
    <row r="222" spans="1:13">
      <c r="A222" s="267">
        <v>214</v>
      </c>
      <c r="B222" s="276" t="s">
        <v>119</v>
      </c>
      <c r="C222" s="277">
        <v>467.6</v>
      </c>
      <c r="D222" s="278">
        <v>467.2</v>
      </c>
      <c r="E222" s="278">
        <v>458.4</v>
      </c>
      <c r="F222" s="278">
        <v>449.2</v>
      </c>
      <c r="G222" s="278">
        <v>440.4</v>
      </c>
      <c r="H222" s="278">
        <v>476.4</v>
      </c>
      <c r="I222" s="278">
        <v>485.20000000000005</v>
      </c>
      <c r="J222" s="278">
        <v>494.4</v>
      </c>
      <c r="K222" s="276">
        <v>476</v>
      </c>
      <c r="L222" s="276">
        <v>458</v>
      </c>
      <c r="M222" s="276">
        <v>60.09102</v>
      </c>
    </row>
    <row r="223" spans="1:13">
      <c r="A223" s="267">
        <v>215</v>
      </c>
      <c r="B223" s="276" t="s">
        <v>403</v>
      </c>
      <c r="C223" s="277">
        <v>2851.3</v>
      </c>
      <c r="D223" s="278">
        <v>2836.3833333333332</v>
      </c>
      <c r="E223" s="278">
        <v>2773.7666666666664</v>
      </c>
      <c r="F223" s="278">
        <v>2696.2333333333331</v>
      </c>
      <c r="G223" s="278">
        <v>2633.6166666666663</v>
      </c>
      <c r="H223" s="278">
        <v>2913.9166666666665</v>
      </c>
      <c r="I223" s="278">
        <v>2976.5333333333333</v>
      </c>
      <c r="J223" s="278">
        <v>3054.0666666666666</v>
      </c>
      <c r="K223" s="276">
        <v>2899</v>
      </c>
      <c r="L223" s="276">
        <v>2758.85</v>
      </c>
      <c r="M223" s="276">
        <v>0.13408</v>
      </c>
    </row>
    <row r="224" spans="1:13">
      <c r="A224" s="267">
        <v>216</v>
      </c>
      <c r="B224" s="276" t="s">
        <v>257</v>
      </c>
      <c r="C224" s="277">
        <v>38.1</v>
      </c>
      <c r="D224" s="278">
        <v>38.233333333333327</v>
      </c>
      <c r="E224" s="278">
        <v>37.716666666666654</v>
      </c>
      <c r="F224" s="278">
        <v>37.333333333333329</v>
      </c>
      <c r="G224" s="278">
        <v>36.816666666666656</v>
      </c>
      <c r="H224" s="278">
        <v>38.616666666666653</v>
      </c>
      <c r="I224" s="278">
        <v>39.133333333333319</v>
      </c>
      <c r="J224" s="278">
        <v>39.516666666666652</v>
      </c>
      <c r="K224" s="276">
        <v>38.75</v>
      </c>
      <c r="L224" s="276">
        <v>37.85</v>
      </c>
      <c r="M224" s="276">
        <v>17.8034</v>
      </c>
    </row>
    <row r="225" spans="1:13">
      <c r="A225" s="267">
        <v>217</v>
      </c>
      <c r="B225" s="276" t="s">
        <v>120</v>
      </c>
      <c r="C225" s="277">
        <v>9.9</v>
      </c>
      <c r="D225" s="278">
        <v>9.9666666666666668</v>
      </c>
      <c r="E225" s="278">
        <v>9.7333333333333343</v>
      </c>
      <c r="F225" s="278">
        <v>9.5666666666666682</v>
      </c>
      <c r="G225" s="278">
        <v>9.3333333333333357</v>
      </c>
      <c r="H225" s="278">
        <v>10.133333333333333</v>
      </c>
      <c r="I225" s="278">
        <v>10.366666666666664</v>
      </c>
      <c r="J225" s="278">
        <v>10.533333333333331</v>
      </c>
      <c r="K225" s="276">
        <v>10.199999999999999</v>
      </c>
      <c r="L225" s="276">
        <v>9.8000000000000007</v>
      </c>
      <c r="M225" s="276">
        <v>1726.0697600000001</v>
      </c>
    </row>
    <row r="226" spans="1:13">
      <c r="A226" s="267">
        <v>218</v>
      </c>
      <c r="B226" s="276" t="s">
        <v>404</v>
      </c>
      <c r="C226" s="277">
        <v>39.9</v>
      </c>
      <c r="D226" s="278">
        <v>40.1</v>
      </c>
      <c r="E226" s="278">
        <v>39.300000000000004</v>
      </c>
      <c r="F226" s="278">
        <v>38.700000000000003</v>
      </c>
      <c r="G226" s="278">
        <v>37.900000000000006</v>
      </c>
      <c r="H226" s="278">
        <v>40.700000000000003</v>
      </c>
      <c r="I226" s="278">
        <v>41.5</v>
      </c>
      <c r="J226" s="278">
        <v>42.1</v>
      </c>
      <c r="K226" s="276">
        <v>40.9</v>
      </c>
      <c r="L226" s="276">
        <v>39.5</v>
      </c>
      <c r="M226" s="276">
        <v>34.521799999999999</v>
      </c>
    </row>
    <row r="227" spans="1:13">
      <c r="A227" s="267">
        <v>219</v>
      </c>
      <c r="B227" s="276" t="s">
        <v>121</v>
      </c>
      <c r="C227" s="277">
        <v>36.799999999999997</v>
      </c>
      <c r="D227" s="278">
        <v>36.983333333333327</v>
      </c>
      <c r="E227" s="278">
        <v>36.166666666666657</v>
      </c>
      <c r="F227" s="278">
        <v>35.533333333333331</v>
      </c>
      <c r="G227" s="278">
        <v>34.716666666666661</v>
      </c>
      <c r="H227" s="278">
        <v>37.616666666666653</v>
      </c>
      <c r="I227" s="278">
        <v>38.43333333333333</v>
      </c>
      <c r="J227" s="278">
        <v>39.066666666666649</v>
      </c>
      <c r="K227" s="276">
        <v>37.799999999999997</v>
      </c>
      <c r="L227" s="276">
        <v>36.35</v>
      </c>
      <c r="M227" s="276">
        <v>331.01193000000001</v>
      </c>
    </row>
    <row r="228" spans="1:13">
      <c r="A228" s="267">
        <v>220</v>
      </c>
      <c r="B228" s="276" t="s">
        <v>416</v>
      </c>
      <c r="C228" s="277">
        <v>216.8</v>
      </c>
      <c r="D228" s="278">
        <v>217.91666666666666</v>
      </c>
      <c r="E228" s="278">
        <v>213.0333333333333</v>
      </c>
      <c r="F228" s="278">
        <v>209.26666666666665</v>
      </c>
      <c r="G228" s="278">
        <v>204.3833333333333</v>
      </c>
      <c r="H228" s="278">
        <v>221.68333333333331</v>
      </c>
      <c r="I228" s="278">
        <v>226.56666666666669</v>
      </c>
      <c r="J228" s="278">
        <v>230.33333333333331</v>
      </c>
      <c r="K228" s="276">
        <v>222.8</v>
      </c>
      <c r="L228" s="276">
        <v>214.15</v>
      </c>
      <c r="M228" s="276">
        <v>8.34253</v>
      </c>
    </row>
    <row r="229" spans="1:13">
      <c r="A229" s="267">
        <v>221</v>
      </c>
      <c r="B229" s="276" t="s">
        <v>405</v>
      </c>
      <c r="C229" s="277">
        <v>787.85</v>
      </c>
      <c r="D229" s="278">
        <v>786.61666666666667</v>
      </c>
      <c r="E229" s="278">
        <v>778.23333333333335</v>
      </c>
      <c r="F229" s="278">
        <v>768.61666666666667</v>
      </c>
      <c r="G229" s="278">
        <v>760.23333333333335</v>
      </c>
      <c r="H229" s="278">
        <v>796.23333333333335</v>
      </c>
      <c r="I229" s="278">
        <v>804.61666666666679</v>
      </c>
      <c r="J229" s="278">
        <v>814.23333333333335</v>
      </c>
      <c r="K229" s="276">
        <v>795</v>
      </c>
      <c r="L229" s="276">
        <v>777</v>
      </c>
      <c r="M229" s="276">
        <v>0.44597999999999999</v>
      </c>
    </row>
    <row r="230" spans="1:13">
      <c r="A230" s="267">
        <v>222</v>
      </c>
      <c r="B230" s="276" t="s">
        <v>406</v>
      </c>
      <c r="C230" s="277">
        <v>6.85</v>
      </c>
      <c r="D230" s="278">
        <v>6.8166666666666664</v>
      </c>
      <c r="E230" s="278">
        <v>6.583333333333333</v>
      </c>
      <c r="F230" s="278">
        <v>6.3166666666666664</v>
      </c>
      <c r="G230" s="278">
        <v>6.083333333333333</v>
      </c>
      <c r="H230" s="278">
        <v>7.083333333333333</v>
      </c>
      <c r="I230" s="278">
        <v>7.3166666666666673</v>
      </c>
      <c r="J230" s="278">
        <v>7.583333333333333</v>
      </c>
      <c r="K230" s="276">
        <v>7.05</v>
      </c>
      <c r="L230" s="276">
        <v>6.55</v>
      </c>
      <c r="M230" s="276">
        <v>53.185679999999998</v>
      </c>
    </row>
    <row r="231" spans="1:13">
      <c r="A231" s="267">
        <v>223</v>
      </c>
      <c r="B231" s="276" t="s">
        <v>122</v>
      </c>
      <c r="C231" s="277">
        <v>479.3</v>
      </c>
      <c r="D231" s="278">
        <v>477.98333333333335</v>
      </c>
      <c r="E231" s="278">
        <v>471.31666666666672</v>
      </c>
      <c r="F231" s="278">
        <v>463.33333333333337</v>
      </c>
      <c r="G231" s="278">
        <v>456.66666666666674</v>
      </c>
      <c r="H231" s="278">
        <v>485.9666666666667</v>
      </c>
      <c r="I231" s="278">
        <v>492.63333333333333</v>
      </c>
      <c r="J231" s="278">
        <v>500.61666666666667</v>
      </c>
      <c r="K231" s="276">
        <v>484.65</v>
      </c>
      <c r="L231" s="276">
        <v>470</v>
      </c>
      <c r="M231" s="276">
        <v>50.097200000000001</v>
      </c>
    </row>
    <row r="232" spans="1:13">
      <c r="A232" s="267">
        <v>224</v>
      </c>
      <c r="B232" s="276" t="s">
        <v>407</v>
      </c>
      <c r="C232" s="277">
        <v>119.35</v>
      </c>
      <c r="D232" s="278">
        <v>119.21666666666665</v>
      </c>
      <c r="E232" s="278">
        <v>114.73333333333331</v>
      </c>
      <c r="F232" s="278">
        <v>110.11666666666665</v>
      </c>
      <c r="G232" s="278">
        <v>105.6333333333333</v>
      </c>
      <c r="H232" s="278">
        <v>123.83333333333331</v>
      </c>
      <c r="I232" s="278">
        <v>128.31666666666666</v>
      </c>
      <c r="J232" s="278">
        <v>132.93333333333334</v>
      </c>
      <c r="K232" s="276">
        <v>123.7</v>
      </c>
      <c r="L232" s="276">
        <v>114.6</v>
      </c>
      <c r="M232" s="276">
        <v>47.814360000000001</v>
      </c>
    </row>
    <row r="233" spans="1:13">
      <c r="A233" s="267">
        <v>225</v>
      </c>
      <c r="B233" s="276" t="s">
        <v>1603</v>
      </c>
      <c r="C233" s="277">
        <v>997.55</v>
      </c>
      <c r="D233" s="278">
        <v>998.85</v>
      </c>
      <c r="E233" s="278">
        <v>988.7</v>
      </c>
      <c r="F233" s="278">
        <v>979.85</v>
      </c>
      <c r="G233" s="278">
        <v>969.7</v>
      </c>
      <c r="H233" s="278">
        <v>1007.7</v>
      </c>
      <c r="I233" s="278">
        <v>1017.8499999999999</v>
      </c>
      <c r="J233" s="278">
        <v>1026.7</v>
      </c>
      <c r="K233" s="276">
        <v>1009</v>
      </c>
      <c r="L233" s="276">
        <v>990</v>
      </c>
      <c r="M233" s="276">
        <v>0.10135</v>
      </c>
    </row>
    <row r="234" spans="1:13">
      <c r="A234" s="267">
        <v>226</v>
      </c>
      <c r="B234" s="276" t="s">
        <v>260</v>
      </c>
      <c r="C234" s="277">
        <v>129</v>
      </c>
      <c r="D234" s="278">
        <v>126.66666666666667</v>
      </c>
      <c r="E234" s="278">
        <v>123.33333333333334</v>
      </c>
      <c r="F234" s="278">
        <v>117.66666666666667</v>
      </c>
      <c r="G234" s="278">
        <v>114.33333333333334</v>
      </c>
      <c r="H234" s="278">
        <v>132.33333333333334</v>
      </c>
      <c r="I234" s="278">
        <v>135.66666666666669</v>
      </c>
      <c r="J234" s="278">
        <v>141.33333333333334</v>
      </c>
      <c r="K234" s="276">
        <v>130</v>
      </c>
      <c r="L234" s="276">
        <v>121</v>
      </c>
      <c r="M234" s="276">
        <v>129.23048</v>
      </c>
    </row>
    <row r="235" spans="1:13">
      <c r="A235" s="267">
        <v>227</v>
      </c>
      <c r="B235" s="276" t="s">
        <v>412</v>
      </c>
      <c r="C235" s="277">
        <v>154.1</v>
      </c>
      <c r="D235" s="278">
        <v>154.41666666666666</v>
      </c>
      <c r="E235" s="278">
        <v>150.93333333333331</v>
      </c>
      <c r="F235" s="278">
        <v>147.76666666666665</v>
      </c>
      <c r="G235" s="278">
        <v>144.2833333333333</v>
      </c>
      <c r="H235" s="278">
        <v>157.58333333333331</v>
      </c>
      <c r="I235" s="278">
        <v>161.06666666666666</v>
      </c>
      <c r="J235" s="278">
        <v>164.23333333333332</v>
      </c>
      <c r="K235" s="276">
        <v>157.9</v>
      </c>
      <c r="L235" s="276">
        <v>151.25</v>
      </c>
      <c r="M235" s="276">
        <v>14.06908</v>
      </c>
    </row>
    <row r="236" spans="1:13">
      <c r="A236" s="267">
        <v>228</v>
      </c>
      <c r="B236" s="276" t="s">
        <v>1615</v>
      </c>
      <c r="C236" s="277">
        <v>5053.1499999999996</v>
      </c>
      <c r="D236" s="278">
        <v>5083.7</v>
      </c>
      <c r="E236" s="278">
        <v>4968.45</v>
      </c>
      <c r="F236" s="278">
        <v>4883.75</v>
      </c>
      <c r="G236" s="278">
        <v>4768.5</v>
      </c>
      <c r="H236" s="278">
        <v>5168.3999999999996</v>
      </c>
      <c r="I236" s="278">
        <v>5283.65</v>
      </c>
      <c r="J236" s="278">
        <v>5368.3499999999995</v>
      </c>
      <c r="K236" s="276">
        <v>5198.95</v>
      </c>
      <c r="L236" s="276">
        <v>4999</v>
      </c>
      <c r="M236" s="276">
        <v>0.67937999999999998</v>
      </c>
    </row>
    <row r="237" spans="1:13">
      <c r="A237" s="267">
        <v>229</v>
      </c>
      <c r="B237" s="276" t="s">
        <v>259</v>
      </c>
      <c r="C237" s="277">
        <v>68.099999999999994</v>
      </c>
      <c r="D237" s="278">
        <v>68.38333333333334</v>
      </c>
      <c r="E237" s="278">
        <v>66.566666666666677</v>
      </c>
      <c r="F237" s="278">
        <v>65.033333333333331</v>
      </c>
      <c r="G237" s="278">
        <v>63.216666666666669</v>
      </c>
      <c r="H237" s="278">
        <v>69.916666666666686</v>
      </c>
      <c r="I237" s="278">
        <v>71.733333333333348</v>
      </c>
      <c r="J237" s="278">
        <v>73.266666666666694</v>
      </c>
      <c r="K237" s="276">
        <v>70.2</v>
      </c>
      <c r="L237" s="276">
        <v>66.849999999999994</v>
      </c>
      <c r="M237" s="276">
        <v>28.42503</v>
      </c>
    </row>
    <row r="238" spans="1:13">
      <c r="A238" s="267">
        <v>230</v>
      </c>
      <c r="B238" s="276" t="s">
        <v>123</v>
      </c>
      <c r="C238" s="277">
        <v>1593.1</v>
      </c>
      <c r="D238" s="278">
        <v>1582.3</v>
      </c>
      <c r="E238" s="278">
        <v>1559.1999999999998</v>
      </c>
      <c r="F238" s="278">
        <v>1525.3</v>
      </c>
      <c r="G238" s="278">
        <v>1502.1999999999998</v>
      </c>
      <c r="H238" s="278">
        <v>1616.1999999999998</v>
      </c>
      <c r="I238" s="278">
        <v>1639.2999999999997</v>
      </c>
      <c r="J238" s="278">
        <v>1673.1999999999998</v>
      </c>
      <c r="K238" s="276">
        <v>1605.4</v>
      </c>
      <c r="L238" s="276">
        <v>1548.4</v>
      </c>
      <c r="M238" s="276">
        <v>16.400269999999999</v>
      </c>
    </row>
    <row r="239" spans="1:13">
      <c r="A239" s="267">
        <v>231</v>
      </c>
      <c r="B239" s="276" t="s">
        <v>1622</v>
      </c>
      <c r="C239" s="277">
        <v>283.45</v>
      </c>
      <c r="D239" s="278">
        <v>279.21666666666664</v>
      </c>
      <c r="E239" s="278">
        <v>268.73333333333329</v>
      </c>
      <c r="F239" s="278">
        <v>254.01666666666665</v>
      </c>
      <c r="G239" s="278">
        <v>243.5333333333333</v>
      </c>
      <c r="H239" s="278">
        <v>293.93333333333328</v>
      </c>
      <c r="I239" s="278">
        <v>304.41666666666663</v>
      </c>
      <c r="J239" s="278">
        <v>319.13333333333327</v>
      </c>
      <c r="K239" s="276">
        <v>289.7</v>
      </c>
      <c r="L239" s="276">
        <v>264.5</v>
      </c>
      <c r="M239" s="276">
        <v>11.44994</v>
      </c>
    </row>
    <row r="240" spans="1:13">
      <c r="A240" s="267">
        <v>232</v>
      </c>
      <c r="B240" s="276" t="s">
        <v>418</v>
      </c>
      <c r="C240" s="277">
        <v>296.89999999999998</v>
      </c>
      <c r="D240" s="278">
        <v>297.3</v>
      </c>
      <c r="E240" s="278">
        <v>294.60000000000002</v>
      </c>
      <c r="F240" s="278">
        <v>292.3</v>
      </c>
      <c r="G240" s="278">
        <v>289.60000000000002</v>
      </c>
      <c r="H240" s="278">
        <v>299.60000000000002</v>
      </c>
      <c r="I240" s="278">
        <v>302.29999999999995</v>
      </c>
      <c r="J240" s="278">
        <v>304.60000000000002</v>
      </c>
      <c r="K240" s="276">
        <v>300</v>
      </c>
      <c r="L240" s="276">
        <v>295</v>
      </c>
      <c r="M240" s="276">
        <v>6.9040000000000004E-2</v>
      </c>
    </row>
    <row r="241" spans="1:13">
      <c r="A241" s="267">
        <v>233</v>
      </c>
      <c r="B241" s="276" t="s">
        <v>124</v>
      </c>
      <c r="C241" s="277">
        <v>897.3</v>
      </c>
      <c r="D241" s="278">
        <v>894.7833333333333</v>
      </c>
      <c r="E241" s="278">
        <v>883.81666666666661</v>
      </c>
      <c r="F241" s="278">
        <v>870.33333333333326</v>
      </c>
      <c r="G241" s="278">
        <v>859.36666666666656</v>
      </c>
      <c r="H241" s="278">
        <v>908.26666666666665</v>
      </c>
      <c r="I241" s="278">
        <v>919.23333333333335</v>
      </c>
      <c r="J241" s="278">
        <v>932.7166666666667</v>
      </c>
      <c r="K241" s="276">
        <v>905.75</v>
      </c>
      <c r="L241" s="276">
        <v>881.3</v>
      </c>
      <c r="M241" s="276">
        <v>149.65084999999999</v>
      </c>
    </row>
    <row r="242" spans="1:13">
      <c r="A242" s="267">
        <v>234</v>
      </c>
      <c r="B242" s="276" t="s">
        <v>419</v>
      </c>
      <c r="C242" s="277">
        <v>91.6</v>
      </c>
      <c r="D242" s="278">
        <v>89.7</v>
      </c>
      <c r="E242" s="278">
        <v>87.050000000000011</v>
      </c>
      <c r="F242" s="278">
        <v>82.500000000000014</v>
      </c>
      <c r="G242" s="278">
        <v>79.850000000000023</v>
      </c>
      <c r="H242" s="278">
        <v>94.25</v>
      </c>
      <c r="I242" s="278">
        <v>96.9</v>
      </c>
      <c r="J242" s="278">
        <v>101.44999999999999</v>
      </c>
      <c r="K242" s="276">
        <v>92.35</v>
      </c>
      <c r="L242" s="276">
        <v>85.15</v>
      </c>
      <c r="M242" s="276">
        <v>65.974130000000002</v>
      </c>
    </row>
    <row r="243" spans="1:13">
      <c r="A243" s="267">
        <v>235</v>
      </c>
      <c r="B243" s="276" t="s">
        <v>125</v>
      </c>
      <c r="C243" s="277">
        <v>224.8</v>
      </c>
      <c r="D243" s="278">
        <v>221.03333333333333</v>
      </c>
      <c r="E243" s="278">
        <v>214.11666666666667</v>
      </c>
      <c r="F243" s="278">
        <v>203.43333333333334</v>
      </c>
      <c r="G243" s="278">
        <v>196.51666666666668</v>
      </c>
      <c r="H243" s="278">
        <v>231.71666666666667</v>
      </c>
      <c r="I243" s="278">
        <v>238.63333333333335</v>
      </c>
      <c r="J243" s="278">
        <v>249.31666666666666</v>
      </c>
      <c r="K243" s="276">
        <v>227.95</v>
      </c>
      <c r="L243" s="276">
        <v>210.35</v>
      </c>
      <c r="M243" s="276">
        <v>1296.39408</v>
      </c>
    </row>
    <row r="244" spans="1:13">
      <c r="A244" s="267">
        <v>236</v>
      </c>
      <c r="B244" s="276" t="s">
        <v>126</v>
      </c>
      <c r="C244" s="277">
        <v>1140.9000000000001</v>
      </c>
      <c r="D244" s="278">
        <v>1136.45</v>
      </c>
      <c r="E244" s="278">
        <v>1125.45</v>
      </c>
      <c r="F244" s="278">
        <v>1110</v>
      </c>
      <c r="G244" s="278">
        <v>1099</v>
      </c>
      <c r="H244" s="278">
        <v>1151.9000000000001</v>
      </c>
      <c r="I244" s="278">
        <v>1162.9000000000001</v>
      </c>
      <c r="J244" s="278">
        <v>1178.3500000000001</v>
      </c>
      <c r="K244" s="276">
        <v>1147.45</v>
      </c>
      <c r="L244" s="276">
        <v>1121</v>
      </c>
      <c r="M244" s="276">
        <v>67.416370000000001</v>
      </c>
    </row>
    <row r="245" spans="1:13">
      <c r="A245" s="267">
        <v>237</v>
      </c>
      <c r="B245" s="276" t="s">
        <v>1645</v>
      </c>
      <c r="C245" s="277">
        <v>645.75</v>
      </c>
      <c r="D245" s="278">
        <v>644.23333333333335</v>
      </c>
      <c r="E245" s="278">
        <v>639.4666666666667</v>
      </c>
      <c r="F245" s="278">
        <v>633.18333333333339</v>
      </c>
      <c r="G245" s="278">
        <v>628.41666666666674</v>
      </c>
      <c r="H245" s="278">
        <v>650.51666666666665</v>
      </c>
      <c r="I245" s="278">
        <v>655.2833333333333</v>
      </c>
      <c r="J245" s="278">
        <v>661.56666666666661</v>
      </c>
      <c r="K245" s="276">
        <v>649</v>
      </c>
      <c r="L245" s="276">
        <v>637.95000000000005</v>
      </c>
      <c r="M245" s="276">
        <v>0.31623000000000001</v>
      </c>
    </row>
    <row r="246" spans="1:13">
      <c r="A246" s="267">
        <v>238</v>
      </c>
      <c r="B246" s="276" t="s">
        <v>420</v>
      </c>
      <c r="C246" s="277">
        <v>275.85000000000002</v>
      </c>
      <c r="D246" s="278">
        <v>275.41666666666669</v>
      </c>
      <c r="E246" s="278">
        <v>273.03333333333336</v>
      </c>
      <c r="F246" s="278">
        <v>270.2166666666667</v>
      </c>
      <c r="G246" s="278">
        <v>267.83333333333337</v>
      </c>
      <c r="H246" s="278">
        <v>278.23333333333335</v>
      </c>
      <c r="I246" s="278">
        <v>280.61666666666667</v>
      </c>
      <c r="J246" s="278">
        <v>283.43333333333334</v>
      </c>
      <c r="K246" s="276">
        <v>277.8</v>
      </c>
      <c r="L246" s="276">
        <v>272.60000000000002</v>
      </c>
      <c r="M246" s="276">
        <v>3.92611</v>
      </c>
    </row>
    <row r="247" spans="1:13">
      <c r="A247" s="267">
        <v>239</v>
      </c>
      <c r="B247" s="276" t="s">
        <v>421</v>
      </c>
      <c r="C247" s="277">
        <v>287.39999999999998</v>
      </c>
      <c r="D247" s="278">
        <v>284.88333333333333</v>
      </c>
      <c r="E247" s="278">
        <v>279.76666666666665</v>
      </c>
      <c r="F247" s="278">
        <v>272.13333333333333</v>
      </c>
      <c r="G247" s="278">
        <v>267.01666666666665</v>
      </c>
      <c r="H247" s="278">
        <v>292.51666666666665</v>
      </c>
      <c r="I247" s="278">
        <v>297.63333333333333</v>
      </c>
      <c r="J247" s="278">
        <v>305.26666666666665</v>
      </c>
      <c r="K247" s="276">
        <v>290</v>
      </c>
      <c r="L247" s="276">
        <v>277.25</v>
      </c>
      <c r="M247" s="276">
        <v>3.24274</v>
      </c>
    </row>
    <row r="248" spans="1:13">
      <c r="A248" s="267">
        <v>240</v>
      </c>
      <c r="B248" s="276" t="s">
        <v>417</v>
      </c>
      <c r="C248" s="277">
        <v>10.7</v>
      </c>
      <c r="D248" s="278">
        <v>10.75</v>
      </c>
      <c r="E248" s="278">
        <v>10.6</v>
      </c>
      <c r="F248" s="278">
        <v>10.5</v>
      </c>
      <c r="G248" s="278">
        <v>10.35</v>
      </c>
      <c r="H248" s="278">
        <v>10.85</v>
      </c>
      <c r="I248" s="278">
        <v>10.999999999999998</v>
      </c>
      <c r="J248" s="278">
        <v>11.1</v>
      </c>
      <c r="K248" s="276">
        <v>10.9</v>
      </c>
      <c r="L248" s="276">
        <v>10.65</v>
      </c>
      <c r="M248" s="276">
        <v>30.02553</v>
      </c>
    </row>
    <row r="249" spans="1:13">
      <c r="A249" s="267">
        <v>241</v>
      </c>
      <c r="B249" s="276" t="s">
        <v>127</v>
      </c>
      <c r="C249" s="277">
        <v>88.4</v>
      </c>
      <c r="D249" s="278">
        <v>87.783333333333346</v>
      </c>
      <c r="E249" s="278">
        <v>86.216666666666697</v>
      </c>
      <c r="F249" s="278">
        <v>84.033333333333346</v>
      </c>
      <c r="G249" s="278">
        <v>82.466666666666697</v>
      </c>
      <c r="H249" s="278">
        <v>89.966666666666697</v>
      </c>
      <c r="I249" s="278">
        <v>91.533333333333331</v>
      </c>
      <c r="J249" s="278">
        <v>93.716666666666697</v>
      </c>
      <c r="K249" s="276">
        <v>89.35</v>
      </c>
      <c r="L249" s="276">
        <v>85.6</v>
      </c>
      <c r="M249" s="276">
        <v>447.28</v>
      </c>
    </row>
    <row r="250" spans="1:13">
      <c r="A250" s="267">
        <v>242</v>
      </c>
      <c r="B250" s="276" t="s">
        <v>262</v>
      </c>
      <c r="C250" s="277">
        <v>2265.75</v>
      </c>
      <c r="D250" s="278">
        <v>2248.9166666666665</v>
      </c>
      <c r="E250" s="278">
        <v>2221.833333333333</v>
      </c>
      <c r="F250" s="278">
        <v>2177.9166666666665</v>
      </c>
      <c r="G250" s="278">
        <v>2150.833333333333</v>
      </c>
      <c r="H250" s="278">
        <v>2292.833333333333</v>
      </c>
      <c r="I250" s="278">
        <v>2319.9166666666661</v>
      </c>
      <c r="J250" s="278">
        <v>2363.833333333333</v>
      </c>
      <c r="K250" s="276">
        <v>2276</v>
      </c>
      <c r="L250" s="276">
        <v>2205</v>
      </c>
      <c r="M250" s="276">
        <v>5.1255800000000002</v>
      </c>
    </row>
    <row r="251" spans="1:13">
      <c r="A251" s="267">
        <v>243</v>
      </c>
      <c r="B251" s="276" t="s">
        <v>408</v>
      </c>
      <c r="C251" s="277">
        <v>117.5</v>
      </c>
      <c r="D251" s="278">
        <v>118.38333333333333</v>
      </c>
      <c r="E251" s="278">
        <v>116.06666666666665</v>
      </c>
      <c r="F251" s="278">
        <v>114.63333333333333</v>
      </c>
      <c r="G251" s="278">
        <v>112.31666666666665</v>
      </c>
      <c r="H251" s="278">
        <v>119.81666666666665</v>
      </c>
      <c r="I251" s="278">
        <v>122.13333333333331</v>
      </c>
      <c r="J251" s="278">
        <v>123.56666666666665</v>
      </c>
      <c r="K251" s="276">
        <v>120.7</v>
      </c>
      <c r="L251" s="276">
        <v>116.95</v>
      </c>
      <c r="M251" s="276">
        <v>5.6456200000000001</v>
      </c>
    </row>
    <row r="252" spans="1:13">
      <c r="A252" s="267">
        <v>244</v>
      </c>
      <c r="B252" s="276" t="s">
        <v>409</v>
      </c>
      <c r="C252" s="277">
        <v>85.4</v>
      </c>
      <c r="D252" s="278">
        <v>85.683333333333323</v>
      </c>
      <c r="E252" s="278">
        <v>84.816666666666649</v>
      </c>
      <c r="F252" s="278">
        <v>84.23333333333332</v>
      </c>
      <c r="G252" s="278">
        <v>83.366666666666646</v>
      </c>
      <c r="H252" s="278">
        <v>86.266666666666652</v>
      </c>
      <c r="I252" s="278">
        <v>87.133333333333326</v>
      </c>
      <c r="J252" s="278">
        <v>87.716666666666654</v>
      </c>
      <c r="K252" s="276">
        <v>86.55</v>
      </c>
      <c r="L252" s="276">
        <v>85.1</v>
      </c>
      <c r="M252" s="276">
        <v>3.4178299999999999</v>
      </c>
    </row>
    <row r="253" spans="1:13">
      <c r="A253" s="267">
        <v>245</v>
      </c>
      <c r="B253" s="276" t="s">
        <v>2931</v>
      </c>
      <c r="C253" s="277">
        <v>1349.9</v>
      </c>
      <c r="D253" s="278">
        <v>1355.0833333333333</v>
      </c>
      <c r="E253" s="278">
        <v>1341.3666666666666</v>
      </c>
      <c r="F253" s="278">
        <v>1332.8333333333333</v>
      </c>
      <c r="G253" s="278">
        <v>1319.1166666666666</v>
      </c>
      <c r="H253" s="278">
        <v>1363.6166666666666</v>
      </c>
      <c r="I253" s="278">
        <v>1377.3333333333333</v>
      </c>
      <c r="J253" s="278">
        <v>1385.8666666666666</v>
      </c>
      <c r="K253" s="276">
        <v>1368.8</v>
      </c>
      <c r="L253" s="276">
        <v>1346.55</v>
      </c>
      <c r="M253" s="276">
        <v>1.8684000000000001</v>
      </c>
    </row>
    <row r="254" spans="1:13">
      <c r="A254" s="267">
        <v>246</v>
      </c>
      <c r="B254" s="276" t="s">
        <v>402</v>
      </c>
      <c r="C254" s="277">
        <v>450.7</v>
      </c>
      <c r="D254" s="278">
        <v>450.2</v>
      </c>
      <c r="E254" s="278">
        <v>445.5</v>
      </c>
      <c r="F254" s="278">
        <v>440.3</v>
      </c>
      <c r="G254" s="278">
        <v>435.6</v>
      </c>
      <c r="H254" s="278">
        <v>455.4</v>
      </c>
      <c r="I254" s="278">
        <v>460.09999999999991</v>
      </c>
      <c r="J254" s="278">
        <v>465.29999999999995</v>
      </c>
      <c r="K254" s="276">
        <v>454.9</v>
      </c>
      <c r="L254" s="276">
        <v>445</v>
      </c>
      <c r="M254" s="276">
        <v>4.1918100000000003</v>
      </c>
    </row>
    <row r="255" spans="1:13">
      <c r="A255" s="267">
        <v>247</v>
      </c>
      <c r="B255" s="276" t="s">
        <v>128</v>
      </c>
      <c r="C255" s="277">
        <v>195.95</v>
      </c>
      <c r="D255" s="278">
        <v>196.08333333333334</v>
      </c>
      <c r="E255" s="278">
        <v>193.41666666666669</v>
      </c>
      <c r="F255" s="278">
        <v>190.88333333333335</v>
      </c>
      <c r="G255" s="278">
        <v>188.2166666666667</v>
      </c>
      <c r="H255" s="278">
        <v>198.61666666666667</v>
      </c>
      <c r="I255" s="278">
        <v>201.28333333333336</v>
      </c>
      <c r="J255" s="278">
        <v>203.81666666666666</v>
      </c>
      <c r="K255" s="276">
        <v>198.75</v>
      </c>
      <c r="L255" s="276">
        <v>193.55</v>
      </c>
      <c r="M255" s="276">
        <v>284.25948</v>
      </c>
    </row>
    <row r="256" spans="1:13">
      <c r="A256" s="267">
        <v>248</v>
      </c>
      <c r="B256" s="276" t="s">
        <v>413</v>
      </c>
      <c r="C256" s="277">
        <v>269.7</v>
      </c>
      <c r="D256" s="278">
        <v>271.26666666666665</v>
      </c>
      <c r="E256" s="278">
        <v>263.48333333333329</v>
      </c>
      <c r="F256" s="278">
        <v>257.26666666666665</v>
      </c>
      <c r="G256" s="278">
        <v>249.48333333333329</v>
      </c>
      <c r="H256" s="278">
        <v>277.48333333333329</v>
      </c>
      <c r="I256" s="278">
        <v>285.26666666666659</v>
      </c>
      <c r="J256" s="278">
        <v>291.48333333333329</v>
      </c>
      <c r="K256" s="276">
        <v>279.05</v>
      </c>
      <c r="L256" s="276">
        <v>265.05</v>
      </c>
      <c r="M256" s="276">
        <v>1.3483499999999999</v>
      </c>
    </row>
    <row r="257" spans="1:13">
      <c r="A257" s="267">
        <v>249</v>
      </c>
      <c r="B257" s="276" t="s">
        <v>411</v>
      </c>
      <c r="C257" s="277">
        <v>125.35</v>
      </c>
      <c r="D257" s="278">
        <v>125.46666666666665</v>
      </c>
      <c r="E257" s="278">
        <v>124.08333333333331</v>
      </c>
      <c r="F257" s="278">
        <v>122.81666666666666</v>
      </c>
      <c r="G257" s="278">
        <v>121.43333333333332</v>
      </c>
      <c r="H257" s="278">
        <v>126.73333333333331</v>
      </c>
      <c r="I257" s="278">
        <v>128.11666666666667</v>
      </c>
      <c r="J257" s="278">
        <v>129.3833333333333</v>
      </c>
      <c r="K257" s="276">
        <v>126.85</v>
      </c>
      <c r="L257" s="276">
        <v>124.2</v>
      </c>
      <c r="M257" s="276">
        <v>7.9645000000000001</v>
      </c>
    </row>
    <row r="258" spans="1:13">
      <c r="A258" s="267">
        <v>250</v>
      </c>
      <c r="B258" s="276" t="s">
        <v>431</v>
      </c>
      <c r="C258" s="277">
        <v>23.55</v>
      </c>
      <c r="D258" s="278">
        <v>23.7</v>
      </c>
      <c r="E258" s="278">
        <v>23</v>
      </c>
      <c r="F258" s="278">
        <v>22.45</v>
      </c>
      <c r="G258" s="278">
        <v>21.75</v>
      </c>
      <c r="H258" s="278">
        <v>24.25</v>
      </c>
      <c r="I258" s="278">
        <v>24.949999999999996</v>
      </c>
      <c r="J258" s="278">
        <v>25.5</v>
      </c>
      <c r="K258" s="276">
        <v>24.4</v>
      </c>
      <c r="L258" s="276">
        <v>23.15</v>
      </c>
      <c r="M258" s="276">
        <v>33.224510000000002</v>
      </c>
    </row>
    <row r="259" spans="1:13">
      <c r="A259" s="267">
        <v>251</v>
      </c>
      <c r="B259" s="276" t="s">
        <v>428</v>
      </c>
      <c r="C259" s="277">
        <v>41</v>
      </c>
      <c r="D259" s="278">
        <v>40.800000000000004</v>
      </c>
      <c r="E259" s="278">
        <v>40.100000000000009</v>
      </c>
      <c r="F259" s="278">
        <v>39.200000000000003</v>
      </c>
      <c r="G259" s="278">
        <v>38.500000000000007</v>
      </c>
      <c r="H259" s="278">
        <v>41.70000000000001</v>
      </c>
      <c r="I259" s="278">
        <v>42.400000000000013</v>
      </c>
      <c r="J259" s="278">
        <v>43.300000000000011</v>
      </c>
      <c r="K259" s="276">
        <v>41.5</v>
      </c>
      <c r="L259" s="276">
        <v>39.9</v>
      </c>
      <c r="M259" s="276">
        <v>4.6028700000000002</v>
      </c>
    </row>
    <row r="260" spans="1:13">
      <c r="A260" s="267">
        <v>252</v>
      </c>
      <c r="B260" s="276" t="s">
        <v>429</v>
      </c>
      <c r="C260" s="277">
        <v>92.45</v>
      </c>
      <c r="D260" s="278">
        <v>92.716666666666654</v>
      </c>
      <c r="E260" s="278">
        <v>91.233333333333306</v>
      </c>
      <c r="F260" s="278">
        <v>90.016666666666652</v>
      </c>
      <c r="G260" s="278">
        <v>88.533333333333303</v>
      </c>
      <c r="H260" s="278">
        <v>93.933333333333309</v>
      </c>
      <c r="I260" s="278">
        <v>95.416666666666657</v>
      </c>
      <c r="J260" s="278">
        <v>96.633333333333312</v>
      </c>
      <c r="K260" s="276">
        <v>94.2</v>
      </c>
      <c r="L260" s="276">
        <v>91.5</v>
      </c>
      <c r="M260" s="276">
        <v>11.40939</v>
      </c>
    </row>
    <row r="261" spans="1:13">
      <c r="A261" s="267">
        <v>253</v>
      </c>
      <c r="B261" s="276" t="s">
        <v>432</v>
      </c>
      <c r="C261" s="277">
        <v>56.3</v>
      </c>
      <c r="D261" s="278">
        <v>56.550000000000004</v>
      </c>
      <c r="E261" s="278">
        <v>55.750000000000007</v>
      </c>
      <c r="F261" s="278">
        <v>55.2</v>
      </c>
      <c r="G261" s="278">
        <v>54.400000000000006</v>
      </c>
      <c r="H261" s="278">
        <v>57.100000000000009</v>
      </c>
      <c r="I261" s="278">
        <v>57.900000000000006</v>
      </c>
      <c r="J261" s="278">
        <v>58.45000000000001</v>
      </c>
      <c r="K261" s="276">
        <v>57.35</v>
      </c>
      <c r="L261" s="276">
        <v>56</v>
      </c>
      <c r="M261" s="276">
        <v>8.1251999999999995</v>
      </c>
    </row>
    <row r="262" spans="1:13">
      <c r="A262" s="267">
        <v>254</v>
      </c>
      <c r="B262" s="276" t="s">
        <v>422</v>
      </c>
      <c r="C262" s="277">
        <v>1000.95</v>
      </c>
      <c r="D262" s="278">
        <v>999.66666666666663</v>
      </c>
      <c r="E262" s="278">
        <v>989.5333333333333</v>
      </c>
      <c r="F262" s="278">
        <v>978.11666666666667</v>
      </c>
      <c r="G262" s="278">
        <v>967.98333333333335</v>
      </c>
      <c r="H262" s="278">
        <v>1011.0833333333333</v>
      </c>
      <c r="I262" s="278">
        <v>1021.2166666666667</v>
      </c>
      <c r="J262" s="278">
        <v>1032.6333333333332</v>
      </c>
      <c r="K262" s="276">
        <v>1009.8</v>
      </c>
      <c r="L262" s="276">
        <v>988.25</v>
      </c>
      <c r="M262" s="276">
        <v>2.34056</v>
      </c>
    </row>
    <row r="263" spans="1:13">
      <c r="A263" s="267">
        <v>255</v>
      </c>
      <c r="B263" s="276" t="s">
        <v>436</v>
      </c>
      <c r="C263" s="277">
        <v>2212.4</v>
      </c>
      <c r="D263" s="278">
        <v>2226.4500000000003</v>
      </c>
      <c r="E263" s="278">
        <v>2187.9500000000007</v>
      </c>
      <c r="F263" s="278">
        <v>2163.5000000000005</v>
      </c>
      <c r="G263" s="278">
        <v>2125.0000000000009</v>
      </c>
      <c r="H263" s="278">
        <v>2250.9000000000005</v>
      </c>
      <c r="I263" s="278">
        <v>2289.3999999999996</v>
      </c>
      <c r="J263" s="278">
        <v>2313.8500000000004</v>
      </c>
      <c r="K263" s="276">
        <v>2264.9499999999998</v>
      </c>
      <c r="L263" s="276">
        <v>2202</v>
      </c>
      <c r="M263" s="276">
        <v>8.8919999999999999E-2</v>
      </c>
    </row>
    <row r="264" spans="1:13">
      <c r="A264" s="267">
        <v>256</v>
      </c>
      <c r="B264" s="276" t="s">
        <v>433</v>
      </c>
      <c r="C264" s="277">
        <v>75.400000000000006</v>
      </c>
      <c r="D264" s="278">
        <v>74.600000000000009</v>
      </c>
      <c r="E264" s="278">
        <v>72.800000000000011</v>
      </c>
      <c r="F264" s="278">
        <v>70.2</v>
      </c>
      <c r="G264" s="278">
        <v>68.400000000000006</v>
      </c>
      <c r="H264" s="278">
        <v>77.200000000000017</v>
      </c>
      <c r="I264" s="278">
        <v>79</v>
      </c>
      <c r="J264" s="278">
        <v>81.600000000000023</v>
      </c>
      <c r="K264" s="276">
        <v>76.400000000000006</v>
      </c>
      <c r="L264" s="276">
        <v>72</v>
      </c>
      <c r="M264" s="276">
        <v>36.670459999999999</v>
      </c>
    </row>
    <row r="265" spans="1:13">
      <c r="A265" s="267">
        <v>257</v>
      </c>
      <c r="B265" s="276" t="s">
        <v>129</v>
      </c>
      <c r="C265" s="277">
        <v>259.10000000000002</v>
      </c>
      <c r="D265" s="278">
        <v>259.55</v>
      </c>
      <c r="E265" s="278">
        <v>250.75</v>
      </c>
      <c r="F265" s="278">
        <v>242.39999999999998</v>
      </c>
      <c r="G265" s="278">
        <v>233.59999999999997</v>
      </c>
      <c r="H265" s="278">
        <v>267.90000000000003</v>
      </c>
      <c r="I265" s="278">
        <v>276.7000000000001</v>
      </c>
      <c r="J265" s="278">
        <v>285.05000000000007</v>
      </c>
      <c r="K265" s="276">
        <v>268.35000000000002</v>
      </c>
      <c r="L265" s="276">
        <v>251.2</v>
      </c>
      <c r="M265" s="276">
        <v>223.14238</v>
      </c>
    </row>
    <row r="266" spans="1:13">
      <c r="A266" s="267">
        <v>258</v>
      </c>
      <c r="B266" s="276" t="s">
        <v>423</v>
      </c>
      <c r="C266" s="277">
        <v>2098.1</v>
      </c>
      <c r="D266" s="278">
        <v>2085.35</v>
      </c>
      <c r="E266" s="278">
        <v>2063.75</v>
      </c>
      <c r="F266" s="278">
        <v>2029.4</v>
      </c>
      <c r="G266" s="278">
        <v>2007.8000000000002</v>
      </c>
      <c r="H266" s="278">
        <v>2119.6999999999998</v>
      </c>
      <c r="I266" s="278">
        <v>2141.2999999999993</v>
      </c>
      <c r="J266" s="278">
        <v>2175.6499999999996</v>
      </c>
      <c r="K266" s="276">
        <v>2106.9499999999998</v>
      </c>
      <c r="L266" s="276">
        <v>2051</v>
      </c>
      <c r="M266" s="276">
        <v>2.0865900000000002</v>
      </c>
    </row>
    <row r="267" spans="1:13">
      <c r="A267" s="267">
        <v>259</v>
      </c>
      <c r="B267" s="276" t="s">
        <v>424</v>
      </c>
      <c r="C267" s="277">
        <v>357.35</v>
      </c>
      <c r="D267" s="278">
        <v>354.48333333333335</v>
      </c>
      <c r="E267" s="278">
        <v>348.9666666666667</v>
      </c>
      <c r="F267" s="278">
        <v>340.58333333333337</v>
      </c>
      <c r="G267" s="278">
        <v>335.06666666666672</v>
      </c>
      <c r="H267" s="278">
        <v>362.86666666666667</v>
      </c>
      <c r="I267" s="278">
        <v>368.38333333333333</v>
      </c>
      <c r="J267" s="278">
        <v>376.76666666666665</v>
      </c>
      <c r="K267" s="276">
        <v>360</v>
      </c>
      <c r="L267" s="276">
        <v>346.1</v>
      </c>
      <c r="M267" s="276">
        <v>5.7829699999999997</v>
      </c>
    </row>
    <row r="268" spans="1:13">
      <c r="A268" s="267">
        <v>260</v>
      </c>
      <c r="B268" s="276" t="s">
        <v>425</v>
      </c>
      <c r="C268" s="277">
        <v>96.7</v>
      </c>
      <c r="D268" s="278">
        <v>97.25</v>
      </c>
      <c r="E268" s="278">
        <v>95.95</v>
      </c>
      <c r="F268" s="278">
        <v>95.2</v>
      </c>
      <c r="G268" s="278">
        <v>93.9</v>
      </c>
      <c r="H268" s="278">
        <v>98</v>
      </c>
      <c r="I268" s="278">
        <v>99.300000000000011</v>
      </c>
      <c r="J268" s="278">
        <v>100.05</v>
      </c>
      <c r="K268" s="276">
        <v>98.55</v>
      </c>
      <c r="L268" s="276">
        <v>96.5</v>
      </c>
      <c r="M268" s="276">
        <v>4.6169500000000001</v>
      </c>
    </row>
    <row r="269" spans="1:13">
      <c r="A269" s="267">
        <v>261</v>
      </c>
      <c r="B269" s="276" t="s">
        <v>426</v>
      </c>
      <c r="C269" s="277">
        <v>81.150000000000006</v>
      </c>
      <c r="D269" s="278">
        <v>81.38333333333334</v>
      </c>
      <c r="E269" s="278">
        <v>80.26666666666668</v>
      </c>
      <c r="F269" s="278">
        <v>79.38333333333334</v>
      </c>
      <c r="G269" s="278">
        <v>78.26666666666668</v>
      </c>
      <c r="H269" s="278">
        <v>82.26666666666668</v>
      </c>
      <c r="I269" s="278">
        <v>83.383333333333326</v>
      </c>
      <c r="J269" s="278">
        <v>84.26666666666668</v>
      </c>
      <c r="K269" s="276">
        <v>82.5</v>
      </c>
      <c r="L269" s="276">
        <v>80.5</v>
      </c>
      <c r="M269" s="276">
        <v>8.1762300000000003</v>
      </c>
    </row>
    <row r="270" spans="1:13">
      <c r="A270" s="267">
        <v>262</v>
      </c>
      <c r="B270" s="276" t="s">
        <v>427</v>
      </c>
      <c r="C270" s="277">
        <v>82.5</v>
      </c>
      <c r="D270" s="278">
        <v>82.816666666666677</v>
      </c>
      <c r="E270" s="278">
        <v>80.333333333333357</v>
      </c>
      <c r="F270" s="278">
        <v>78.166666666666686</v>
      </c>
      <c r="G270" s="278">
        <v>75.683333333333366</v>
      </c>
      <c r="H270" s="278">
        <v>84.983333333333348</v>
      </c>
      <c r="I270" s="278">
        <v>87.466666666666669</v>
      </c>
      <c r="J270" s="278">
        <v>89.63333333333334</v>
      </c>
      <c r="K270" s="276">
        <v>85.3</v>
      </c>
      <c r="L270" s="276">
        <v>80.650000000000006</v>
      </c>
      <c r="M270" s="276">
        <v>51.889409999999998</v>
      </c>
    </row>
    <row r="271" spans="1:13">
      <c r="A271" s="267">
        <v>263</v>
      </c>
      <c r="B271" s="276" t="s">
        <v>435</v>
      </c>
      <c r="C271" s="277">
        <v>69.25</v>
      </c>
      <c r="D271" s="278">
        <v>67.75</v>
      </c>
      <c r="E271" s="278">
        <v>65.599999999999994</v>
      </c>
      <c r="F271" s="278">
        <v>61.949999999999989</v>
      </c>
      <c r="G271" s="278">
        <v>59.799999999999983</v>
      </c>
      <c r="H271" s="278">
        <v>71.400000000000006</v>
      </c>
      <c r="I271" s="278">
        <v>73.550000000000011</v>
      </c>
      <c r="J271" s="278">
        <v>77.200000000000017</v>
      </c>
      <c r="K271" s="276">
        <v>69.900000000000006</v>
      </c>
      <c r="L271" s="276">
        <v>64.099999999999994</v>
      </c>
      <c r="M271" s="276">
        <v>24.425429999999999</v>
      </c>
    </row>
    <row r="272" spans="1:13">
      <c r="A272" s="267">
        <v>264</v>
      </c>
      <c r="B272" s="276" t="s">
        <v>434</v>
      </c>
      <c r="C272" s="277">
        <v>124.5</v>
      </c>
      <c r="D272" s="278">
        <v>122.11666666666667</v>
      </c>
      <c r="E272" s="278">
        <v>114.83333333333334</v>
      </c>
      <c r="F272" s="278">
        <v>105.16666666666667</v>
      </c>
      <c r="G272" s="278">
        <v>97.88333333333334</v>
      </c>
      <c r="H272" s="278">
        <v>131.78333333333336</v>
      </c>
      <c r="I272" s="278">
        <v>139.06666666666666</v>
      </c>
      <c r="J272" s="278">
        <v>148.73333333333335</v>
      </c>
      <c r="K272" s="276">
        <v>129.4</v>
      </c>
      <c r="L272" s="276">
        <v>112.45</v>
      </c>
      <c r="M272" s="276">
        <v>18.985150000000001</v>
      </c>
    </row>
    <row r="273" spans="1:13">
      <c r="A273" s="267">
        <v>265</v>
      </c>
      <c r="B273" s="276" t="s">
        <v>263</v>
      </c>
      <c r="C273" s="277">
        <v>62.65</v>
      </c>
      <c r="D273" s="278">
        <v>62.816666666666663</v>
      </c>
      <c r="E273" s="278">
        <v>61.633333333333326</v>
      </c>
      <c r="F273" s="278">
        <v>60.61666666666666</v>
      </c>
      <c r="G273" s="278">
        <v>59.433333333333323</v>
      </c>
      <c r="H273" s="278">
        <v>63.833333333333329</v>
      </c>
      <c r="I273" s="278">
        <v>65.016666666666666</v>
      </c>
      <c r="J273" s="278">
        <v>66.033333333333331</v>
      </c>
      <c r="K273" s="276">
        <v>64</v>
      </c>
      <c r="L273" s="276">
        <v>61.8</v>
      </c>
      <c r="M273" s="276">
        <v>19.936440000000001</v>
      </c>
    </row>
    <row r="274" spans="1:13">
      <c r="A274" s="267">
        <v>266</v>
      </c>
      <c r="B274" s="276" t="s">
        <v>130</v>
      </c>
      <c r="C274" s="277">
        <v>368.4</v>
      </c>
      <c r="D274" s="278">
        <v>365.06666666666666</v>
      </c>
      <c r="E274" s="278">
        <v>359.38333333333333</v>
      </c>
      <c r="F274" s="278">
        <v>350.36666666666667</v>
      </c>
      <c r="G274" s="278">
        <v>344.68333333333334</v>
      </c>
      <c r="H274" s="278">
        <v>374.08333333333331</v>
      </c>
      <c r="I274" s="278">
        <v>379.76666666666659</v>
      </c>
      <c r="J274" s="278">
        <v>388.7833333333333</v>
      </c>
      <c r="K274" s="276">
        <v>370.75</v>
      </c>
      <c r="L274" s="276">
        <v>356.05</v>
      </c>
      <c r="M274" s="276">
        <v>110.48627</v>
      </c>
    </row>
    <row r="275" spans="1:13">
      <c r="A275" s="267">
        <v>267</v>
      </c>
      <c r="B275" s="276" t="s">
        <v>264</v>
      </c>
      <c r="C275" s="277">
        <v>787.9</v>
      </c>
      <c r="D275" s="278">
        <v>774.13333333333333</v>
      </c>
      <c r="E275" s="278">
        <v>744.26666666666665</v>
      </c>
      <c r="F275" s="278">
        <v>700.63333333333333</v>
      </c>
      <c r="G275" s="278">
        <v>670.76666666666665</v>
      </c>
      <c r="H275" s="278">
        <v>817.76666666666665</v>
      </c>
      <c r="I275" s="278">
        <v>847.63333333333321</v>
      </c>
      <c r="J275" s="278">
        <v>891.26666666666665</v>
      </c>
      <c r="K275" s="276">
        <v>804</v>
      </c>
      <c r="L275" s="276">
        <v>730.5</v>
      </c>
      <c r="M275" s="276">
        <v>17.081669999999999</v>
      </c>
    </row>
    <row r="276" spans="1:13">
      <c r="A276" s="267">
        <v>268</v>
      </c>
      <c r="B276" s="276" t="s">
        <v>131</v>
      </c>
      <c r="C276" s="277">
        <v>2534.1999999999998</v>
      </c>
      <c r="D276" s="278">
        <v>2533</v>
      </c>
      <c r="E276" s="278">
        <v>2512.0500000000002</v>
      </c>
      <c r="F276" s="278">
        <v>2489.9</v>
      </c>
      <c r="G276" s="278">
        <v>2468.9500000000003</v>
      </c>
      <c r="H276" s="278">
        <v>2555.15</v>
      </c>
      <c r="I276" s="278">
        <v>2576.1</v>
      </c>
      <c r="J276" s="278">
        <v>2598.25</v>
      </c>
      <c r="K276" s="276">
        <v>2553.9499999999998</v>
      </c>
      <c r="L276" s="276">
        <v>2510.85</v>
      </c>
      <c r="M276" s="276">
        <v>5.6929600000000002</v>
      </c>
    </row>
    <row r="277" spans="1:13">
      <c r="A277" s="267">
        <v>269</v>
      </c>
      <c r="B277" s="276" t="s">
        <v>132</v>
      </c>
      <c r="C277" s="277">
        <v>604.15</v>
      </c>
      <c r="D277" s="278">
        <v>603.76666666666665</v>
      </c>
      <c r="E277" s="278">
        <v>596.63333333333333</v>
      </c>
      <c r="F277" s="278">
        <v>589.11666666666667</v>
      </c>
      <c r="G277" s="278">
        <v>581.98333333333335</v>
      </c>
      <c r="H277" s="278">
        <v>611.2833333333333</v>
      </c>
      <c r="I277" s="278">
        <v>618.41666666666652</v>
      </c>
      <c r="J277" s="278">
        <v>625.93333333333328</v>
      </c>
      <c r="K277" s="276">
        <v>610.9</v>
      </c>
      <c r="L277" s="276">
        <v>596.25</v>
      </c>
      <c r="M277" s="276">
        <v>5.9943900000000001</v>
      </c>
    </row>
    <row r="278" spans="1:13">
      <c r="A278" s="267">
        <v>270</v>
      </c>
      <c r="B278" s="276" t="s">
        <v>437</v>
      </c>
      <c r="C278" s="277">
        <v>142.44999999999999</v>
      </c>
      <c r="D278" s="278">
        <v>143.08333333333334</v>
      </c>
      <c r="E278" s="278">
        <v>140.36666666666667</v>
      </c>
      <c r="F278" s="278">
        <v>138.28333333333333</v>
      </c>
      <c r="G278" s="278">
        <v>135.56666666666666</v>
      </c>
      <c r="H278" s="278">
        <v>145.16666666666669</v>
      </c>
      <c r="I278" s="278">
        <v>147.88333333333333</v>
      </c>
      <c r="J278" s="278">
        <v>149.9666666666667</v>
      </c>
      <c r="K278" s="276">
        <v>145.80000000000001</v>
      </c>
      <c r="L278" s="276">
        <v>141</v>
      </c>
      <c r="M278" s="276">
        <v>6.2951600000000001</v>
      </c>
    </row>
    <row r="279" spans="1:13">
      <c r="A279" s="267">
        <v>271</v>
      </c>
      <c r="B279" s="276" t="s">
        <v>443</v>
      </c>
      <c r="C279" s="277">
        <v>678.55</v>
      </c>
      <c r="D279" s="278">
        <v>675.08333333333326</v>
      </c>
      <c r="E279" s="278">
        <v>665.51666666666654</v>
      </c>
      <c r="F279" s="278">
        <v>652.48333333333323</v>
      </c>
      <c r="G279" s="278">
        <v>642.91666666666652</v>
      </c>
      <c r="H279" s="278">
        <v>688.11666666666656</v>
      </c>
      <c r="I279" s="278">
        <v>697.68333333333317</v>
      </c>
      <c r="J279" s="278">
        <v>710.71666666666658</v>
      </c>
      <c r="K279" s="276">
        <v>684.65</v>
      </c>
      <c r="L279" s="276">
        <v>662.05</v>
      </c>
      <c r="M279" s="276">
        <v>4.46549</v>
      </c>
    </row>
    <row r="280" spans="1:13">
      <c r="A280" s="267">
        <v>272</v>
      </c>
      <c r="B280" s="276" t="s">
        <v>444</v>
      </c>
      <c r="C280" s="277">
        <v>319.45</v>
      </c>
      <c r="D280" s="278">
        <v>321.41666666666669</v>
      </c>
      <c r="E280" s="278">
        <v>316.03333333333336</v>
      </c>
      <c r="F280" s="278">
        <v>312.61666666666667</v>
      </c>
      <c r="G280" s="278">
        <v>307.23333333333335</v>
      </c>
      <c r="H280" s="278">
        <v>324.83333333333337</v>
      </c>
      <c r="I280" s="278">
        <v>330.2166666666667</v>
      </c>
      <c r="J280" s="278">
        <v>333.63333333333338</v>
      </c>
      <c r="K280" s="276">
        <v>326.8</v>
      </c>
      <c r="L280" s="276">
        <v>318</v>
      </c>
      <c r="M280" s="276">
        <v>2.1339999999999999</v>
      </c>
    </row>
    <row r="281" spans="1:13">
      <c r="A281" s="267">
        <v>273</v>
      </c>
      <c r="B281" s="276" t="s">
        <v>445</v>
      </c>
      <c r="C281" s="277">
        <v>541.65</v>
      </c>
      <c r="D281" s="278">
        <v>541.63333333333333</v>
      </c>
      <c r="E281" s="278">
        <v>531.56666666666661</v>
      </c>
      <c r="F281" s="278">
        <v>521.48333333333323</v>
      </c>
      <c r="G281" s="278">
        <v>511.41666666666652</v>
      </c>
      <c r="H281" s="278">
        <v>551.7166666666667</v>
      </c>
      <c r="I281" s="278">
        <v>561.78333333333353</v>
      </c>
      <c r="J281" s="278">
        <v>571.86666666666679</v>
      </c>
      <c r="K281" s="276">
        <v>551.70000000000005</v>
      </c>
      <c r="L281" s="276">
        <v>531.54999999999995</v>
      </c>
      <c r="M281" s="276">
        <v>2.1907999999999999</v>
      </c>
    </row>
    <row r="282" spans="1:13">
      <c r="A282" s="267">
        <v>274</v>
      </c>
      <c r="B282" s="276" t="s">
        <v>447</v>
      </c>
      <c r="C282" s="277">
        <v>37.450000000000003</v>
      </c>
      <c r="D282" s="278">
        <v>37.466666666666669</v>
      </c>
      <c r="E282" s="278">
        <v>37.183333333333337</v>
      </c>
      <c r="F282" s="278">
        <v>36.916666666666671</v>
      </c>
      <c r="G282" s="278">
        <v>36.63333333333334</v>
      </c>
      <c r="H282" s="278">
        <v>37.733333333333334</v>
      </c>
      <c r="I282" s="278">
        <v>38.016666666666666</v>
      </c>
      <c r="J282" s="278">
        <v>38.283333333333331</v>
      </c>
      <c r="K282" s="276">
        <v>37.75</v>
      </c>
      <c r="L282" s="276">
        <v>37.200000000000003</v>
      </c>
      <c r="M282" s="276">
        <v>11.56948</v>
      </c>
    </row>
    <row r="283" spans="1:13">
      <c r="A283" s="267">
        <v>275</v>
      </c>
      <c r="B283" s="276" t="s">
        <v>449</v>
      </c>
      <c r="C283" s="277">
        <v>372.65</v>
      </c>
      <c r="D283" s="278">
        <v>374.34999999999997</v>
      </c>
      <c r="E283" s="278">
        <v>364.69999999999993</v>
      </c>
      <c r="F283" s="278">
        <v>356.74999999999994</v>
      </c>
      <c r="G283" s="278">
        <v>347.09999999999991</v>
      </c>
      <c r="H283" s="278">
        <v>382.29999999999995</v>
      </c>
      <c r="I283" s="278">
        <v>391.94999999999993</v>
      </c>
      <c r="J283" s="278">
        <v>399.9</v>
      </c>
      <c r="K283" s="276">
        <v>384</v>
      </c>
      <c r="L283" s="276">
        <v>366.4</v>
      </c>
      <c r="M283" s="276">
        <v>7.6878200000000003</v>
      </c>
    </row>
    <row r="284" spans="1:13">
      <c r="A284" s="267">
        <v>276</v>
      </c>
      <c r="B284" s="276" t="s">
        <v>439</v>
      </c>
      <c r="C284" s="277">
        <v>422.9</v>
      </c>
      <c r="D284" s="278">
        <v>423.63333333333338</v>
      </c>
      <c r="E284" s="278">
        <v>418.26666666666677</v>
      </c>
      <c r="F284" s="278">
        <v>413.63333333333338</v>
      </c>
      <c r="G284" s="278">
        <v>408.26666666666677</v>
      </c>
      <c r="H284" s="278">
        <v>428.26666666666677</v>
      </c>
      <c r="I284" s="278">
        <v>433.63333333333344</v>
      </c>
      <c r="J284" s="278">
        <v>438.26666666666677</v>
      </c>
      <c r="K284" s="276">
        <v>429</v>
      </c>
      <c r="L284" s="276">
        <v>419</v>
      </c>
      <c r="M284" s="276">
        <v>2.2211799999999999</v>
      </c>
    </row>
    <row r="285" spans="1:13">
      <c r="A285" s="267">
        <v>277</v>
      </c>
      <c r="B285" s="276" t="s">
        <v>440</v>
      </c>
      <c r="C285" s="277">
        <v>287.10000000000002</v>
      </c>
      <c r="D285" s="278">
        <v>287.41666666666669</v>
      </c>
      <c r="E285" s="278">
        <v>284.83333333333337</v>
      </c>
      <c r="F285" s="278">
        <v>282.56666666666666</v>
      </c>
      <c r="G285" s="278">
        <v>279.98333333333335</v>
      </c>
      <c r="H285" s="278">
        <v>289.68333333333339</v>
      </c>
      <c r="I285" s="278">
        <v>292.26666666666677</v>
      </c>
      <c r="J285" s="278">
        <v>294.53333333333342</v>
      </c>
      <c r="K285" s="276">
        <v>290</v>
      </c>
      <c r="L285" s="276">
        <v>285.14999999999998</v>
      </c>
      <c r="M285" s="276">
        <v>2.18851</v>
      </c>
    </row>
    <row r="286" spans="1:13">
      <c r="A286" s="267">
        <v>278</v>
      </c>
      <c r="B286" s="276" t="s">
        <v>451</v>
      </c>
      <c r="C286" s="277">
        <v>210</v>
      </c>
      <c r="D286" s="278">
        <v>211.5</v>
      </c>
      <c r="E286" s="278">
        <v>206</v>
      </c>
      <c r="F286" s="278">
        <v>202</v>
      </c>
      <c r="G286" s="278">
        <v>196.5</v>
      </c>
      <c r="H286" s="278">
        <v>215.5</v>
      </c>
      <c r="I286" s="278">
        <v>221</v>
      </c>
      <c r="J286" s="278">
        <v>225</v>
      </c>
      <c r="K286" s="276">
        <v>217</v>
      </c>
      <c r="L286" s="276">
        <v>207.5</v>
      </c>
      <c r="M286" s="276">
        <v>1.3595999999999999</v>
      </c>
    </row>
    <row r="287" spans="1:13">
      <c r="A287" s="267">
        <v>279</v>
      </c>
      <c r="B287" s="276" t="s">
        <v>133</v>
      </c>
      <c r="C287" s="277">
        <v>1814.2</v>
      </c>
      <c r="D287" s="278">
        <v>1835.6166666666668</v>
      </c>
      <c r="E287" s="278">
        <v>1787.5833333333335</v>
      </c>
      <c r="F287" s="278">
        <v>1760.9666666666667</v>
      </c>
      <c r="G287" s="278">
        <v>1712.9333333333334</v>
      </c>
      <c r="H287" s="278">
        <v>1862.2333333333336</v>
      </c>
      <c r="I287" s="278">
        <v>1910.2666666666669</v>
      </c>
      <c r="J287" s="278">
        <v>1936.8833333333337</v>
      </c>
      <c r="K287" s="276">
        <v>1883.65</v>
      </c>
      <c r="L287" s="276">
        <v>1809</v>
      </c>
      <c r="M287" s="276">
        <v>74.580110000000005</v>
      </c>
    </row>
    <row r="288" spans="1:13">
      <c r="A288" s="267">
        <v>280</v>
      </c>
      <c r="B288" s="276" t="s">
        <v>441</v>
      </c>
      <c r="C288" s="277">
        <v>108.5</v>
      </c>
      <c r="D288" s="278">
        <v>108.76666666666667</v>
      </c>
      <c r="E288" s="278">
        <v>106.73333333333333</v>
      </c>
      <c r="F288" s="278">
        <v>104.96666666666667</v>
      </c>
      <c r="G288" s="278">
        <v>102.93333333333334</v>
      </c>
      <c r="H288" s="278">
        <v>110.53333333333333</v>
      </c>
      <c r="I288" s="278">
        <v>112.56666666666666</v>
      </c>
      <c r="J288" s="278">
        <v>114.33333333333333</v>
      </c>
      <c r="K288" s="276">
        <v>110.8</v>
      </c>
      <c r="L288" s="276">
        <v>107</v>
      </c>
      <c r="M288" s="276">
        <v>2.71766</v>
      </c>
    </row>
    <row r="289" spans="1:13">
      <c r="A289" s="267">
        <v>281</v>
      </c>
      <c r="B289" s="276" t="s">
        <v>438</v>
      </c>
      <c r="C289" s="277">
        <v>806.55</v>
      </c>
      <c r="D289" s="278">
        <v>797.5333333333333</v>
      </c>
      <c r="E289" s="278">
        <v>784.01666666666665</v>
      </c>
      <c r="F289" s="278">
        <v>761.48333333333335</v>
      </c>
      <c r="G289" s="278">
        <v>747.9666666666667</v>
      </c>
      <c r="H289" s="278">
        <v>820.06666666666661</v>
      </c>
      <c r="I289" s="278">
        <v>833.58333333333326</v>
      </c>
      <c r="J289" s="278">
        <v>856.11666666666656</v>
      </c>
      <c r="K289" s="276">
        <v>811.05</v>
      </c>
      <c r="L289" s="276">
        <v>775</v>
      </c>
      <c r="M289" s="276">
        <v>0.74141000000000001</v>
      </c>
    </row>
    <row r="290" spans="1:13">
      <c r="A290" s="267">
        <v>282</v>
      </c>
      <c r="B290" s="276" t="s">
        <v>442</v>
      </c>
      <c r="C290" s="277">
        <v>276.75</v>
      </c>
      <c r="D290" s="278">
        <v>277.18333333333334</v>
      </c>
      <c r="E290" s="278">
        <v>272.56666666666666</v>
      </c>
      <c r="F290" s="278">
        <v>268.38333333333333</v>
      </c>
      <c r="G290" s="278">
        <v>263.76666666666665</v>
      </c>
      <c r="H290" s="278">
        <v>281.36666666666667</v>
      </c>
      <c r="I290" s="278">
        <v>285.98333333333335</v>
      </c>
      <c r="J290" s="278">
        <v>290.16666666666669</v>
      </c>
      <c r="K290" s="276">
        <v>281.8</v>
      </c>
      <c r="L290" s="276">
        <v>273</v>
      </c>
      <c r="M290" s="276">
        <v>8.6530699999999996</v>
      </c>
    </row>
    <row r="291" spans="1:13">
      <c r="A291" s="267">
        <v>283</v>
      </c>
      <c r="B291" s="276" t="s">
        <v>1830</v>
      </c>
      <c r="C291" s="277">
        <v>571.9</v>
      </c>
      <c r="D291" s="278">
        <v>571.33333333333326</v>
      </c>
      <c r="E291" s="278">
        <v>567.61666666666656</v>
      </c>
      <c r="F291" s="278">
        <v>563.33333333333326</v>
      </c>
      <c r="G291" s="278">
        <v>559.61666666666656</v>
      </c>
      <c r="H291" s="278">
        <v>575.61666666666656</v>
      </c>
      <c r="I291" s="278">
        <v>579.33333333333326</v>
      </c>
      <c r="J291" s="278">
        <v>583.61666666666656</v>
      </c>
      <c r="K291" s="276">
        <v>575.04999999999995</v>
      </c>
      <c r="L291" s="276">
        <v>567.04999999999995</v>
      </c>
      <c r="M291" s="276">
        <v>0.2984</v>
      </c>
    </row>
    <row r="292" spans="1:13">
      <c r="A292" s="267">
        <v>284</v>
      </c>
      <c r="B292" s="276" t="s">
        <v>448</v>
      </c>
      <c r="C292" s="277">
        <v>482.65</v>
      </c>
      <c r="D292" s="278">
        <v>484.7166666666667</v>
      </c>
      <c r="E292" s="278">
        <v>478.93333333333339</v>
      </c>
      <c r="F292" s="278">
        <v>475.2166666666667</v>
      </c>
      <c r="G292" s="278">
        <v>469.43333333333339</v>
      </c>
      <c r="H292" s="278">
        <v>488.43333333333339</v>
      </c>
      <c r="I292" s="278">
        <v>494.2166666666667</v>
      </c>
      <c r="J292" s="278">
        <v>497.93333333333339</v>
      </c>
      <c r="K292" s="276">
        <v>490.5</v>
      </c>
      <c r="L292" s="276">
        <v>481</v>
      </c>
      <c r="M292" s="276">
        <v>2.88584</v>
      </c>
    </row>
    <row r="293" spans="1:13">
      <c r="A293" s="267">
        <v>285</v>
      </c>
      <c r="B293" s="276" t="s">
        <v>446</v>
      </c>
      <c r="C293" s="277">
        <v>49.2</v>
      </c>
      <c r="D293" s="278">
        <v>49.04999999999999</v>
      </c>
      <c r="E293" s="278">
        <v>48.199999999999982</v>
      </c>
      <c r="F293" s="278">
        <v>47.199999999999989</v>
      </c>
      <c r="G293" s="278">
        <v>46.34999999999998</v>
      </c>
      <c r="H293" s="278">
        <v>50.049999999999983</v>
      </c>
      <c r="I293" s="278">
        <v>50.899999999999991</v>
      </c>
      <c r="J293" s="278">
        <v>51.899999999999984</v>
      </c>
      <c r="K293" s="276">
        <v>49.9</v>
      </c>
      <c r="L293" s="276">
        <v>48.05</v>
      </c>
      <c r="M293" s="276">
        <v>46.838250000000002</v>
      </c>
    </row>
    <row r="294" spans="1:13">
      <c r="A294" s="267">
        <v>286</v>
      </c>
      <c r="B294" s="276" t="s">
        <v>134</v>
      </c>
      <c r="C294" s="277">
        <v>86.6</v>
      </c>
      <c r="D294" s="278">
        <v>87.2</v>
      </c>
      <c r="E294" s="278">
        <v>85.45</v>
      </c>
      <c r="F294" s="278">
        <v>84.3</v>
      </c>
      <c r="G294" s="278">
        <v>82.55</v>
      </c>
      <c r="H294" s="278">
        <v>88.350000000000009</v>
      </c>
      <c r="I294" s="278">
        <v>90.100000000000009</v>
      </c>
      <c r="J294" s="278">
        <v>91.250000000000014</v>
      </c>
      <c r="K294" s="276">
        <v>88.95</v>
      </c>
      <c r="L294" s="276">
        <v>86.05</v>
      </c>
      <c r="M294" s="276">
        <v>194.46807000000001</v>
      </c>
    </row>
    <row r="295" spans="1:13">
      <c r="A295" s="267">
        <v>287</v>
      </c>
      <c r="B295" s="276" t="s">
        <v>358</v>
      </c>
      <c r="C295" s="277">
        <v>2246.65</v>
      </c>
      <c r="D295" s="278">
        <v>2251.8333333333335</v>
      </c>
      <c r="E295" s="278">
        <v>2215.416666666667</v>
      </c>
      <c r="F295" s="278">
        <v>2184.1833333333334</v>
      </c>
      <c r="G295" s="278">
        <v>2147.7666666666669</v>
      </c>
      <c r="H295" s="278">
        <v>2283.0666666666671</v>
      </c>
      <c r="I295" s="278">
        <v>2319.483333333334</v>
      </c>
      <c r="J295" s="278">
        <v>2350.7166666666672</v>
      </c>
      <c r="K295" s="276">
        <v>2288.25</v>
      </c>
      <c r="L295" s="276">
        <v>2220.6</v>
      </c>
      <c r="M295" s="276">
        <v>1.2608200000000001</v>
      </c>
    </row>
    <row r="296" spans="1:13">
      <c r="A296" s="267">
        <v>288</v>
      </c>
      <c r="B296" s="276" t="s">
        <v>1841</v>
      </c>
      <c r="C296" s="277">
        <v>228.35</v>
      </c>
      <c r="D296" s="278">
        <v>229.06666666666669</v>
      </c>
      <c r="E296" s="278">
        <v>226.33333333333337</v>
      </c>
      <c r="F296" s="278">
        <v>224.31666666666669</v>
      </c>
      <c r="G296" s="278">
        <v>221.58333333333337</v>
      </c>
      <c r="H296" s="278">
        <v>231.08333333333337</v>
      </c>
      <c r="I296" s="278">
        <v>233.81666666666666</v>
      </c>
      <c r="J296" s="278">
        <v>235.83333333333337</v>
      </c>
      <c r="K296" s="276">
        <v>231.8</v>
      </c>
      <c r="L296" s="276">
        <v>227.05</v>
      </c>
      <c r="M296" s="276">
        <v>0.52337</v>
      </c>
    </row>
    <row r="297" spans="1:13">
      <c r="A297" s="267">
        <v>289</v>
      </c>
      <c r="B297" s="276" t="s">
        <v>454</v>
      </c>
      <c r="C297" s="277">
        <v>321.14999999999998</v>
      </c>
      <c r="D297" s="278">
        <v>321.05</v>
      </c>
      <c r="E297" s="278">
        <v>317.10000000000002</v>
      </c>
      <c r="F297" s="278">
        <v>313.05</v>
      </c>
      <c r="G297" s="278">
        <v>309.10000000000002</v>
      </c>
      <c r="H297" s="278">
        <v>325.10000000000002</v>
      </c>
      <c r="I297" s="278">
        <v>329.04999999999995</v>
      </c>
      <c r="J297" s="278">
        <v>333.1</v>
      </c>
      <c r="K297" s="276">
        <v>325</v>
      </c>
      <c r="L297" s="276">
        <v>317</v>
      </c>
      <c r="M297" s="276">
        <v>31.554849999999998</v>
      </c>
    </row>
    <row r="298" spans="1:13">
      <c r="A298" s="267">
        <v>290</v>
      </c>
      <c r="B298" s="276" t="s">
        <v>452</v>
      </c>
      <c r="C298" s="277">
        <v>4319.8500000000004</v>
      </c>
      <c r="D298" s="278">
        <v>4297.1833333333334</v>
      </c>
      <c r="E298" s="278">
        <v>4254.3666666666668</v>
      </c>
      <c r="F298" s="278">
        <v>4188.8833333333332</v>
      </c>
      <c r="G298" s="278">
        <v>4146.0666666666666</v>
      </c>
      <c r="H298" s="278">
        <v>4362.666666666667</v>
      </c>
      <c r="I298" s="278">
        <v>4405.4833333333345</v>
      </c>
      <c r="J298" s="278">
        <v>4470.9666666666672</v>
      </c>
      <c r="K298" s="276">
        <v>4340</v>
      </c>
      <c r="L298" s="276">
        <v>4231.7</v>
      </c>
      <c r="M298" s="276">
        <v>0.18637999999999999</v>
      </c>
    </row>
    <row r="299" spans="1:13">
      <c r="A299" s="267">
        <v>291</v>
      </c>
      <c r="B299" s="276" t="s">
        <v>455</v>
      </c>
      <c r="C299" s="277">
        <v>37.9</v>
      </c>
      <c r="D299" s="278">
        <v>38.066666666666663</v>
      </c>
      <c r="E299" s="278">
        <v>36.233333333333327</v>
      </c>
      <c r="F299" s="278">
        <v>34.566666666666663</v>
      </c>
      <c r="G299" s="278">
        <v>32.733333333333327</v>
      </c>
      <c r="H299" s="278">
        <v>39.733333333333327</v>
      </c>
      <c r="I299" s="278">
        <v>41.56666666666667</v>
      </c>
      <c r="J299" s="278">
        <v>43.233333333333327</v>
      </c>
      <c r="K299" s="276">
        <v>39.9</v>
      </c>
      <c r="L299" s="276">
        <v>36.4</v>
      </c>
      <c r="M299" s="276">
        <v>99.808819999999997</v>
      </c>
    </row>
    <row r="300" spans="1:13">
      <c r="A300" s="267">
        <v>292</v>
      </c>
      <c r="B300" s="276" t="s">
        <v>135</v>
      </c>
      <c r="C300" s="277">
        <v>343.2</v>
      </c>
      <c r="D300" s="278">
        <v>343.38333333333327</v>
      </c>
      <c r="E300" s="278">
        <v>339.86666666666656</v>
      </c>
      <c r="F300" s="278">
        <v>336.5333333333333</v>
      </c>
      <c r="G300" s="278">
        <v>333.01666666666659</v>
      </c>
      <c r="H300" s="278">
        <v>346.71666666666653</v>
      </c>
      <c r="I300" s="278">
        <v>350.23333333333329</v>
      </c>
      <c r="J300" s="278">
        <v>353.56666666666649</v>
      </c>
      <c r="K300" s="276">
        <v>346.9</v>
      </c>
      <c r="L300" s="276">
        <v>340.05</v>
      </c>
      <c r="M300" s="276">
        <v>96.878829999999994</v>
      </c>
    </row>
    <row r="301" spans="1:13">
      <c r="A301" s="267">
        <v>293</v>
      </c>
      <c r="B301" s="276" t="s">
        <v>456</v>
      </c>
      <c r="C301" s="277">
        <v>912.75</v>
      </c>
      <c r="D301" s="278">
        <v>916.58333333333337</v>
      </c>
      <c r="E301" s="278">
        <v>897.16666666666674</v>
      </c>
      <c r="F301" s="278">
        <v>881.58333333333337</v>
      </c>
      <c r="G301" s="278">
        <v>862.16666666666674</v>
      </c>
      <c r="H301" s="278">
        <v>932.16666666666674</v>
      </c>
      <c r="I301" s="278">
        <v>951.58333333333348</v>
      </c>
      <c r="J301" s="278">
        <v>967.16666666666674</v>
      </c>
      <c r="K301" s="276">
        <v>936</v>
      </c>
      <c r="L301" s="276">
        <v>901</v>
      </c>
      <c r="M301" s="276">
        <v>1.38903</v>
      </c>
    </row>
    <row r="302" spans="1:13">
      <c r="A302" s="267">
        <v>294</v>
      </c>
      <c r="B302" s="276" t="s">
        <v>136</v>
      </c>
      <c r="C302" s="277">
        <v>1113.75</v>
      </c>
      <c r="D302" s="278">
        <v>1116.6333333333334</v>
      </c>
      <c r="E302" s="278">
        <v>1101.2166666666669</v>
      </c>
      <c r="F302" s="278">
        <v>1088.6833333333334</v>
      </c>
      <c r="G302" s="278">
        <v>1073.2666666666669</v>
      </c>
      <c r="H302" s="278">
        <v>1129.166666666667</v>
      </c>
      <c r="I302" s="278">
        <v>1144.5833333333335</v>
      </c>
      <c r="J302" s="278">
        <v>1157.116666666667</v>
      </c>
      <c r="K302" s="276">
        <v>1132.05</v>
      </c>
      <c r="L302" s="276">
        <v>1104.0999999999999</v>
      </c>
      <c r="M302" s="276">
        <v>44.349679999999999</v>
      </c>
    </row>
    <row r="303" spans="1:13">
      <c r="A303" s="267">
        <v>295</v>
      </c>
      <c r="B303" s="276" t="s">
        <v>266</v>
      </c>
      <c r="C303" s="277">
        <v>3393.75</v>
      </c>
      <c r="D303" s="278">
        <v>3341.5833333333335</v>
      </c>
      <c r="E303" s="278">
        <v>3282.166666666667</v>
      </c>
      <c r="F303" s="278">
        <v>3170.5833333333335</v>
      </c>
      <c r="G303" s="278">
        <v>3111.166666666667</v>
      </c>
      <c r="H303" s="278">
        <v>3453.166666666667</v>
      </c>
      <c r="I303" s="278">
        <v>3512.5833333333339</v>
      </c>
      <c r="J303" s="278">
        <v>3624.166666666667</v>
      </c>
      <c r="K303" s="276">
        <v>3401</v>
      </c>
      <c r="L303" s="276">
        <v>3230</v>
      </c>
      <c r="M303" s="276">
        <v>5.7725999999999997</v>
      </c>
    </row>
    <row r="304" spans="1:13">
      <c r="A304" s="267">
        <v>296</v>
      </c>
      <c r="B304" s="276" t="s">
        <v>265</v>
      </c>
      <c r="C304" s="277">
        <v>1785.15</v>
      </c>
      <c r="D304" s="278">
        <v>1779.9833333333333</v>
      </c>
      <c r="E304" s="278">
        <v>1758.4166666666667</v>
      </c>
      <c r="F304" s="278">
        <v>1731.6833333333334</v>
      </c>
      <c r="G304" s="278">
        <v>1710.1166666666668</v>
      </c>
      <c r="H304" s="278">
        <v>1806.7166666666667</v>
      </c>
      <c r="I304" s="278">
        <v>1828.2833333333333</v>
      </c>
      <c r="J304" s="278">
        <v>1855.0166666666667</v>
      </c>
      <c r="K304" s="276">
        <v>1801.55</v>
      </c>
      <c r="L304" s="276">
        <v>1753.25</v>
      </c>
      <c r="M304" s="276">
        <v>1.73651</v>
      </c>
    </row>
    <row r="305" spans="1:13">
      <c r="A305" s="267">
        <v>297</v>
      </c>
      <c r="B305" s="276" t="s">
        <v>137</v>
      </c>
      <c r="C305" s="277">
        <v>914.3</v>
      </c>
      <c r="D305" s="278">
        <v>912.59999999999991</v>
      </c>
      <c r="E305" s="278">
        <v>904.29999999999984</v>
      </c>
      <c r="F305" s="278">
        <v>894.3</v>
      </c>
      <c r="G305" s="278">
        <v>885.99999999999989</v>
      </c>
      <c r="H305" s="278">
        <v>922.5999999999998</v>
      </c>
      <c r="I305" s="278">
        <v>930.9</v>
      </c>
      <c r="J305" s="278">
        <v>940.89999999999975</v>
      </c>
      <c r="K305" s="276">
        <v>920.9</v>
      </c>
      <c r="L305" s="276">
        <v>902.6</v>
      </c>
      <c r="M305" s="276">
        <v>30.545639999999999</v>
      </c>
    </row>
    <row r="306" spans="1:13">
      <c r="A306" s="267">
        <v>298</v>
      </c>
      <c r="B306" s="276" t="s">
        <v>457</v>
      </c>
      <c r="C306" s="277">
        <v>1599.65</v>
      </c>
      <c r="D306" s="278">
        <v>1594.1833333333334</v>
      </c>
      <c r="E306" s="278">
        <v>1569.4666666666667</v>
      </c>
      <c r="F306" s="278">
        <v>1539.2833333333333</v>
      </c>
      <c r="G306" s="278">
        <v>1514.5666666666666</v>
      </c>
      <c r="H306" s="278">
        <v>1624.3666666666668</v>
      </c>
      <c r="I306" s="278">
        <v>1649.0833333333335</v>
      </c>
      <c r="J306" s="278">
        <v>1679.2666666666669</v>
      </c>
      <c r="K306" s="276">
        <v>1618.9</v>
      </c>
      <c r="L306" s="276">
        <v>1564</v>
      </c>
      <c r="M306" s="276">
        <v>0.3609</v>
      </c>
    </row>
    <row r="307" spans="1:13">
      <c r="A307" s="267">
        <v>299</v>
      </c>
      <c r="B307" s="276" t="s">
        <v>138</v>
      </c>
      <c r="C307" s="277">
        <v>753.6</v>
      </c>
      <c r="D307" s="278">
        <v>747.38333333333321</v>
      </c>
      <c r="E307" s="278">
        <v>736.76666666666642</v>
      </c>
      <c r="F307" s="278">
        <v>719.93333333333317</v>
      </c>
      <c r="G307" s="278">
        <v>709.31666666666638</v>
      </c>
      <c r="H307" s="278">
        <v>764.21666666666647</v>
      </c>
      <c r="I307" s="278">
        <v>774.83333333333326</v>
      </c>
      <c r="J307" s="278">
        <v>791.66666666666652</v>
      </c>
      <c r="K307" s="276">
        <v>758</v>
      </c>
      <c r="L307" s="276">
        <v>730.55</v>
      </c>
      <c r="M307" s="276">
        <v>63.376980000000003</v>
      </c>
    </row>
    <row r="308" spans="1:13">
      <c r="A308" s="267">
        <v>300</v>
      </c>
      <c r="B308" s="276" t="s">
        <v>139</v>
      </c>
      <c r="C308" s="277">
        <v>165.45</v>
      </c>
      <c r="D308" s="278">
        <v>166.68333333333331</v>
      </c>
      <c r="E308" s="278">
        <v>162.66666666666663</v>
      </c>
      <c r="F308" s="278">
        <v>159.88333333333333</v>
      </c>
      <c r="G308" s="278">
        <v>155.86666666666665</v>
      </c>
      <c r="H308" s="278">
        <v>169.46666666666661</v>
      </c>
      <c r="I308" s="278">
        <v>173.48333333333332</v>
      </c>
      <c r="J308" s="278">
        <v>176.26666666666659</v>
      </c>
      <c r="K308" s="276">
        <v>170.7</v>
      </c>
      <c r="L308" s="276">
        <v>163.9</v>
      </c>
      <c r="M308" s="276">
        <v>89.269300000000001</v>
      </c>
    </row>
    <row r="309" spans="1:13">
      <c r="A309" s="267">
        <v>301</v>
      </c>
      <c r="B309" s="276" t="s">
        <v>319</v>
      </c>
      <c r="C309" s="277">
        <v>12.65</v>
      </c>
      <c r="D309" s="278">
        <v>12.550000000000002</v>
      </c>
      <c r="E309" s="278">
        <v>12.400000000000006</v>
      </c>
      <c r="F309" s="278">
        <v>12.150000000000004</v>
      </c>
      <c r="G309" s="278">
        <v>12.000000000000007</v>
      </c>
      <c r="H309" s="278">
        <v>12.800000000000004</v>
      </c>
      <c r="I309" s="278">
        <v>12.95</v>
      </c>
      <c r="J309" s="278">
        <v>13.200000000000003</v>
      </c>
      <c r="K309" s="276">
        <v>12.7</v>
      </c>
      <c r="L309" s="276">
        <v>12.3</v>
      </c>
      <c r="M309" s="276">
        <v>37.635660000000001</v>
      </c>
    </row>
    <row r="310" spans="1:13">
      <c r="A310" s="267">
        <v>302</v>
      </c>
      <c r="B310" s="276" t="s">
        <v>464</v>
      </c>
      <c r="C310" s="277">
        <v>163.19999999999999</v>
      </c>
      <c r="D310" s="278">
        <v>162.4</v>
      </c>
      <c r="E310" s="278">
        <v>159.55000000000001</v>
      </c>
      <c r="F310" s="278">
        <v>155.9</v>
      </c>
      <c r="G310" s="278">
        <v>153.05000000000001</v>
      </c>
      <c r="H310" s="278">
        <v>166.05</v>
      </c>
      <c r="I310" s="278">
        <v>168.89999999999998</v>
      </c>
      <c r="J310" s="278">
        <v>172.55</v>
      </c>
      <c r="K310" s="276">
        <v>165.25</v>
      </c>
      <c r="L310" s="276">
        <v>158.75</v>
      </c>
      <c r="M310" s="276">
        <v>2.9718900000000001</v>
      </c>
    </row>
    <row r="311" spans="1:13">
      <c r="A311" s="267">
        <v>303</v>
      </c>
      <c r="B311" s="276" t="s">
        <v>466</v>
      </c>
      <c r="C311" s="277">
        <v>395.05</v>
      </c>
      <c r="D311" s="278">
        <v>397.5</v>
      </c>
      <c r="E311" s="278">
        <v>386.45</v>
      </c>
      <c r="F311" s="278">
        <v>377.84999999999997</v>
      </c>
      <c r="G311" s="278">
        <v>366.79999999999995</v>
      </c>
      <c r="H311" s="278">
        <v>406.1</v>
      </c>
      <c r="I311" s="278">
        <v>417.15</v>
      </c>
      <c r="J311" s="278">
        <v>425.75000000000006</v>
      </c>
      <c r="K311" s="276">
        <v>408.55</v>
      </c>
      <c r="L311" s="276">
        <v>388.9</v>
      </c>
      <c r="M311" s="276">
        <v>0.70950999999999997</v>
      </c>
    </row>
    <row r="312" spans="1:13">
      <c r="A312" s="267">
        <v>304</v>
      </c>
      <c r="B312" s="276" t="s">
        <v>462</v>
      </c>
      <c r="C312" s="277">
        <v>3650.25</v>
      </c>
      <c r="D312" s="278">
        <v>3677.8166666666671</v>
      </c>
      <c r="E312" s="278">
        <v>3615.6833333333343</v>
      </c>
      <c r="F312" s="278">
        <v>3581.1166666666672</v>
      </c>
      <c r="G312" s="278">
        <v>3518.9833333333345</v>
      </c>
      <c r="H312" s="278">
        <v>3712.3833333333341</v>
      </c>
      <c r="I312" s="278">
        <v>3774.5166666666664</v>
      </c>
      <c r="J312" s="278">
        <v>3809.0833333333339</v>
      </c>
      <c r="K312" s="276">
        <v>3739.95</v>
      </c>
      <c r="L312" s="276">
        <v>3643.25</v>
      </c>
      <c r="M312" s="276">
        <v>9.64E-2</v>
      </c>
    </row>
    <row r="313" spans="1:13">
      <c r="A313" s="267">
        <v>305</v>
      </c>
      <c r="B313" s="276" t="s">
        <v>463</v>
      </c>
      <c r="C313" s="277">
        <v>300.5</v>
      </c>
      <c r="D313" s="278">
        <v>295.40000000000003</v>
      </c>
      <c r="E313" s="278">
        <v>282.30000000000007</v>
      </c>
      <c r="F313" s="278">
        <v>264.10000000000002</v>
      </c>
      <c r="G313" s="278">
        <v>251.00000000000006</v>
      </c>
      <c r="H313" s="278">
        <v>313.60000000000008</v>
      </c>
      <c r="I313" s="278">
        <v>326.7000000000001</v>
      </c>
      <c r="J313" s="278">
        <v>344.90000000000009</v>
      </c>
      <c r="K313" s="276">
        <v>308.5</v>
      </c>
      <c r="L313" s="276">
        <v>277.2</v>
      </c>
      <c r="M313" s="276">
        <v>6.8379200000000004</v>
      </c>
    </row>
    <row r="314" spans="1:13">
      <c r="A314" s="267">
        <v>306</v>
      </c>
      <c r="B314" s="276" t="s">
        <v>140</v>
      </c>
      <c r="C314" s="277">
        <v>173.5</v>
      </c>
      <c r="D314" s="278">
        <v>173.43333333333331</v>
      </c>
      <c r="E314" s="278">
        <v>171.21666666666661</v>
      </c>
      <c r="F314" s="278">
        <v>168.93333333333331</v>
      </c>
      <c r="G314" s="278">
        <v>166.71666666666661</v>
      </c>
      <c r="H314" s="278">
        <v>175.71666666666661</v>
      </c>
      <c r="I314" s="278">
        <v>177.93333333333331</v>
      </c>
      <c r="J314" s="278">
        <v>180.21666666666661</v>
      </c>
      <c r="K314" s="276">
        <v>175.65</v>
      </c>
      <c r="L314" s="276">
        <v>171.15</v>
      </c>
      <c r="M314" s="276">
        <v>48.40325</v>
      </c>
    </row>
    <row r="315" spans="1:13">
      <c r="A315" s="267">
        <v>307</v>
      </c>
      <c r="B315" s="276" t="s">
        <v>141</v>
      </c>
      <c r="C315" s="277">
        <v>378.65</v>
      </c>
      <c r="D315" s="278">
        <v>377.4666666666667</v>
      </c>
      <c r="E315" s="278">
        <v>373.28333333333342</v>
      </c>
      <c r="F315" s="278">
        <v>367.91666666666674</v>
      </c>
      <c r="G315" s="278">
        <v>363.73333333333346</v>
      </c>
      <c r="H315" s="278">
        <v>382.83333333333337</v>
      </c>
      <c r="I315" s="278">
        <v>387.01666666666665</v>
      </c>
      <c r="J315" s="278">
        <v>392.38333333333333</v>
      </c>
      <c r="K315" s="276">
        <v>381.65</v>
      </c>
      <c r="L315" s="276">
        <v>372.1</v>
      </c>
      <c r="M315" s="276">
        <v>36.177520000000001</v>
      </c>
    </row>
    <row r="316" spans="1:13">
      <c r="A316" s="267">
        <v>308</v>
      </c>
      <c r="B316" s="276" t="s">
        <v>142</v>
      </c>
      <c r="C316" s="277">
        <v>7206.5</v>
      </c>
      <c r="D316" s="278">
        <v>7177.166666666667</v>
      </c>
      <c r="E316" s="278">
        <v>7134.3333333333339</v>
      </c>
      <c r="F316" s="278">
        <v>7062.166666666667</v>
      </c>
      <c r="G316" s="278">
        <v>7019.3333333333339</v>
      </c>
      <c r="H316" s="278">
        <v>7249.3333333333339</v>
      </c>
      <c r="I316" s="278">
        <v>7292.1666666666679</v>
      </c>
      <c r="J316" s="278">
        <v>7364.3333333333339</v>
      </c>
      <c r="K316" s="276">
        <v>7220</v>
      </c>
      <c r="L316" s="276">
        <v>7105</v>
      </c>
      <c r="M316" s="276">
        <v>11.06734</v>
      </c>
    </row>
    <row r="317" spans="1:13">
      <c r="A317" s="267">
        <v>309</v>
      </c>
      <c r="B317" s="276" t="s">
        <v>458</v>
      </c>
      <c r="C317" s="277">
        <v>1033.25</v>
      </c>
      <c r="D317" s="278">
        <v>1031.8666666666666</v>
      </c>
      <c r="E317" s="278">
        <v>1018.7333333333331</v>
      </c>
      <c r="F317" s="278">
        <v>1004.2166666666666</v>
      </c>
      <c r="G317" s="278">
        <v>991.08333333333314</v>
      </c>
      <c r="H317" s="278">
        <v>1046.3833333333332</v>
      </c>
      <c r="I317" s="278">
        <v>1059.5166666666669</v>
      </c>
      <c r="J317" s="278">
        <v>1074.0333333333331</v>
      </c>
      <c r="K317" s="276">
        <v>1045</v>
      </c>
      <c r="L317" s="276">
        <v>1017.35</v>
      </c>
      <c r="M317" s="276">
        <v>0.11402</v>
      </c>
    </row>
    <row r="318" spans="1:13">
      <c r="A318" s="267">
        <v>310</v>
      </c>
      <c r="B318" s="276" t="s">
        <v>143</v>
      </c>
      <c r="C318" s="277">
        <v>569.4</v>
      </c>
      <c r="D318" s="278">
        <v>567.5</v>
      </c>
      <c r="E318" s="278">
        <v>563</v>
      </c>
      <c r="F318" s="278">
        <v>556.6</v>
      </c>
      <c r="G318" s="278">
        <v>552.1</v>
      </c>
      <c r="H318" s="278">
        <v>573.9</v>
      </c>
      <c r="I318" s="278">
        <v>578.4</v>
      </c>
      <c r="J318" s="278">
        <v>584.79999999999995</v>
      </c>
      <c r="K318" s="276">
        <v>572</v>
      </c>
      <c r="L318" s="276">
        <v>561.1</v>
      </c>
      <c r="M318" s="276">
        <v>18.997150000000001</v>
      </c>
    </row>
    <row r="319" spans="1:13">
      <c r="A319" s="267">
        <v>311</v>
      </c>
      <c r="B319" s="276" t="s">
        <v>472</v>
      </c>
      <c r="C319" s="277">
        <v>1567.7</v>
      </c>
      <c r="D319" s="278">
        <v>1572.3333333333333</v>
      </c>
      <c r="E319" s="278">
        <v>1545.8666666666666</v>
      </c>
      <c r="F319" s="278">
        <v>1524.0333333333333</v>
      </c>
      <c r="G319" s="278">
        <v>1497.5666666666666</v>
      </c>
      <c r="H319" s="278">
        <v>1594.1666666666665</v>
      </c>
      <c r="I319" s="278">
        <v>1620.6333333333332</v>
      </c>
      <c r="J319" s="278">
        <v>1642.4666666666665</v>
      </c>
      <c r="K319" s="276">
        <v>1598.8</v>
      </c>
      <c r="L319" s="276">
        <v>1550.5</v>
      </c>
      <c r="M319" s="276">
        <v>2.7760500000000001</v>
      </c>
    </row>
    <row r="320" spans="1:13">
      <c r="A320" s="267">
        <v>312</v>
      </c>
      <c r="B320" s="276" t="s">
        <v>468</v>
      </c>
      <c r="C320" s="277">
        <v>2121.6999999999998</v>
      </c>
      <c r="D320" s="278">
        <v>2144.0333333333333</v>
      </c>
      <c r="E320" s="278">
        <v>2088.1666666666665</v>
      </c>
      <c r="F320" s="278">
        <v>2054.6333333333332</v>
      </c>
      <c r="G320" s="278">
        <v>1998.7666666666664</v>
      </c>
      <c r="H320" s="278">
        <v>2177.5666666666666</v>
      </c>
      <c r="I320" s="278">
        <v>2233.4333333333334</v>
      </c>
      <c r="J320" s="278">
        <v>2266.9666666666667</v>
      </c>
      <c r="K320" s="276">
        <v>2199.9</v>
      </c>
      <c r="L320" s="276">
        <v>2110.5</v>
      </c>
      <c r="M320" s="276">
        <v>0.81398999999999999</v>
      </c>
    </row>
    <row r="321" spans="1:13">
      <c r="A321" s="267">
        <v>313</v>
      </c>
      <c r="B321" s="276" t="s">
        <v>144</v>
      </c>
      <c r="C321" s="277">
        <v>637.75</v>
      </c>
      <c r="D321" s="278">
        <v>637.4666666666667</v>
      </c>
      <c r="E321" s="278">
        <v>630.03333333333342</v>
      </c>
      <c r="F321" s="278">
        <v>622.31666666666672</v>
      </c>
      <c r="G321" s="278">
        <v>614.88333333333344</v>
      </c>
      <c r="H321" s="278">
        <v>645.18333333333339</v>
      </c>
      <c r="I321" s="278">
        <v>652.61666666666679</v>
      </c>
      <c r="J321" s="278">
        <v>660.33333333333337</v>
      </c>
      <c r="K321" s="276">
        <v>644.9</v>
      </c>
      <c r="L321" s="276">
        <v>629.75</v>
      </c>
      <c r="M321" s="276">
        <v>6.8273599999999997</v>
      </c>
    </row>
    <row r="322" spans="1:13">
      <c r="A322" s="267">
        <v>314</v>
      </c>
      <c r="B322" s="276" t="s">
        <v>145</v>
      </c>
      <c r="C322" s="277">
        <v>1040.25</v>
      </c>
      <c r="D322" s="278">
        <v>1047.05</v>
      </c>
      <c r="E322" s="278">
        <v>1023.25</v>
      </c>
      <c r="F322" s="278">
        <v>1006.25</v>
      </c>
      <c r="G322" s="278">
        <v>982.45</v>
      </c>
      <c r="H322" s="278">
        <v>1064.05</v>
      </c>
      <c r="I322" s="278">
        <v>1087.8499999999997</v>
      </c>
      <c r="J322" s="278">
        <v>1104.8499999999999</v>
      </c>
      <c r="K322" s="276">
        <v>1070.8499999999999</v>
      </c>
      <c r="L322" s="276">
        <v>1030.05</v>
      </c>
      <c r="M322" s="276">
        <v>12.12696</v>
      </c>
    </row>
    <row r="323" spans="1:13">
      <c r="A323" s="267">
        <v>315</v>
      </c>
      <c r="B323" s="276" t="s">
        <v>465</v>
      </c>
      <c r="C323" s="277">
        <v>196.1</v>
      </c>
      <c r="D323" s="278">
        <v>197.43333333333331</v>
      </c>
      <c r="E323" s="278">
        <v>192.01666666666662</v>
      </c>
      <c r="F323" s="278">
        <v>187.93333333333331</v>
      </c>
      <c r="G323" s="278">
        <v>182.51666666666662</v>
      </c>
      <c r="H323" s="278">
        <v>201.51666666666662</v>
      </c>
      <c r="I323" s="278">
        <v>206.93333333333331</v>
      </c>
      <c r="J323" s="278">
        <v>211.01666666666662</v>
      </c>
      <c r="K323" s="276">
        <v>202.85</v>
      </c>
      <c r="L323" s="276">
        <v>193.35</v>
      </c>
      <c r="M323" s="276">
        <v>2.1151900000000001</v>
      </c>
    </row>
    <row r="324" spans="1:13">
      <c r="A324" s="267">
        <v>316</v>
      </c>
      <c r="B324" s="276" t="s">
        <v>1975</v>
      </c>
      <c r="C324" s="277">
        <v>192.4</v>
      </c>
      <c r="D324" s="278">
        <v>190.13333333333333</v>
      </c>
      <c r="E324" s="278">
        <v>185.51666666666665</v>
      </c>
      <c r="F324" s="278">
        <v>178.63333333333333</v>
      </c>
      <c r="G324" s="278">
        <v>174.01666666666665</v>
      </c>
      <c r="H324" s="278">
        <v>197.01666666666665</v>
      </c>
      <c r="I324" s="278">
        <v>201.63333333333333</v>
      </c>
      <c r="J324" s="278">
        <v>208.51666666666665</v>
      </c>
      <c r="K324" s="276">
        <v>194.75</v>
      </c>
      <c r="L324" s="276">
        <v>183.25</v>
      </c>
      <c r="M324" s="276">
        <v>3.09327</v>
      </c>
    </row>
    <row r="325" spans="1:13">
      <c r="A325" s="267">
        <v>317</v>
      </c>
      <c r="B325" s="276" t="s">
        <v>469</v>
      </c>
      <c r="C325" s="277">
        <v>82.9</v>
      </c>
      <c r="D325" s="278">
        <v>83.333333333333329</v>
      </c>
      <c r="E325" s="278">
        <v>81.416666666666657</v>
      </c>
      <c r="F325" s="278">
        <v>79.933333333333323</v>
      </c>
      <c r="G325" s="278">
        <v>78.016666666666652</v>
      </c>
      <c r="H325" s="278">
        <v>84.816666666666663</v>
      </c>
      <c r="I325" s="278">
        <v>86.73333333333332</v>
      </c>
      <c r="J325" s="278">
        <v>88.216666666666669</v>
      </c>
      <c r="K325" s="276">
        <v>85.25</v>
      </c>
      <c r="L325" s="276">
        <v>81.849999999999994</v>
      </c>
      <c r="M325" s="276">
        <v>12.99291</v>
      </c>
    </row>
    <row r="326" spans="1:13">
      <c r="A326" s="267">
        <v>318</v>
      </c>
      <c r="B326" s="276" t="s">
        <v>470</v>
      </c>
      <c r="C326" s="277">
        <v>391.95</v>
      </c>
      <c r="D326" s="278">
        <v>389.09999999999997</v>
      </c>
      <c r="E326" s="278">
        <v>383.39999999999992</v>
      </c>
      <c r="F326" s="278">
        <v>374.84999999999997</v>
      </c>
      <c r="G326" s="278">
        <v>369.14999999999992</v>
      </c>
      <c r="H326" s="278">
        <v>397.64999999999992</v>
      </c>
      <c r="I326" s="278">
        <v>403.34999999999997</v>
      </c>
      <c r="J326" s="278">
        <v>411.89999999999992</v>
      </c>
      <c r="K326" s="276">
        <v>394.8</v>
      </c>
      <c r="L326" s="276">
        <v>380.55</v>
      </c>
      <c r="M326" s="276">
        <v>1.96787</v>
      </c>
    </row>
    <row r="327" spans="1:13">
      <c r="A327" s="267">
        <v>319</v>
      </c>
      <c r="B327" s="276" t="s">
        <v>146</v>
      </c>
      <c r="C327" s="277">
        <v>1414.3</v>
      </c>
      <c r="D327" s="278">
        <v>1409.9333333333334</v>
      </c>
      <c r="E327" s="278">
        <v>1398.3666666666668</v>
      </c>
      <c r="F327" s="278">
        <v>1382.4333333333334</v>
      </c>
      <c r="G327" s="278">
        <v>1370.8666666666668</v>
      </c>
      <c r="H327" s="278">
        <v>1425.8666666666668</v>
      </c>
      <c r="I327" s="278">
        <v>1437.4333333333334</v>
      </c>
      <c r="J327" s="278">
        <v>1453.3666666666668</v>
      </c>
      <c r="K327" s="276">
        <v>1421.5</v>
      </c>
      <c r="L327" s="276">
        <v>1394</v>
      </c>
      <c r="M327" s="276">
        <v>6.7248700000000001</v>
      </c>
    </row>
    <row r="328" spans="1:13">
      <c r="A328" s="267">
        <v>320</v>
      </c>
      <c r="B328" s="276" t="s">
        <v>459</v>
      </c>
      <c r="C328" s="277">
        <v>19.25</v>
      </c>
      <c r="D328" s="278">
        <v>19.233333333333334</v>
      </c>
      <c r="E328" s="278">
        <v>19.016666666666669</v>
      </c>
      <c r="F328" s="278">
        <v>18.783333333333335</v>
      </c>
      <c r="G328" s="278">
        <v>18.56666666666667</v>
      </c>
      <c r="H328" s="278">
        <v>19.466666666666669</v>
      </c>
      <c r="I328" s="278">
        <v>19.683333333333337</v>
      </c>
      <c r="J328" s="278">
        <v>19.916666666666668</v>
      </c>
      <c r="K328" s="276">
        <v>19.45</v>
      </c>
      <c r="L328" s="276">
        <v>19</v>
      </c>
      <c r="M328" s="276">
        <v>23.486509999999999</v>
      </c>
    </row>
    <row r="329" spans="1:13">
      <c r="A329" s="267">
        <v>321</v>
      </c>
      <c r="B329" s="276" t="s">
        <v>460</v>
      </c>
      <c r="C329" s="277">
        <v>134.25</v>
      </c>
      <c r="D329" s="278">
        <v>132.1</v>
      </c>
      <c r="E329" s="278">
        <v>128.75</v>
      </c>
      <c r="F329" s="278">
        <v>123.25</v>
      </c>
      <c r="G329" s="278">
        <v>119.9</v>
      </c>
      <c r="H329" s="278">
        <v>137.6</v>
      </c>
      <c r="I329" s="278">
        <v>140.94999999999996</v>
      </c>
      <c r="J329" s="278">
        <v>146.44999999999999</v>
      </c>
      <c r="K329" s="276">
        <v>135.44999999999999</v>
      </c>
      <c r="L329" s="276">
        <v>126.6</v>
      </c>
      <c r="M329" s="276">
        <v>29.41826</v>
      </c>
    </row>
    <row r="330" spans="1:13">
      <c r="A330" s="267">
        <v>322</v>
      </c>
      <c r="B330" s="276" t="s">
        <v>147</v>
      </c>
      <c r="C330" s="277">
        <v>153.19999999999999</v>
      </c>
      <c r="D330" s="278">
        <v>154.05000000000001</v>
      </c>
      <c r="E330" s="278">
        <v>151.45000000000002</v>
      </c>
      <c r="F330" s="278">
        <v>149.70000000000002</v>
      </c>
      <c r="G330" s="278">
        <v>147.10000000000002</v>
      </c>
      <c r="H330" s="278">
        <v>155.80000000000001</v>
      </c>
      <c r="I330" s="278">
        <v>158.40000000000003</v>
      </c>
      <c r="J330" s="278">
        <v>160.15</v>
      </c>
      <c r="K330" s="276">
        <v>156.65</v>
      </c>
      <c r="L330" s="276">
        <v>152.30000000000001</v>
      </c>
      <c r="M330" s="276">
        <v>106.83177000000001</v>
      </c>
    </row>
    <row r="331" spans="1:13">
      <c r="A331" s="267">
        <v>323</v>
      </c>
      <c r="B331" s="276" t="s">
        <v>471</v>
      </c>
      <c r="C331" s="277">
        <v>610.29999999999995</v>
      </c>
      <c r="D331" s="278">
        <v>612.25</v>
      </c>
      <c r="E331" s="278">
        <v>604.04999999999995</v>
      </c>
      <c r="F331" s="278">
        <v>597.79999999999995</v>
      </c>
      <c r="G331" s="278">
        <v>589.59999999999991</v>
      </c>
      <c r="H331" s="278">
        <v>618.5</v>
      </c>
      <c r="I331" s="278">
        <v>626.70000000000005</v>
      </c>
      <c r="J331" s="278">
        <v>632.95000000000005</v>
      </c>
      <c r="K331" s="276">
        <v>620.45000000000005</v>
      </c>
      <c r="L331" s="276">
        <v>606</v>
      </c>
      <c r="M331" s="276">
        <v>1.3931800000000001</v>
      </c>
    </row>
    <row r="332" spans="1:13">
      <c r="A332" s="267">
        <v>324</v>
      </c>
      <c r="B332" s="276" t="s">
        <v>268</v>
      </c>
      <c r="C332" s="277">
        <v>1336.15</v>
      </c>
      <c r="D332" s="278">
        <v>1327.6666666666667</v>
      </c>
      <c r="E332" s="278">
        <v>1313.4833333333336</v>
      </c>
      <c r="F332" s="278">
        <v>1290.8166666666668</v>
      </c>
      <c r="G332" s="278">
        <v>1276.6333333333337</v>
      </c>
      <c r="H332" s="278">
        <v>1350.3333333333335</v>
      </c>
      <c r="I332" s="278">
        <v>1364.5166666666664</v>
      </c>
      <c r="J332" s="278">
        <v>1387.1833333333334</v>
      </c>
      <c r="K332" s="276">
        <v>1341.85</v>
      </c>
      <c r="L332" s="276">
        <v>1305</v>
      </c>
      <c r="M332" s="276">
        <v>2.6809099999999999</v>
      </c>
    </row>
    <row r="333" spans="1:13">
      <c r="A333" s="267">
        <v>325</v>
      </c>
      <c r="B333" s="276" t="s">
        <v>148</v>
      </c>
      <c r="C333" s="277">
        <v>79781.25</v>
      </c>
      <c r="D333" s="278">
        <v>79471.066666666666</v>
      </c>
      <c r="E333" s="278">
        <v>78942.133333333331</v>
      </c>
      <c r="F333" s="278">
        <v>78103.016666666663</v>
      </c>
      <c r="G333" s="278">
        <v>77574.083333333328</v>
      </c>
      <c r="H333" s="278">
        <v>80310.183333333334</v>
      </c>
      <c r="I333" s="278">
        <v>80839.116666666654</v>
      </c>
      <c r="J333" s="278">
        <v>81678.233333333337</v>
      </c>
      <c r="K333" s="276">
        <v>80000</v>
      </c>
      <c r="L333" s="276">
        <v>78631.95</v>
      </c>
      <c r="M333" s="276">
        <v>0.38285999999999998</v>
      </c>
    </row>
    <row r="334" spans="1:13">
      <c r="A334" s="267">
        <v>326</v>
      </c>
      <c r="B334" s="276" t="s">
        <v>267</v>
      </c>
      <c r="C334" s="277">
        <v>33.450000000000003</v>
      </c>
      <c r="D334" s="278">
        <v>33.300000000000004</v>
      </c>
      <c r="E334" s="278">
        <v>32.400000000000006</v>
      </c>
      <c r="F334" s="278">
        <v>31.35</v>
      </c>
      <c r="G334" s="278">
        <v>30.450000000000003</v>
      </c>
      <c r="H334" s="278">
        <v>34.350000000000009</v>
      </c>
      <c r="I334" s="278">
        <v>35.25</v>
      </c>
      <c r="J334" s="278">
        <v>36.300000000000011</v>
      </c>
      <c r="K334" s="276">
        <v>34.200000000000003</v>
      </c>
      <c r="L334" s="276">
        <v>32.25</v>
      </c>
      <c r="M334" s="276">
        <v>91.901899999999998</v>
      </c>
    </row>
    <row r="335" spans="1:13">
      <c r="A335" s="267">
        <v>327</v>
      </c>
      <c r="B335" s="276" t="s">
        <v>149</v>
      </c>
      <c r="C335" s="277">
        <v>1155.6500000000001</v>
      </c>
      <c r="D335" s="278">
        <v>1144.9000000000001</v>
      </c>
      <c r="E335" s="278">
        <v>1129.1500000000001</v>
      </c>
      <c r="F335" s="278">
        <v>1102.6500000000001</v>
      </c>
      <c r="G335" s="278">
        <v>1086.9000000000001</v>
      </c>
      <c r="H335" s="278">
        <v>1171.4000000000001</v>
      </c>
      <c r="I335" s="278">
        <v>1187.1500000000001</v>
      </c>
      <c r="J335" s="278">
        <v>1213.6500000000001</v>
      </c>
      <c r="K335" s="276">
        <v>1160.6500000000001</v>
      </c>
      <c r="L335" s="276">
        <v>1118.4000000000001</v>
      </c>
      <c r="M335" s="276">
        <v>24.34046</v>
      </c>
    </row>
    <row r="336" spans="1:13">
      <c r="A336" s="267">
        <v>328</v>
      </c>
      <c r="B336" s="276" t="s">
        <v>3161</v>
      </c>
      <c r="C336" s="277">
        <v>288.35000000000002</v>
      </c>
      <c r="D336" s="278">
        <v>288.45</v>
      </c>
      <c r="E336" s="278">
        <v>285.89999999999998</v>
      </c>
      <c r="F336" s="278">
        <v>283.45</v>
      </c>
      <c r="G336" s="278">
        <v>280.89999999999998</v>
      </c>
      <c r="H336" s="278">
        <v>290.89999999999998</v>
      </c>
      <c r="I336" s="278">
        <v>293.45000000000005</v>
      </c>
      <c r="J336" s="278">
        <v>295.89999999999998</v>
      </c>
      <c r="K336" s="276">
        <v>291</v>
      </c>
      <c r="L336" s="276">
        <v>286</v>
      </c>
      <c r="M336" s="276">
        <v>8.1191099999999992</v>
      </c>
    </row>
    <row r="337" spans="1:13">
      <c r="A337" s="267">
        <v>329</v>
      </c>
      <c r="B337" s="276" t="s">
        <v>269</v>
      </c>
      <c r="C337" s="277">
        <v>908.7</v>
      </c>
      <c r="D337" s="278">
        <v>911.73333333333323</v>
      </c>
      <c r="E337" s="278">
        <v>900.96666666666647</v>
      </c>
      <c r="F337" s="278">
        <v>893.23333333333323</v>
      </c>
      <c r="G337" s="278">
        <v>882.46666666666647</v>
      </c>
      <c r="H337" s="278">
        <v>919.46666666666647</v>
      </c>
      <c r="I337" s="278">
        <v>930.23333333333312</v>
      </c>
      <c r="J337" s="278">
        <v>937.96666666666647</v>
      </c>
      <c r="K337" s="276">
        <v>922.5</v>
      </c>
      <c r="L337" s="276">
        <v>904</v>
      </c>
      <c r="M337" s="276">
        <v>1.77061</v>
      </c>
    </row>
    <row r="338" spans="1:13">
      <c r="A338" s="267">
        <v>330</v>
      </c>
      <c r="B338" s="276" t="s">
        <v>150</v>
      </c>
      <c r="C338" s="277">
        <v>41.5</v>
      </c>
      <c r="D338" s="278">
        <v>41.56666666666667</v>
      </c>
      <c r="E338" s="278">
        <v>39.933333333333337</v>
      </c>
      <c r="F338" s="278">
        <v>38.366666666666667</v>
      </c>
      <c r="G338" s="278">
        <v>36.733333333333334</v>
      </c>
      <c r="H338" s="278">
        <v>43.13333333333334</v>
      </c>
      <c r="I338" s="278">
        <v>44.76666666666668</v>
      </c>
      <c r="J338" s="278">
        <v>46.333333333333343</v>
      </c>
      <c r="K338" s="276">
        <v>43.2</v>
      </c>
      <c r="L338" s="276">
        <v>40</v>
      </c>
      <c r="M338" s="276">
        <v>579.77355999999997</v>
      </c>
    </row>
    <row r="339" spans="1:13">
      <c r="A339" s="267">
        <v>331</v>
      </c>
      <c r="B339" s="276" t="s">
        <v>261</v>
      </c>
      <c r="C339" s="277">
        <v>4205</v>
      </c>
      <c r="D339" s="278">
        <v>4195.7333333333336</v>
      </c>
      <c r="E339" s="278">
        <v>4144.4666666666672</v>
      </c>
      <c r="F339" s="278">
        <v>4083.9333333333334</v>
      </c>
      <c r="G339" s="278">
        <v>4032.666666666667</v>
      </c>
      <c r="H339" s="278">
        <v>4256.2666666666673</v>
      </c>
      <c r="I339" s="278">
        <v>4307.5333333333338</v>
      </c>
      <c r="J339" s="278">
        <v>4368.0666666666675</v>
      </c>
      <c r="K339" s="276">
        <v>4247</v>
      </c>
      <c r="L339" s="276">
        <v>4135.2</v>
      </c>
      <c r="M339" s="276">
        <v>5.8216099999999997</v>
      </c>
    </row>
    <row r="340" spans="1:13">
      <c r="A340" s="267">
        <v>332</v>
      </c>
      <c r="B340" s="276" t="s">
        <v>478</v>
      </c>
      <c r="C340" s="277">
        <v>2649.2</v>
      </c>
      <c r="D340" s="278">
        <v>2648.0666666666666</v>
      </c>
      <c r="E340" s="278">
        <v>2592.1333333333332</v>
      </c>
      <c r="F340" s="278">
        <v>2535.0666666666666</v>
      </c>
      <c r="G340" s="278">
        <v>2479.1333333333332</v>
      </c>
      <c r="H340" s="278">
        <v>2705.1333333333332</v>
      </c>
      <c r="I340" s="278">
        <v>2761.0666666666666</v>
      </c>
      <c r="J340" s="278">
        <v>2818.1333333333332</v>
      </c>
      <c r="K340" s="276">
        <v>2704</v>
      </c>
      <c r="L340" s="276">
        <v>2591</v>
      </c>
      <c r="M340" s="276">
        <v>1.1455900000000001</v>
      </c>
    </row>
    <row r="341" spans="1:13">
      <c r="A341" s="267">
        <v>333</v>
      </c>
      <c r="B341" s="276" t="s">
        <v>151</v>
      </c>
      <c r="C341" s="277">
        <v>28.8</v>
      </c>
      <c r="D341" s="278">
        <v>28.666666666666668</v>
      </c>
      <c r="E341" s="278">
        <v>28.333333333333336</v>
      </c>
      <c r="F341" s="278">
        <v>27.866666666666667</v>
      </c>
      <c r="G341" s="278">
        <v>27.533333333333335</v>
      </c>
      <c r="H341" s="278">
        <v>29.133333333333336</v>
      </c>
      <c r="I341" s="278">
        <v>29.466666666666672</v>
      </c>
      <c r="J341" s="278">
        <v>29.933333333333337</v>
      </c>
      <c r="K341" s="276">
        <v>29</v>
      </c>
      <c r="L341" s="276">
        <v>28.2</v>
      </c>
      <c r="M341" s="276">
        <v>245.99762999999999</v>
      </c>
    </row>
    <row r="342" spans="1:13">
      <c r="A342" s="267">
        <v>334</v>
      </c>
      <c r="B342" s="276" t="s">
        <v>477</v>
      </c>
      <c r="C342" s="277">
        <v>55.45</v>
      </c>
      <c r="D342" s="278">
        <v>55.54999999999999</v>
      </c>
      <c r="E342" s="278">
        <v>54.199999999999982</v>
      </c>
      <c r="F342" s="278">
        <v>52.949999999999989</v>
      </c>
      <c r="G342" s="278">
        <v>51.59999999999998</v>
      </c>
      <c r="H342" s="278">
        <v>56.799999999999983</v>
      </c>
      <c r="I342" s="278">
        <v>58.149999999999991</v>
      </c>
      <c r="J342" s="278">
        <v>59.399999999999984</v>
      </c>
      <c r="K342" s="276">
        <v>56.9</v>
      </c>
      <c r="L342" s="276">
        <v>54.3</v>
      </c>
      <c r="M342" s="276">
        <v>17.175550000000001</v>
      </c>
    </row>
    <row r="343" spans="1:13">
      <c r="A343" s="267">
        <v>335</v>
      </c>
      <c r="B343" s="276" t="s">
        <v>152</v>
      </c>
      <c r="C343" s="277">
        <v>46</v>
      </c>
      <c r="D343" s="278">
        <v>45.79999999999999</v>
      </c>
      <c r="E343" s="278">
        <v>44.999999999999979</v>
      </c>
      <c r="F343" s="278">
        <v>43.999999999999986</v>
      </c>
      <c r="G343" s="278">
        <v>43.199999999999974</v>
      </c>
      <c r="H343" s="278">
        <v>46.799999999999983</v>
      </c>
      <c r="I343" s="278">
        <v>47.599999999999994</v>
      </c>
      <c r="J343" s="278">
        <v>48.599999999999987</v>
      </c>
      <c r="K343" s="276">
        <v>46.6</v>
      </c>
      <c r="L343" s="276">
        <v>44.8</v>
      </c>
      <c r="M343" s="276">
        <v>135.13252</v>
      </c>
    </row>
    <row r="344" spans="1:13">
      <c r="A344" s="267">
        <v>336</v>
      </c>
      <c r="B344" s="276" t="s">
        <v>473</v>
      </c>
      <c r="C344" s="277">
        <v>538.9</v>
      </c>
      <c r="D344" s="278">
        <v>538.48333333333335</v>
      </c>
      <c r="E344" s="278">
        <v>532.9666666666667</v>
      </c>
      <c r="F344" s="278">
        <v>527.0333333333333</v>
      </c>
      <c r="G344" s="278">
        <v>521.51666666666665</v>
      </c>
      <c r="H344" s="278">
        <v>544.41666666666674</v>
      </c>
      <c r="I344" s="278">
        <v>549.93333333333339</v>
      </c>
      <c r="J344" s="278">
        <v>555.86666666666679</v>
      </c>
      <c r="K344" s="276">
        <v>544</v>
      </c>
      <c r="L344" s="276">
        <v>532.54999999999995</v>
      </c>
      <c r="M344" s="276">
        <v>0.55093999999999999</v>
      </c>
    </row>
    <row r="345" spans="1:13">
      <c r="A345" s="267">
        <v>337</v>
      </c>
      <c r="B345" s="276" t="s">
        <v>153</v>
      </c>
      <c r="C345" s="277">
        <v>17266.45</v>
      </c>
      <c r="D345" s="278">
        <v>17288.75</v>
      </c>
      <c r="E345" s="278">
        <v>17127.7</v>
      </c>
      <c r="F345" s="278">
        <v>16988.95</v>
      </c>
      <c r="G345" s="278">
        <v>16827.900000000001</v>
      </c>
      <c r="H345" s="278">
        <v>17427.5</v>
      </c>
      <c r="I345" s="278">
        <v>17588.550000000003</v>
      </c>
      <c r="J345" s="278">
        <v>17727.3</v>
      </c>
      <c r="K345" s="276">
        <v>17449.8</v>
      </c>
      <c r="L345" s="276">
        <v>17150</v>
      </c>
      <c r="M345" s="276">
        <v>1.6195200000000001</v>
      </c>
    </row>
    <row r="346" spans="1:13">
      <c r="A346" s="267">
        <v>338</v>
      </c>
      <c r="B346" s="276" t="s">
        <v>476</v>
      </c>
      <c r="C346" s="277">
        <v>36.1</v>
      </c>
      <c r="D346" s="278">
        <v>36.283333333333339</v>
      </c>
      <c r="E346" s="278">
        <v>35.616666666666674</v>
      </c>
      <c r="F346" s="278">
        <v>35.133333333333333</v>
      </c>
      <c r="G346" s="278">
        <v>34.466666666666669</v>
      </c>
      <c r="H346" s="278">
        <v>36.76666666666668</v>
      </c>
      <c r="I346" s="278">
        <v>37.433333333333351</v>
      </c>
      <c r="J346" s="278">
        <v>37.916666666666686</v>
      </c>
      <c r="K346" s="276">
        <v>36.950000000000003</v>
      </c>
      <c r="L346" s="276">
        <v>35.799999999999997</v>
      </c>
      <c r="M346" s="276">
        <v>6.7003500000000003</v>
      </c>
    </row>
    <row r="347" spans="1:13">
      <c r="A347" s="267">
        <v>339</v>
      </c>
      <c r="B347" s="276" t="s">
        <v>475</v>
      </c>
      <c r="C347" s="277">
        <v>381.3</v>
      </c>
      <c r="D347" s="278">
        <v>384.13333333333338</v>
      </c>
      <c r="E347" s="278">
        <v>377.26666666666677</v>
      </c>
      <c r="F347" s="278">
        <v>373.23333333333341</v>
      </c>
      <c r="G347" s="278">
        <v>366.36666666666679</v>
      </c>
      <c r="H347" s="278">
        <v>388.16666666666674</v>
      </c>
      <c r="I347" s="278">
        <v>395.03333333333342</v>
      </c>
      <c r="J347" s="278">
        <v>399.06666666666672</v>
      </c>
      <c r="K347" s="276">
        <v>391</v>
      </c>
      <c r="L347" s="276">
        <v>380.1</v>
      </c>
      <c r="M347" s="276">
        <v>0.59419999999999995</v>
      </c>
    </row>
    <row r="348" spans="1:13">
      <c r="A348" s="267">
        <v>340</v>
      </c>
      <c r="B348" s="276" t="s">
        <v>270</v>
      </c>
      <c r="C348" s="277">
        <v>21.5</v>
      </c>
      <c r="D348" s="278">
        <v>21.55</v>
      </c>
      <c r="E348" s="278">
        <v>21.150000000000002</v>
      </c>
      <c r="F348" s="278">
        <v>20.8</v>
      </c>
      <c r="G348" s="278">
        <v>20.400000000000002</v>
      </c>
      <c r="H348" s="278">
        <v>21.900000000000002</v>
      </c>
      <c r="I348" s="278">
        <v>22.3</v>
      </c>
      <c r="J348" s="278">
        <v>22.650000000000002</v>
      </c>
      <c r="K348" s="276">
        <v>21.95</v>
      </c>
      <c r="L348" s="276">
        <v>21.2</v>
      </c>
      <c r="M348" s="276">
        <v>89.452060000000003</v>
      </c>
    </row>
    <row r="349" spans="1:13">
      <c r="A349" s="267">
        <v>341</v>
      </c>
      <c r="B349" s="276" t="s">
        <v>283</v>
      </c>
      <c r="C349" s="277">
        <v>116.45</v>
      </c>
      <c r="D349" s="278">
        <v>116.85000000000001</v>
      </c>
      <c r="E349" s="278">
        <v>115.00000000000001</v>
      </c>
      <c r="F349" s="278">
        <v>113.55000000000001</v>
      </c>
      <c r="G349" s="278">
        <v>111.70000000000002</v>
      </c>
      <c r="H349" s="278">
        <v>118.30000000000001</v>
      </c>
      <c r="I349" s="278">
        <v>120.15</v>
      </c>
      <c r="J349" s="278">
        <v>121.60000000000001</v>
      </c>
      <c r="K349" s="276">
        <v>118.7</v>
      </c>
      <c r="L349" s="276">
        <v>115.4</v>
      </c>
      <c r="M349" s="276">
        <v>3.0592800000000002</v>
      </c>
    </row>
    <row r="350" spans="1:13">
      <c r="A350" s="267">
        <v>342</v>
      </c>
      <c r="B350" s="276" t="s">
        <v>479</v>
      </c>
      <c r="C350" s="277">
        <v>1407.7</v>
      </c>
      <c r="D350" s="278">
        <v>1410.5666666666666</v>
      </c>
      <c r="E350" s="278">
        <v>1397.1333333333332</v>
      </c>
      <c r="F350" s="278">
        <v>1386.5666666666666</v>
      </c>
      <c r="G350" s="278">
        <v>1373.1333333333332</v>
      </c>
      <c r="H350" s="278">
        <v>1421.1333333333332</v>
      </c>
      <c r="I350" s="278">
        <v>1434.5666666666666</v>
      </c>
      <c r="J350" s="278">
        <v>1445.1333333333332</v>
      </c>
      <c r="K350" s="276">
        <v>1424</v>
      </c>
      <c r="L350" s="276">
        <v>1400</v>
      </c>
      <c r="M350" s="276">
        <v>0.14319000000000001</v>
      </c>
    </row>
    <row r="351" spans="1:13">
      <c r="A351" s="267">
        <v>343</v>
      </c>
      <c r="B351" s="276" t="s">
        <v>474</v>
      </c>
      <c r="C351" s="277">
        <v>52</v>
      </c>
      <c r="D351" s="278">
        <v>51.916666666666664</v>
      </c>
      <c r="E351" s="278">
        <v>51.583333333333329</v>
      </c>
      <c r="F351" s="278">
        <v>51.166666666666664</v>
      </c>
      <c r="G351" s="278">
        <v>50.833333333333329</v>
      </c>
      <c r="H351" s="278">
        <v>52.333333333333329</v>
      </c>
      <c r="I351" s="278">
        <v>52.666666666666657</v>
      </c>
      <c r="J351" s="278">
        <v>53.083333333333329</v>
      </c>
      <c r="K351" s="276">
        <v>52.25</v>
      </c>
      <c r="L351" s="276">
        <v>51.5</v>
      </c>
      <c r="M351" s="276">
        <v>9.1815700000000007</v>
      </c>
    </row>
    <row r="352" spans="1:13">
      <c r="A352" s="267">
        <v>344</v>
      </c>
      <c r="B352" s="276" t="s">
        <v>155</v>
      </c>
      <c r="C352" s="277">
        <v>103.2</v>
      </c>
      <c r="D352" s="278">
        <v>102.56666666666666</v>
      </c>
      <c r="E352" s="278">
        <v>100.63333333333333</v>
      </c>
      <c r="F352" s="278">
        <v>98.066666666666663</v>
      </c>
      <c r="G352" s="278">
        <v>96.133333333333326</v>
      </c>
      <c r="H352" s="278">
        <v>105.13333333333333</v>
      </c>
      <c r="I352" s="278">
        <v>107.06666666666666</v>
      </c>
      <c r="J352" s="278">
        <v>109.63333333333333</v>
      </c>
      <c r="K352" s="276">
        <v>104.5</v>
      </c>
      <c r="L352" s="276">
        <v>100</v>
      </c>
      <c r="M352" s="276">
        <v>258.52341999999999</v>
      </c>
    </row>
    <row r="353" spans="1:13">
      <c r="A353" s="267">
        <v>345</v>
      </c>
      <c r="B353" s="276" t="s">
        <v>156</v>
      </c>
      <c r="C353" s="277">
        <v>94.8</v>
      </c>
      <c r="D353" s="278">
        <v>94.600000000000009</v>
      </c>
      <c r="E353" s="278">
        <v>94.000000000000014</v>
      </c>
      <c r="F353" s="278">
        <v>93.2</v>
      </c>
      <c r="G353" s="278">
        <v>92.600000000000009</v>
      </c>
      <c r="H353" s="278">
        <v>95.40000000000002</v>
      </c>
      <c r="I353" s="278">
        <v>96.000000000000014</v>
      </c>
      <c r="J353" s="278">
        <v>96.800000000000026</v>
      </c>
      <c r="K353" s="276">
        <v>95.2</v>
      </c>
      <c r="L353" s="276">
        <v>93.8</v>
      </c>
      <c r="M353" s="276">
        <v>276.50080000000003</v>
      </c>
    </row>
    <row r="354" spans="1:13">
      <c r="A354" s="267">
        <v>346</v>
      </c>
      <c r="B354" s="276" t="s">
        <v>271</v>
      </c>
      <c r="C354" s="277">
        <v>502.1</v>
      </c>
      <c r="D354" s="278">
        <v>500.7833333333333</v>
      </c>
      <c r="E354" s="278">
        <v>481.26666666666665</v>
      </c>
      <c r="F354" s="278">
        <v>460.43333333333334</v>
      </c>
      <c r="G354" s="278">
        <v>440.91666666666669</v>
      </c>
      <c r="H354" s="278">
        <v>521.61666666666656</v>
      </c>
      <c r="I354" s="278">
        <v>541.13333333333321</v>
      </c>
      <c r="J354" s="278">
        <v>561.96666666666658</v>
      </c>
      <c r="K354" s="276">
        <v>520.29999999999995</v>
      </c>
      <c r="L354" s="276">
        <v>479.95</v>
      </c>
      <c r="M354" s="276">
        <v>15.62946</v>
      </c>
    </row>
    <row r="355" spans="1:13">
      <c r="A355" s="267">
        <v>347</v>
      </c>
      <c r="B355" s="276" t="s">
        <v>272</v>
      </c>
      <c r="C355" s="277">
        <v>3016.45</v>
      </c>
      <c r="D355" s="278">
        <v>3017.3166666666671</v>
      </c>
      <c r="E355" s="278">
        <v>2997.1333333333341</v>
      </c>
      <c r="F355" s="278">
        <v>2977.8166666666671</v>
      </c>
      <c r="G355" s="278">
        <v>2957.6333333333341</v>
      </c>
      <c r="H355" s="278">
        <v>3036.6333333333341</v>
      </c>
      <c r="I355" s="278">
        <v>3056.8166666666675</v>
      </c>
      <c r="J355" s="278">
        <v>3076.1333333333341</v>
      </c>
      <c r="K355" s="276">
        <v>3037.5</v>
      </c>
      <c r="L355" s="276">
        <v>2998</v>
      </c>
      <c r="M355" s="276">
        <v>0.50780000000000003</v>
      </c>
    </row>
    <row r="356" spans="1:13">
      <c r="A356" s="267">
        <v>348</v>
      </c>
      <c r="B356" s="276" t="s">
        <v>157</v>
      </c>
      <c r="C356" s="277">
        <v>102</v>
      </c>
      <c r="D356" s="278">
        <v>101.51666666666667</v>
      </c>
      <c r="E356" s="278">
        <v>100.03333333333333</v>
      </c>
      <c r="F356" s="278">
        <v>98.066666666666663</v>
      </c>
      <c r="G356" s="278">
        <v>96.583333333333329</v>
      </c>
      <c r="H356" s="278">
        <v>103.48333333333333</v>
      </c>
      <c r="I356" s="278">
        <v>104.96666666666665</v>
      </c>
      <c r="J356" s="278">
        <v>106.93333333333334</v>
      </c>
      <c r="K356" s="276">
        <v>103</v>
      </c>
      <c r="L356" s="276">
        <v>99.55</v>
      </c>
      <c r="M356" s="276">
        <v>21.976970000000001</v>
      </c>
    </row>
    <row r="357" spans="1:13">
      <c r="A357" s="267">
        <v>349</v>
      </c>
      <c r="B357" s="276" t="s">
        <v>480</v>
      </c>
      <c r="C357" s="277">
        <v>70.599999999999994</v>
      </c>
      <c r="D357" s="278">
        <v>70.449999999999989</v>
      </c>
      <c r="E357" s="278">
        <v>69.34999999999998</v>
      </c>
      <c r="F357" s="278">
        <v>68.099999999999994</v>
      </c>
      <c r="G357" s="278">
        <v>66.999999999999986</v>
      </c>
      <c r="H357" s="278">
        <v>71.699999999999974</v>
      </c>
      <c r="I357" s="278">
        <v>72.8</v>
      </c>
      <c r="J357" s="278">
        <v>74.049999999999969</v>
      </c>
      <c r="K357" s="276">
        <v>71.55</v>
      </c>
      <c r="L357" s="276">
        <v>69.2</v>
      </c>
      <c r="M357" s="276">
        <v>0.42043999999999998</v>
      </c>
    </row>
    <row r="358" spans="1:13">
      <c r="A358" s="267">
        <v>350</v>
      </c>
      <c r="B358" s="276" t="s">
        <v>158</v>
      </c>
      <c r="C358" s="277">
        <v>84.85</v>
      </c>
      <c r="D358" s="278">
        <v>83.61666666666666</v>
      </c>
      <c r="E358" s="278">
        <v>82.183333333333323</v>
      </c>
      <c r="F358" s="278">
        <v>79.516666666666666</v>
      </c>
      <c r="G358" s="278">
        <v>78.083333333333329</v>
      </c>
      <c r="H358" s="278">
        <v>86.283333333333317</v>
      </c>
      <c r="I358" s="278">
        <v>87.716666666666654</v>
      </c>
      <c r="J358" s="278">
        <v>90.383333333333312</v>
      </c>
      <c r="K358" s="276">
        <v>85.05</v>
      </c>
      <c r="L358" s="276">
        <v>80.95</v>
      </c>
      <c r="M358" s="276">
        <v>526.52362000000005</v>
      </c>
    </row>
    <row r="359" spans="1:13">
      <c r="A359" s="267">
        <v>351</v>
      </c>
      <c r="B359" s="276" t="s">
        <v>481</v>
      </c>
      <c r="C359" s="277">
        <v>78.25</v>
      </c>
      <c r="D359" s="278">
        <v>77.283333333333346</v>
      </c>
      <c r="E359" s="278">
        <v>75.666666666666686</v>
      </c>
      <c r="F359" s="278">
        <v>73.083333333333343</v>
      </c>
      <c r="G359" s="278">
        <v>71.466666666666683</v>
      </c>
      <c r="H359" s="278">
        <v>79.866666666666688</v>
      </c>
      <c r="I359" s="278">
        <v>81.483333333333334</v>
      </c>
      <c r="J359" s="278">
        <v>84.066666666666691</v>
      </c>
      <c r="K359" s="276">
        <v>78.900000000000006</v>
      </c>
      <c r="L359" s="276">
        <v>74.7</v>
      </c>
      <c r="M359" s="276">
        <v>9.6638099999999998</v>
      </c>
    </row>
    <row r="360" spans="1:13">
      <c r="A360" s="267">
        <v>352</v>
      </c>
      <c r="B360" s="276" t="s">
        <v>482</v>
      </c>
      <c r="C360" s="277">
        <v>229.55</v>
      </c>
      <c r="D360" s="278">
        <v>232.05000000000004</v>
      </c>
      <c r="E360" s="278">
        <v>225.30000000000007</v>
      </c>
      <c r="F360" s="278">
        <v>221.05000000000004</v>
      </c>
      <c r="G360" s="278">
        <v>214.30000000000007</v>
      </c>
      <c r="H360" s="278">
        <v>236.30000000000007</v>
      </c>
      <c r="I360" s="278">
        <v>243.05</v>
      </c>
      <c r="J360" s="278">
        <v>247.30000000000007</v>
      </c>
      <c r="K360" s="276">
        <v>238.8</v>
      </c>
      <c r="L360" s="276">
        <v>227.8</v>
      </c>
      <c r="M360" s="276">
        <v>3.3651599999999999</v>
      </c>
    </row>
    <row r="361" spans="1:13">
      <c r="A361" s="267">
        <v>353</v>
      </c>
      <c r="B361" s="276" t="s">
        <v>483</v>
      </c>
      <c r="C361" s="277">
        <v>217.2</v>
      </c>
      <c r="D361" s="278">
        <v>216.28333333333333</v>
      </c>
      <c r="E361" s="278">
        <v>212.56666666666666</v>
      </c>
      <c r="F361" s="278">
        <v>207.93333333333334</v>
      </c>
      <c r="G361" s="278">
        <v>204.21666666666667</v>
      </c>
      <c r="H361" s="278">
        <v>220.91666666666666</v>
      </c>
      <c r="I361" s="278">
        <v>224.6333333333333</v>
      </c>
      <c r="J361" s="278">
        <v>229.26666666666665</v>
      </c>
      <c r="K361" s="276">
        <v>220</v>
      </c>
      <c r="L361" s="276">
        <v>211.65</v>
      </c>
      <c r="M361" s="276">
        <v>0.49215999999999999</v>
      </c>
    </row>
    <row r="362" spans="1:13">
      <c r="A362" s="267">
        <v>354</v>
      </c>
      <c r="B362" s="276" t="s">
        <v>159</v>
      </c>
      <c r="C362" s="277">
        <v>23091.9</v>
      </c>
      <c r="D362" s="278">
        <v>22984.3</v>
      </c>
      <c r="E362" s="278">
        <v>22768.6</v>
      </c>
      <c r="F362" s="278">
        <v>22445.3</v>
      </c>
      <c r="G362" s="278">
        <v>22229.599999999999</v>
      </c>
      <c r="H362" s="278">
        <v>23307.599999999999</v>
      </c>
      <c r="I362" s="278">
        <v>23523.300000000003</v>
      </c>
      <c r="J362" s="278">
        <v>23846.6</v>
      </c>
      <c r="K362" s="276">
        <v>23200</v>
      </c>
      <c r="L362" s="276">
        <v>22661</v>
      </c>
      <c r="M362" s="276">
        <v>0.51483999999999996</v>
      </c>
    </row>
    <row r="363" spans="1:13">
      <c r="A363" s="267">
        <v>355</v>
      </c>
      <c r="B363" s="276" t="s">
        <v>160</v>
      </c>
      <c r="C363" s="277">
        <v>1422.25</v>
      </c>
      <c r="D363" s="278">
        <v>1428.4333333333334</v>
      </c>
      <c r="E363" s="278">
        <v>1397.8666666666668</v>
      </c>
      <c r="F363" s="278">
        <v>1373.4833333333333</v>
      </c>
      <c r="G363" s="278">
        <v>1342.9166666666667</v>
      </c>
      <c r="H363" s="278">
        <v>1452.8166666666668</v>
      </c>
      <c r="I363" s="278">
        <v>1483.3833333333334</v>
      </c>
      <c r="J363" s="278">
        <v>1507.7666666666669</v>
      </c>
      <c r="K363" s="276">
        <v>1459</v>
      </c>
      <c r="L363" s="276">
        <v>1404.05</v>
      </c>
      <c r="M363" s="276">
        <v>19.148029999999999</v>
      </c>
    </row>
    <row r="364" spans="1:13">
      <c r="A364" s="267">
        <v>356</v>
      </c>
      <c r="B364" s="276" t="s">
        <v>488</v>
      </c>
      <c r="C364" s="277">
        <v>1211.0999999999999</v>
      </c>
      <c r="D364" s="278">
        <v>1215.0333333333333</v>
      </c>
      <c r="E364" s="278">
        <v>1196.0666666666666</v>
      </c>
      <c r="F364" s="278">
        <v>1181.0333333333333</v>
      </c>
      <c r="G364" s="278">
        <v>1162.0666666666666</v>
      </c>
      <c r="H364" s="278">
        <v>1230.0666666666666</v>
      </c>
      <c r="I364" s="278">
        <v>1249.0333333333333</v>
      </c>
      <c r="J364" s="278">
        <v>1264.0666666666666</v>
      </c>
      <c r="K364" s="276">
        <v>1234</v>
      </c>
      <c r="L364" s="276">
        <v>1200</v>
      </c>
      <c r="M364" s="276">
        <v>1.0634399999999999</v>
      </c>
    </row>
    <row r="365" spans="1:13">
      <c r="A365" s="267">
        <v>357</v>
      </c>
      <c r="B365" s="276" t="s">
        <v>161</v>
      </c>
      <c r="C365" s="277">
        <v>252.35</v>
      </c>
      <c r="D365" s="278">
        <v>253.31666666666669</v>
      </c>
      <c r="E365" s="278">
        <v>249.63333333333338</v>
      </c>
      <c r="F365" s="278">
        <v>246.91666666666669</v>
      </c>
      <c r="G365" s="278">
        <v>243.23333333333338</v>
      </c>
      <c r="H365" s="278">
        <v>256.03333333333342</v>
      </c>
      <c r="I365" s="278">
        <v>259.7166666666667</v>
      </c>
      <c r="J365" s="278">
        <v>262.43333333333339</v>
      </c>
      <c r="K365" s="276">
        <v>257</v>
      </c>
      <c r="L365" s="276">
        <v>250.6</v>
      </c>
      <c r="M365" s="276">
        <v>39.162840000000003</v>
      </c>
    </row>
    <row r="366" spans="1:13">
      <c r="A366" s="267">
        <v>358</v>
      </c>
      <c r="B366" s="276" t="s">
        <v>162</v>
      </c>
      <c r="C366" s="277">
        <v>109.7</v>
      </c>
      <c r="D366" s="278">
        <v>109.33333333333333</v>
      </c>
      <c r="E366" s="278">
        <v>108.61666666666666</v>
      </c>
      <c r="F366" s="278">
        <v>107.53333333333333</v>
      </c>
      <c r="G366" s="278">
        <v>106.81666666666666</v>
      </c>
      <c r="H366" s="278">
        <v>110.41666666666666</v>
      </c>
      <c r="I366" s="278">
        <v>111.13333333333333</v>
      </c>
      <c r="J366" s="278">
        <v>112.21666666666665</v>
      </c>
      <c r="K366" s="276">
        <v>110.05</v>
      </c>
      <c r="L366" s="276">
        <v>108.25</v>
      </c>
      <c r="M366" s="276">
        <v>39.190170000000002</v>
      </c>
    </row>
    <row r="367" spans="1:13">
      <c r="A367" s="267">
        <v>359</v>
      </c>
      <c r="B367" s="276" t="s">
        <v>275</v>
      </c>
      <c r="C367" s="277">
        <v>5227.25</v>
      </c>
      <c r="D367" s="278">
        <v>5234.083333333333</v>
      </c>
      <c r="E367" s="278">
        <v>5083.1666666666661</v>
      </c>
      <c r="F367" s="278">
        <v>4939.083333333333</v>
      </c>
      <c r="G367" s="278">
        <v>4788.1666666666661</v>
      </c>
      <c r="H367" s="278">
        <v>5378.1666666666661</v>
      </c>
      <c r="I367" s="278">
        <v>5529.0833333333321</v>
      </c>
      <c r="J367" s="278">
        <v>5673.1666666666661</v>
      </c>
      <c r="K367" s="276">
        <v>5385</v>
      </c>
      <c r="L367" s="276">
        <v>5090</v>
      </c>
      <c r="M367" s="276">
        <v>10.297190000000001</v>
      </c>
    </row>
    <row r="368" spans="1:13">
      <c r="A368" s="267">
        <v>360</v>
      </c>
      <c r="B368" s="276" t="s">
        <v>277</v>
      </c>
      <c r="C368" s="277">
        <v>10560.1</v>
      </c>
      <c r="D368" s="278">
        <v>10590.366666666667</v>
      </c>
      <c r="E368" s="278">
        <v>10480.733333333334</v>
      </c>
      <c r="F368" s="278">
        <v>10401.366666666667</v>
      </c>
      <c r="G368" s="278">
        <v>10291.733333333334</v>
      </c>
      <c r="H368" s="278">
        <v>10669.733333333334</v>
      </c>
      <c r="I368" s="278">
        <v>10779.366666666669</v>
      </c>
      <c r="J368" s="278">
        <v>10858.733333333334</v>
      </c>
      <c r="K368" s="276">
        <v>10700</v>
      </c>
      <c r="L368" s="276">
        <v>10511</v>
      </c>
      <c r="M368" s="276">
        <v>9.5880000000000007E-2</v>
      </c>
    </row>
    <row r="369" spans="1:13">
      <c r="A369" s="267">
        <v>361</v>
      </c>
      <c r="B369" s="276" t="s">
        <v>494</v>
      </c>
      <c r="C369" s="277">
        <v>6767.3</v>
      </c>
      <c r="D369" s="278">
        <v>6763.0666666666666</v>
      </c>
      <c r="E369" s="278">
        <v>6676.2333333333336</v>
      </c>
      <c r="F369" s="278">
        <v>6585.166666666667</v>
      </c>
      <c r="G369" s="278">
        <v>6498.3333333333339</v>
      </c>
      <c r="H369" s="278">
        <v>6854.1333333333332</v>
      </c>
      <c r="I369" s="278">
        <v>6940.9666666666672</v>
      </c>
      <c r="J369" s="278">
        <v>7032.0333333333328</v>
      </c>
      <c r="K369" s="276">
        <v>6849.9</v>
      </c>
      <c r="L369" s="276">
        <v>6672</v>
      </c>
      <c r="M369" s="276">
        <v>0.24604999999999999</v>
      </c>
    </row>
    <row r="370" spans="1:13">
      <c r="A370" s="267">
        <v>362</v>
      </c>
      <c r="B370" s="276" t="s">
        <v>489</v>
      </c>
      <c r="C370" s="277">
        <v>174.25</v>
      </c>
      <c r="D370" s="278">
        <v>174.18333333333331</v>
      </c>
      <c r="E370" s="278">
        <v>170.01666666666662</v>
      </c>
      <c r="F370" s="278">
        <v>165.7833333333333</v>
      </c>
      <c r="G370" s="278">
        <v>161.61666666666662</v>
      </c>
      <c r="H370" s="278">
        <v>178.41666666666663</v>
      </c>
      <c r="I370" s="278">
        <v>182.58333333333331</v>
      </c>
      <c r="J370" s="278">
        <v>186.81666666666663</v>
      </c>
      <c r="K370" s="276">
        <v>178.35</v>
      </c>
      <c r="L370" s="276">
        <v>169.95</v>
      </c>
      <c r="M370" s="276">
        <v>16.373809999999999</v>
      </c>
    </row>
    <row r="371" spans="1:13">
      <c r="A371" s="267">
        <v>363</v>
      </c>
      <c r="B371" s="276" t="s">
        <v>490</v>
      </c>
      <c r="C371" s="277">
        <v>767.95</v>
      </c>
      <c r="D371" s="278">
        <v>753.36666666666667</v>
      </c>
      <c r="E371" s="278">
        <v>719.73333333333335</v>
      </c>
      <c r="F371" s="278">
        <v>671.51666666666665</v>
      </c>
      <c r="G371" s="278">
        <v>637.88333333333333</v>
      </c>
      <c r="H371" s="278">
        <v>801.58333333333337</v>
      </c>
      <c r="I371" s="278">
        <v>835.21666666666681</v>
      </c>
      <c r="J371" s="278">
        <v>883.43333333333339</v>
      </c>
      <c r="K371" s="276">
        <v>787</v>
      </c>
      <c r="L371" s="276">
        <v>705.15</v>
      </c>
      <c r="M371" s="276">
        <v>25.778130000000001</v>
      </c>
    </row>
    <row r="372" spans="1:13">
      <c r="A372" s="267">
        <v>364</v>
      </c>
      <c r="B372" s="276" t="s">
        <v>163</v>
      </c>
      <c r="C372" s="277">
        <v>1599.75</v>
      </c>
      <c r="D372" s="278">
        <v>1585.5</v>
      </c>
      <c r="E372" s="278">
        <v>1566.25</v>
      </c>
      <c r="F372" s="278">
        <v>1532.75</v>
      </c>
      <c r="G372" s="278">
        <v>1513.5</v>
      </c>
      <c r="H372" s="278">
        <v>1619</v>
      </c>
      <c r="I372" s="278">
        <v>1638.25</v>
      </c>
      <c r="J372" s="278">
        <v>1671.75</v>
      </c>
      <c r="K372" s="276">
        <v>1604.75</v>
      </c>
      <c r="L372" s="276">
        <v>1552</v>
      </c>
      <c r="M372" s="276">
        <v>11.752739999999999</v>
      </c>
    </row>
    <row r="373" spans="1:13">
      <c r="A373" s="267">
        <v>365</v>
      </c>
      <c r="B373" s="276" t="s">
        <v>273</v>
      </c>
      <c r="C373" s="277">
        <v>2301.4</v>
      </c>
      <c r="D373" s="278">
        <v>2295.8166666666666</v>
      </c>
      <c r="E373" s="278">
        <v>2263.6333333333332</v>
      </c>
      <c r="F373" s="278">
        <v>2225.8666666666668</v>
      </c>
      <c r="G373" s="278">
        <v>2193.6833333333334</v>
      </c>
      <c r="H373" s="278">
        <v>2333.583333333333</v>
      </c>
      <c r="I373" s="278">
        <v>2365.7666666666664</v>
      </c>
      <c r="J373" s="278">
        <v>2403.5333333333328</v>
      </c>
      <c r="K373" s="276">
        <v>2328</v>
      </c>
      <c r="L373" s="276">
        <v>2258.0500000000002</v>
      </c>
      <c r="M373" s="276">
        <v>4.4497900000000001</v>
      </c>
    </row>
    <row r="374" spans="1:13">
      <c r="A374" s="267">
        <v>366</v>
      </c>
      <c r="B374" s="276" t="s">
        <v>164</v>
      </c>
      <c r="C374" s="277">
        <v>33.950000000000003</v>
      </c>
      <c r="D374" s="278">
        <v>34.166666666666664</v>
      </c>
      <c r="E374" s="278">
        <v>33.283333333333331</v>
      </c>
      <c r="F374" s="278">
        <v>32.616666666666667</v>
      </c>
      <c r="G374" s="278">
        <v>31.733333333333334</v>
      </c>
      <c r="H374" s="278">
        <v>34.833333333333329</v>
      </c>
      <c r="I374" s="278">
        <v>35.716666666666669</v>
      </c>
      <c r="J374" s="278">
        <v>36.383333333333326</v>
      </c>
      <c r="K374" s="276">
        <v>35.049999999999997</v>
      </c>
      <c r="L374" s="276">
        <v>33.5</v>
      </c>
      <c r="M374" s="276">
        <v>771.55079000000001</v>
      </c>
    </row>
    <row r="375" spans="1:13">
      <c r="A375" s="267">
        <v>367</v>
      </c>
      <c r="B375" s="276" t="s">
        <v>274</v>
      </c>
      <c r="C375" s="277">
        <v>375.45</v>
      </c>
      <c r="D375" s="278">
        <v>375.7166666666667</v>
      </c>
      <c r="E375" s="278">
        <v>369.73333333333341</v>
      </c>
      <c r="F375" s="278">
        <v>364.01666666666671</v>
      </c>
      <c r="G375" s="278">
        <v>358.03333333333342</v>
      </c>
      <c r="H375" s="278">
        <v>381.43333333333339</v>
      </c>
      <c r="I375" s="278">
        <v>387.41666666666674</v>
      </c>
      <c r="J375" s="278">
        <v>393.13333333333338</v>
      </c>
      <c r="K375" s="276">
        <v>381.7</v>
      </c>
      <c r="L375" s="276">
        <v>370</v>
      </c>
      <c r="M375" s="276">
        <v>2.3371300000000002</v>
      </c>
    </row>
    <row r="376" spans="1:13">
      <c r="A376" s="267">
        <v>368</v>
      </c>
      <c r="B376" s="276" t="s">
        <v>485</v>
      </c>
      <c r="C376" s="277">
        <v>173.9</v>
      </c>
      <c r="D376" s="278">
        <v>174.96666666666667</v>
      </c>
      <c r="E376" s="278">
        <v>171.93333333333334</v>
      </c>
      <c r="F376" s="278">
        <v>169.96666666666667</v>
      </c>
      <c r="G376" s="278">
        <v>166.93333333333334</v>
      </c>
      <c r="H376" s="278">
        <v>176.93333333333334</v>
      </c>
      <c r="I376" s="278">
        <v>179.9666666666667</v>
      </c>
      <c r="J376" s="278">
        <v>181.93333333333334</v>
      </c>
      <c r="K376" s="276">
        <v>178</v>
      </c>
      <c r="L376" s="276">
        <v>173</v>
      </c>
      <c r="M376" s="276">
        <v>3.9596</v>
      </c>
    </row>
    <row r="377" spans="1:13">
      <c r="A377" s="267">
        <v>369</v>
      </c>
      <c r="B377" s="276" t="s">
        <v>491</v>
      </c>
      <c r="C377" s="277">
        <v>966.85</v>
      </c>
      <c r="D377" s="278">
        <v>969.5</v>
      </c>
      <c r="E377" s="278">
        <v>955</v>
      </c>
      <c r="F377" s="278">
        <v>943.15</v>
      </c>
      <c r="G377" s="278">
        <v>928.65</v>
      </c>
      <c r="H377" s="278">
        <v>981.35</v>
      </c>
      <c r="I377" s="278">
        <v>995.85</v>
      </c>
      <c r="J377" s="278">
        <v>1007.7</v>
      </c>
      <c r="K377" s="276">
        <v>984</v>
      </c>
      <c r="L377" s="276">
        <v>957.65</v>
      </c>
      <c r="M377" s="276">
        <v>8.41587</v>
      </c>
    </row>
    <row r="378" spans="1:13">
      <c r="A378" s="267">
        <v>370</v>
      </c>
      <c r="B378" s="276" t="s">
        <v>2223</v>
      </c>
      <c r="C378" s="277">
        <v>490.95</v>
      </c>
      <c r="D378" s="278">
        <v>490.15000000000003</v>
      </c>
      <c r="E378" s="278">
        <v>484.80000000000007</v>
      </c>
      <c r="F378" s="278">
        <v>478.65000000000003</v>
      </c>
      <c r="G378" s="278">
        <v>473.30000000000007</v>
      </c>
      <c r="H378" s="278">
        <v>496.30000000000007</v>
      </c>
      <c r="I378" s="278">
        <v>501.65000000000009</v>
      </c>
      <c r="J378" s="278">
        <v>507.80000000000007</v>
      </c>
      <c r="K378" s="276">
        <v>495.5</v>
      </c>
      <c r="L378" s="276">
        <v>484</v>
      </c>
      <c r="M378" s="276">
        <v>0.55010000000000003</v>
      </c>
    </row>
    <row r="379" spans="1:13">
      <c r="A379" s="267">
        <v>371</v>
      </c>
      <c r="B379" s="276" t="s">
        <v>165</v>
      </c>
      <c r="C379" s="277">
        <v>194.15</v>
      </c>
      <c r="D379" s="278">
        <v>192.9666666666667</v>
      </c>
      <c r="E379" s="278">
        <v>190.73333333333341</v>
      </c>
      <c r="F379" s="278">
        <v>187.31666666666672</v>
      </c>
      <c r="G379" s="278">
        <v>185.08333333333343</v>
      </c>
      <c r="H379" s="278">
        <v>196.38333333333338</v>
      </c>
      <c r="I379" s="278">
        <v>198.61666666666667</v>
      </c>
      <c r="J379" s="278">
        <v>202.03333333333336</v>
      </c>
      <c r="K379" s="276">
        <v>195.2</v>
      </c>
      <c r="L379" s="276">
        <v>189.55</v>
      </c>
      <c r="M379" s="276">
        <v>89.081639999999993</v>
      </c>
    </row>
    <row r="380" spans="1:13">
      <c r="A380" s="267">
        <v>372</v>
      </c>
      <c r="B380" s="276" t="s">
        <v>492</v>
      </c>
      <c r="C380" s="277">
        <v>93.25</v>
      </c>
      <c r="D380" s="278">
        <v>93.366666666666674</v>
      </c>
      <c r="E380" s="278">
        <v>91.283333333333346</v>
      </c>
      <c r="F380" s="278">
        <v>89.316666666666677</v>
      </c>
      <c r="G380" s="278">
        <v>87.233333333333348</v>
      </c>
      <c r="H380" s="278">
        <v>95.333333333333343</v>
      </c>
      <c r="I380" s="278">
        <v>97.416666666666657</v>
      </c>
      <c r="J380" s="278">
        <v>99.38333333333334</v>
      </c>
      <c r="K380" s="276">
        <v>95.45</v>
      </c>
      <c r="L380" s="276">
        <v>91.4</v>
      </c>
      <c r="M380" s="276">
        <v>22.95129</v>
      </c>
    </row>
    <row r="381" spans="1:13">
      <c r="A381" s="267">
        <v>373</v>
      </c>
      <c r="B381" s="276" t="s">
        <v>276</v>
      </c>
      <c r="C381" s="277">
        <v>290.25</v>
      </c>
      <c r="D381" s="278">
        <v>290.36666666666667</v>
      </c>
      <c r="E381" s="278">
        <v>285.38333333333333</v>
      </c>
      <c r="F381" s="278">
        <v>280.51666666666665</v>
      </c>
      <c r="G381" s="278">
        <v>275.5333333333333</v>
      </c>
      <c r="H381" s="278">
        <v>295.23333333333335</v>
      </c>
      <c r="I381" s="278">
        <v>300.2166666666667</v>
      </c>
      <c r="J381" s="278">
        <v>305.08333333333337</v>
      </c>
      <c r="K381" s="276">
        <v>295.35000000000002</v>
      </c>
      <c r="L381" s="276">
        <v>285.5</v>
      </c>
      <c r="M381" s="276">
        <v>10.052680000000001</v>
      </c>
    </row>
    <row r="382" spans="1:13">
      <c r="A382" s="267">
        <v>374</v>
      </c>
      <c r="B382" s="276" t="s">
        <v>493</v>
      </c>
      <c r="C382" s="277">
        <v>81.5</v>
      </c>
      <c r="D382" s="278">
        <v>81.833333333333329</v>
      </c>
      <c r="E382" s="278">
        <v>79.766666666666652</v>
      </c>
      <c r="F382" s="278">
        <v>78.033333333333317</v>
      </c>
      <c r="G382" s="278">
        <v>75.96666666666664</v>
      </c>
      <c r="H382" s="278">
        <v>83.566666666666663</v>
      </c>
      <c r="I382" s="278">
        <v>85.633333333333354</v>
      </c>
      <c r="J382" s="278">
        <v>87.366666666666674</v>
      </c>
      <c r="K382" s="276">
        <v>83.9</v>
      </c>
      <c r="L382" s="276">
        <v>80.099999999999994</v>
      </c>
      <c r="M382" s="276">
        <v>2.3110499999999998</v>
      </c>
    </row>
    <row r="383" spans="1:13">
      <c r="A383" s="267">
        <v>375</v>
      </c>
      <c r="B383" s="276" t="s">
        <v>486</v>
      </c>
      <c r="C383" s="277">
        <v>57.85</v>
      </c>
      <c r="D383" s="278">
        <v>57.95000000000001</v>
      </c>
      <c r="E383" s="278">
        <v>57.200000000000017</v>
      </c>
      <c r="F383" s="278">
        <v>56.550000000000004</v>
      </c>
      <c r="G383" s="278">
        <v>55.800000000000011</v>
      </c>
      <c r="H383" s="278">
        <v>58.600000000000023</v>
      </c>
      <c r="I383" s="278">
        <v>59.350000000000009</v>
      </c>
      <c r="J383" s="278">
        <v>60.000000000000028</v>
      </c>
      <c r="K383" s="276">
        <v>58.7</v>
      </c>
      <c r="L383" s="276">
        <v>57.3</v>
      </c>
      <c r="M383" s="276">
        <v>16.068819999999999</v>
      </c>
    </row>
    <row r="384" spans="1:13">
      <c r="A384" s="267">
        <v>376</v>
      </c>
      <c r="B384" s="276" t="s">
        <v>166</v>
      </c>
      <c r="C384" s="277">
        <v>1330.65</v>
      </c>
      <c r="D384" s="278">
        <v>1330.4333333333334</v>
      </c>
      <c r="E384" s="278">
        <v>1309.3666666666668</v>
      </c>
      <c r="F384" s="278">
        <v>1288.0833333333335</v>
      </c>
      <c r="G384" s="278">
        <v>1267.0166666666669</v>
      </c>
      <c r="H384" s="278">
        <v>1351.7166666666667</v>
      </c>
      <c r="I384" s="278">
        <v>1372.7833333333333</v>
      </c>
      <c r="J384" s="278">
        <v>1394.0666666666666</v>
      </c>
      <c r="K384" s="276">
        <v>1351.5</v>
      </c>
      <c r="L384" s="276">
        <v>1309.1500000000001</v>
      </c>
      <c r="M384" s="276">
        <v>13.67657</v>
      </c>
    </row>
    <row r="385" spans="1:13">
      <c r="A385" s="267">
        <v>377</v>
      </c>
      <c r="B385" s="276" t="s">
        <v>278</v>
      </c>
      <c r="C385" s="277">
        <v>511.85</v>
      </c>
      <c r="D385" s="278">
        <v>515.61666666666667</v>
      </c>
      <c r="E385" s="278">
        <v>502.23333333333335</v>
      </c>
      <c r="F385" s="278">
        <v>492.61666666666667</v>
      </c>
      <c r="G385" s="278">
        <v>479.23333333333335</v>
      </c>
      <c r="H385" s="278">
        <v>525.23333333333335</v>
      </c>
      <c r="I385" s="278">
        <v>538.61666666666679</v>
      </c>
      <c r="J385" s="278">
        <v>548.23333333333335</v>
      </c>
      <c r="K385" s="276">
        <v>529</v>
      </c>
      <c r="L385" s="276">
        <v>506</v>
      </c>
      <c r="M385" s="276">
        <v>2.2281300000000002</v>
      </c>
    </row>
    <row r="386" spans="1:13">
      <c r="A386" s="267">
        <v>378</v>
      </c>
      <c r="B386" s="276" t="s">
        <v>496</v>
      </c>
      <c r="C386" s="277">
        <v>452.1</v>
      </c>
      <c r="D386" s="278">
        <v>455.73333333333335</v>
      </c>
      <c r="E386" s="278">
        <v>445.9666666666667</v>
      </c>
      <c r="F386" s="278">
        <v>439.83333333333337</v>
      </c>
      <c r="G386" s="278">
        <v>430.06666666666672</v>
      </c>
      <c r="H386" s="278">
        <v>461.86666666666667</v>
      </c>
      <c r="I386" s="278">
        <v>471.63333333333333</v>
      </c>
      <c r="J386" s="278">
        <v>477.76666666666665</v>
      </c>
      <c r="K386" s="276">
        <v>465.5</v>
      </c>
      <c r="L386" s="276">
        <v>449.6</v>
      </c>
      <c r="M386" s="276">
        <v>2.9589400000000001</v>
      </c>
    </row>
    <row r="387" spans="1:13">
      <c r="A387" s="267">
        <v>379</v>
      </c>
      <c r="B387" s="276" t="s">
        <v>498</v>
      </c>
      <c r="C387" s="277">
        <v>122.45</v>
      </c>
      <c r="D387" s="278">
        <v>120.93333333333334</v>
      </c>
      <c r="E387" s="278">
        <v>117.71666666666667</v>
      </c>
      <c r="F387" s="278">
        <v>112.98333333333333</v>
      </c>
      <c r="G387" s="278">
        <v>109.76666666666667</v>
      </c>
      <c r="H387" s="278">
        <v>125.66666666666667</v>
      </c>
      <c r="I387" s="278">
        <v>128.88333333333333</v>
      </c>
      <c r="J387" s="278">
        <v>133.61666666666667</v>
      </c>
      <c r="K387" s="276">
        <v>124.15</v>
      </c>
      <c r="L387" s="276">
        <v>116.2</v>
      </c>
      <c r="M387" s="276">
        <v>42.681339999999999</v>
      </c>
    </row>
    <row r="388" spans="1:13">
      <c r="A388" s="267">
        <v>380</v>
      </c>
      <c r="B388" s="276" t="s">
        <v>279</v>
      </c>
      <c r="C388" s="277">
        <v>457.35</v>
      </c>
      <c r="D388" s="278">
        <v>457.5</v>
      </c>
      <c r="E388" s="278">
        <v>454.05</v>
      </c>
      <c r="F388" s="278">
        <v>450.75</v>
      </c>
      <c r="G388" s="278">
        <v>447.3</v>
      </c>
      <c r="H388" s="278">
        <v>460.8</v>
      </c>
      <c r="I388" s="278">
        <v>464.25000000000006</v>
      </c>
      <c r="J388" s="278">
        <v>467.55</v>
      </c>
      <c r="K388" s="276">
        <v>460.95</v>
      </c>
      <c r="L388" s="276">
        <v>454.2</v>
      </c>
      <c r="M388" s="276">
        <v>1.52749</v>
      </c>
    </row>
    <row r="389" spans="1:13">
      <c r="A389" s="267">
        <v>381</v>
      </c>
      <c r="B389" s="276" t="s">
        <v>499</v>
      </c>
      <c r="C389" s="277">
        <v>287.2</v>
      </c>
      <c r="D389" s="278">
        <v>286.88333333333333</v>
      </c>
      <c r="E389" s="278">
        <v>283.81666666666666</v>
      </c>
      <c r="F389" s="278">
        <v>280.43333333333334</v>
      </c>
      <c r="G389" s="278">
        <v>277.36666666666667</v>
      </c>
      <c r="H389" s="278">
        <v>290.26666666666665</v>
      </c>
      <c r="I389" s="278">
        <v>293.33333333333326</v>
      </c>
      <c r="J389" s="278">
        <v>296.71666666666664</v>
      </c>
      <c r="K389" s="276">
        <v>289.95</v>
      </c>
      <c r="L389" s="276">
        <v>283.5</v>
      </c>
      <c r="M389" s="276">
        <v>6.5194000000000001</v>
      </c>
    </row>
    <row r="390" spans="1:13">
      <c r="A390" s="267">
        <v>382</v>
      </c>
      <c r="B390" s="276" t="s">
        <v>167</v>
      </c>
      <c r="C390" s="277">
        <v>881.2</v>
      </c>
      <c r="D390" s="278">
        <v>882.43333333333339</v>
      </c>
      <c r="E390" s="278">
        <v>866.81666666666683</v>
      </c>
      <c r="F390" s="278">
        <v>852.43333333333339</v>
      </c>
      <c r="G390" s="278">
        <v>836.81666666666683</v>
      </c>
      <c r="H390" s="278">
        <v>896.81666666666683</v>
      </c>
      <c r="I390" s="278">
        <v>912.43333333333339</v>
      </c>
      <c r="J390" s="278">
        <v>926.81666666666683</v>
      </c>
      <c r="K390" s="276">
        <v>898.05</v>
      </c>
      <c r="L390" s="276">
        <v>868.05</v>
      </c>
      <c r="M390" s="276">
        <v>4.9287200000000002</v>
      </c>
    </row>
    <row r="391" spans="1:13">
      <c r="A391" s="267">
        <v>383</v>
      </c>
      <c r="B391" s="276" t="s">
        <v>501</v>
      </c>
      <c r="C391" s="277">
        <v>1674.2</v>
      </c>
      <c r="D391" s="278">
        <v>1708.9333333333334</v>
      </c>
      <c r="E391" s="278">
        <v>1620.7666666666669</v>
      </c>
      <c r="F391" s="278">
        <v>1567.3333333333335</v>
      </c>
      <c r="G391" s="278">
        <v>1479.166666666667</v>
      </c>
      <c r="H391" s="278">
        <v>1762.3666666666668</v>
      </c>
      <c r="I391" s="278">
        <v>1850.5333333333333</v>
      </c>
      <c r="J391" s="278">
        <v>1903.9666666666667</v>
      </c>
      <c r="K391" s="276">
        <v>1797.1</v>
      </c>
      <c r="L391" s="276">
        <v>1655.5</v>
      </c>
      <c r="M391" s="276">
        <v>0.15812000000000001</v>
      </c>
    </row>
    <row r="392" spans="1:13">
      <c r="A392" s="267">
        <v>384</v>
      </c>
      <c r="B392" s="276" t="s">
        <v>502</v>
      </c>
      <c r="C392" s="277">
        <v>322.10000000000002</v>
      </c>
      <c r="D392" s="278">
        <v>323.40000000000003</v>
      </c>
      <c r="E392" s="278">
        <v>317.80000000000007</v>
      </c>
      <c r="F392" s="278">
        <v>313.50000000000006</v>
      </c>
      <c r="G392" s="278">
        <v>307.90000000000009</v>
      </c>
      <c r="H392" s="278">
        <v>327.70000000000005</v>
      </c>
      <c r="I392" s="278">
        <v>333.30000000000007</v>
      </c>
      <c r="J392" s="278">
        <v>337.6</v>
      </c>
      <c r="K392" s="276">
        <v>329</v>
      </c>
      <c r="L392" s="276">
        <v>319.10000000000002</v>
      </c>
      <c r="M392" s="276">
        <v>16.03426</v>
      </c>
    </row>
    <row r="393" spans="1:13">
      <c r="A393" s="267">
        <v>385</v>
      </c>
      <c r="B393" s="276" t="s">
        <v>168</v>
      </c>
      <c r="C393" s="277">
        <v>225.75</v>
      </c>
      <c r="D393" s="278">
        <v>225.85</v>
      </c>
      <c r="E393" s="278">
        <v>221.2</v>
      </c>
      <c r="F393" s="278">
        <v>216.65</v>
      </c>
      <c r="G393" s="278">
        <v>212</v>
      </c>
      <c r="H393" s="278">
        <v>230.39999999999998</v>
      </c>
      <c r="I393" s="278">
        <v>235.05</v>
      </c>
      <c r="J393" s="278">
        <v>239.59999999999997</v>
      </c>
      <c r="K393" s="276">
        <v>230.5</v>
      </c>
      <c r="L393" s="276">
        <v>221.3</v>
      </c>
      <c r="M393" s="276">
        <v>159.49367000000001</v>
      </c>
    </row>
    <row r="394" spans="1:13">
      <c r="A394" s="267">
        <v>386</v>
      </c>
      <c r="B394" s="276" t="s">
        <v>500</v>
      </c>
      <c r="C394" s="277">
        <v>48.3</v>
      </c>
      <c r="D394" s="278">
        <v>48.483333333333327</v>
      </c>
      <c r="E394" s="278">
        <v>47.716666666666654</v>
      </c>
      <c r="F394" s="278">
        <v>47.133333333333326</v>
      </c>
      <c r="G394" s="278">
        <v>46.366666666666653</v>
      </c>
      <c r="H394" s="278">
        <v>49.066666666666656</v>
      </c>
      <c r="I394" s="278">
        <v>49.833333333333321</v>
      </c>
      <c r="J394" s="278">
        <v>50.416666666666657</v>
      </c>
      <c r="K394" s="276">
        <v>49.25</v>
      </c>
      <c r="L394" s="276">
        <v>47.9</v>
      </c>
      <c r="M394" s="276">
        <v>14.73263</v>
      </c>
    </row>
    <row r="395" spans="1:13">
      <c r="A395" s="267">
        <v>387</v>
      </c>
      <c r="B395" s="276" t="s">
        <v>169</v>
      </c>
      <c r="C395" s="277">
        <v>121.6</v>
      </c>
      <c r="D395" s="278">
        <v>121.55</v>
      </c>
      <c r="E395" s="278">
        <v>120.3</v>
      </c>
      <c r="F395" s="278">
        <v>119</v>
      </c>
      <c r="G395" s="278">
        <v>117.75</v>
      </c>
      <c r="H395" s="278">
        <v>122.85</v>
      </c>
      <c r="I395" s="278">
        <v>124.1</v>
      </c>
      <c r="J395" s="278">
        <v>125.39999999999999</v>
      </c>
      <c r="K395" s="276">
        <v>122.8</v>
      </c>
      <c r="L395" s="276">
        <v>120.25</v>
      </c>
      <c r="M395" s="276">
        <v>57.527320000000003</v>
      </c>
    </row>
    <row r="396" spans="1:13">
      <c r="A396" s="267">
        <v>388</v>
      </c>
      <c r="B396" s="276" t="s">
        <v>503</v>
      </c>
      <c r="C396" s="277">
        <v>134.44999999999999</v>
      </c>
      <c r="D396" s="278">
        <v>134.61666666666667</v>
      </c>
      <c r="E396" s="278">
        <v>133.33333333333334</v>
      </c>
      <c r="F396" s="278">
        <v>132.21666666666667</v>
      </c>
      <c r="G396" s="278">
        <v>130.93333333333334</v>
      </c>
      <c r="H396" s="278">
        <v>135.73333333333335</v>
      </c>
      <c r="I396" s="278">
        <v>137.01666666666665</v>
      </c>
      <c r="J396" s="278">
        <v>138.13333333333335</v>
      </c>
      <c r="K396" s="276">
        <v>135.9</v>
      </c>
      <c r="L396" s="276">
        <v>133.5</v>
      </c>
      <c r="M396" s="276">
        <v>5.8542399999999999</v>
      </c>
    </row>
    <row r="397" spans="1:13">
      <c r="A397" s="267">
        <v>389</v>
      </c>
      <c r="B397" s="276" t="s">
        <v>504</v>
      </c>
      <c r="C397" s="277">
        <v>727.5</v>
      </c>
      <c r="D397" s="278">
        <v>729.2833333333333</v>
      </c>
      <c r="E397" s="278">
        <v>723.56666666666661</v>
      </c>
      <c r="F397" s="278">
        <v>719.63333333333333</v>
      </c>
      <c r="G397" s="278">
        <v>713.91666666666663</v>
      </c>
      <c r="H397" s="278">
        <v>733.21666666666658</v>
      </c>
      <c r="I397" s="278">
        <v>738.93333333333328</v>
      </c>
      <c r="J397" s="278">
        <v>742.86666666666656</v>
      </c>
      <c r="K397" s="276">
        <v>735</v>
      </c>
      <c r="L397" s="276">
        <v>725.35</v>
      </c>
      <c r="M397" s="276">
        <v>1.64622</v>
      </c>
    </row>
    <row r="398" spans="1:13">
      <c r="A398" s="267">
        <v>390</v>
      </c>
      <c r="B398" s="276" t="s">
        <v>170</v>
      </c>
      <c r="C398" s="277">
        <v>1958.15</v>
      </c>
      <c r="D398" s="278">
        <v>1951.7166666666665</v>
      </c>
      <c r="E398" s="278">
        <v>1941.4333333333329</v>
      </c>
      <c r="F398" s="278">
        <v>1924.7166666666665</v>
      </c>
      <c r="G398" s="278">
        <v>1914.4333333333329</v>
      </c>
      <c r="H398" s="278">
        <v>1968.4333333333329</v>
      </c>
      <c r="I398" s="278">
        <v>1978.7166666666662</v>
      </c>
      <c r="J398" s="278">
        <v>1995.4333333333329</v>
      </c>
      <c r="K398" s="276">
        <v>1962</v>
      </c>
      <c r="L398" s="276">
        <v>1935</v>
      </c>
      <c r="M398" s="276">
        <v>102.40168</v>
      </c>
    </row>
    <row r="399" spans="1:13">
      <c r="A399" s="267">
        <v>391</v>
      </c>
      <c r="B399" s="276" t="s">
        <v>519</v>
      </c>
      <c r="C399" s="277">
        <v>9.9</v>
      </c>
      <c r="D399" s="278">
        <v>9.9166666666666661</v>
      </c>
      <c r="E399" s="278">
        <v>9.8333333333333321</v>
      </c>
      <c r="F399" s="278">
        <v>9.7666666666666657</v>
      </c>
      <c r="G399" s="278">
        <v>9.6833333333333318</v>
      </c>
      <c r="H399" s="278">
        <v>9.9833333333333325</v>
      </c>
      <c r="I399" s="278">
        <v>10.066666666666665</v>
      </c>
      <c r="J399" s="278">
        <v>10.133333333333333</v>
      </c>
      <c r="K399" s="276">
        <v>10</v>
      </c>
      <c r="L399" s="276">
        <v>9.85</v>
      </c>
      <c r="M399" s="276">
        <v>7.10616</v>
      </c>
    </row>
    <row r="400" spans="1:13">
      <c r="A400" s="267">
        <v>392</v>
      </c>
      <c r="B400" s="276" t="s">
        <v>508</v>
      </c>
      <c r="C400" s="277">
        <v>263.45</v>
      </c>
      <c r="D400" s="278">
        <v>262.46666666666664</v>
      </c>
      <c r="E400" s="278">
        <v>258.98333333333329</v>
      </c>
      <c r="F400" s="278">
        <v>254.51666666666665</v>
      </c>
      <c r="G400" s="278">
        <v>251.0333333333333</v>
      </c>
      <c r="H400" s="278">
        <v>266.93333333333328</v>
      </c>
      <c r="I400" s="278">
        <v>270.41666666666663</v>
      </c>
      <c r="J400" s="278">
        <v>274.88333333333327</v>
      </c>
      <c r="K400" s="276">
        <v>265.95</v>
      </c>
      <c r="L400" s="276">
        <v>258</v>
      </c>
      <c r="M400" s="276">
        <v>4.0926099999999996</v>
      </c>
    </row>
    <row r="401" spans="1:13">
      <c r="A401" s="267">
        <v>393</v>
      </c>
      <c r="B401" s="276" t="s">
        <v>495</v>
      </c>
      <c r="C401" s="277">
        <v>251.5</v>
      </c>
      <c r="D401" s="278">
        <v>251.03333333333333</v>
      </c>
      <c r="E401" s="278">
        <v>249.46666666666667</v>
      </c>
      <c r="F401" s="278">
        <v>247.43333333333334</v>
      </c>
      <c r="G401" s="278">
        <v>245.86666666666667</v>
      </c>
      <c r="H401" s="278">
        <v>253.06666666666666</v>
      </c>
      <c r="I401" s="278">
        <v>254.63333333333333</v>
      </c>
      <c r="J401" s="278">
        <v>256.66666666666663</v>
      </c>
      <c r="K401" s="276">
        <v>252.6</v>
      </c>
      <c r="L401" s="276">
        <v>249</v>
      </c>
      <c r="M401" s="276">
        <v>2.75501</v>
      </c>
    </row>
    <row r="402" spans="1:13">
      <c r="A402" s="267">
        <v>394</v>
      </c>
      <c r="B402" s="276" t="s">
        <v>512</v>
      </c>
      <c r="C402" s="277">
        <v>53.75</v>
      </c>
      <c r="D402" s="278">
        <v>53.300000000000004</v>
      </c>
      <c r="E402" s="278">
        <v>52.70000000000001</v>
      </c>
      <c r="F402" s="278">
        <v>51.650000000000006</v>
      </c>
      <c r="G402" s="278">
        <v>51.050000000000011</v>
      </c>
      <c r="H402" s="278">
        <v>54.350000000000009</v>
      </c>
      <c r="I402" s="278">
        <v>54.95</v>
      </c>
      <c r="J402" s="278">
        <v>56.000000000000007</v>
      </c>
      <c r="K402" s="276">
        <v>53.9</v>
      </c>
      <c r="L402" s="276">
        <v>52.25</v>
      </c>
      <c r="M402" s="276">
        <v>4.8643000000000001</v>
      </c>
    </row>
    <row r="403" spans="1:13">
      <c r="A403" s="267">
        <v>395</v>
      </c>
      <c r="B403" s="276" t="s">
        <v>171</v>
      </c>
      <c r="C403" s="277">
        <v>51.7</v>
      </c>
      <c r="D403" s="278">
        <v>51.616666666666667</v>
      </c>
      <c r="E403" s="278">
        <v>50.083333333333336</v>
      </c>
      <c r="F403" s="278">
        <v>48.466666666666669</v>
      </c>
      <c r="G403" s="278">
        <v>46.933333333333337</v>
      </c>
      <c r="H403" s="278">
        <v>53.233333333333334</v>
      </c>
      <c r="I403" s="278">
        <v>54.766666666666666</v>
      </c>
      <c r="J403" s="278">
        <v>56.383333333333333</v>
      </c>
      <c r="K403" s="276">
        <v>53.15</v>
      </c>
      <c r="L403" s="276">
        <v>50</v>
      </c>
      <c r="M403" s="276">
        <v>717.46316999999999</v>
      </c>
    </row>
    <row r="404" spans="1:13">
      <c r="A404" s="267">
        <v>396</v>
      </c>
      <c r="B404" s="276" t="s">
        <v>513</v>
      </c>
      <c r="C404" s="277">
        <v>7890.7</v>
      </c>
      <c r="D404" s="278">
        <v>7922.3499999999995</v>
      </c>
      <c r="E404" s="278">
        <v>7780.0999999999985</v>
      </c>
      <c r="F404" s="278">
        <v>7669.4999999999991</v>
      </c>
      <c r="G404" s="278">
        <v>7527.2499999999982</v>
      </c>
      <c r="H404" s="278">
        <v>8032.9499999999989</v>
      </c>
      <c r="I404" s="278">
        <v>8175.2000000000007</v>
      </c>
      <c r="J404" s="278">
        <v>8285.7999999999993</v>
      </c>
      <c r="K404" s="276">
        <v>8064.6</v>
      </c>
      <c r="L404" s="276">
        <v>7811.75</v>
      </c>
      <c r="M404" s="276">
        <v>0.31331999999999999</v>
      </c>
    </row>
    <row r="405" spans="1:13">
      <c r="A405" s="267">
        <v>397</v>
      </c>
      <c r="B405" s="276" t="s">
        <v>3523</v>
      </c>
      <c r="C405" s="277">
        <v>796.95</v>
      </c>
      <c r="D405" s="278">
        <v>798.98333333333323</v>
      </c>
      <c r="E405" s="278">
        <v>792.96666666666647</v>
      </c>
      <c r="F405" s="278">
        <v>788.98333333333323</v>
      </c>
      <c r="G405" s="278">
        <v>782.96666666666647</v>
      </c>
      <c r="H405" s="278">
        <v>802.96666666666647</v>
      </c>
      <c r="I405" s="278">
        <v>808.98333333333312</v>
      </c>
      <c r="J405" s="278">
        <v>812.96666666666647</v>
      </c>
      <c r="K405" s="276">
        <v>805</v>
      </c>
      <c r="L405" s="276">
        <v>795</v>
      </c>
      <c r="M405" s="276">
        <v>8.3261000000000003</v>
      </c>
    </row>
    <row r="406" spans="1:13">
      <c r="A406" s="267">
        <v>398</v>
      </c>
      <c r="B406" s="276" t="s">
        <v>280</v>
      </c>
      <c r="C406" s="277">
        <v>875.55</v>
      </c>
      <c r="D406" s="278">
        <v>868.36666666666667</v>
      </c>
      <c r="E406" s="278">
        <v>857.48333333333335</v>
      </c>
      <c r="F406" s="278">
        <v>839.41666666666663</v>
      </c>
      <c r="G406" s="278">
        <v>828.5333333333333</v>
      </c>
      <c r="H406" s="278">
        <v>886.43333333333339</v>
      </c>
      <c r="I406" s="278">
        <v>897.31666666666683</v>
      </c>
      <c r="J406" s="278">
        <v>915.38333333333344</v>
      </c>
      <c r="K406" s="276">
        <v>879.25</v>
      </c>
      <c r="L406" s="276">
        <v>850.3</v>
      </c>
      <c r="M406" s="276">
        <v>20.97626</v>
      </c>
    </row>
    <row r="407" spans="1:13">
      <c r="A407" s="267">
        <v>399</v>
      </c>
      <c r="B407" s="276" t="s">
        <v>172</v>
      </c>
      <c r="C407" s="277">
        <v>246.95</v>
      </c>
      <c r="D407" s="278">
        <v>247.29999999999998</v>
      </c>
      <c r="E407" s="278">
        <v>243.74999999999997</v>
      </c>
      <c r="F407" s="278">
        <v>240.54999999999998</v>
      </c>
      <c r="G407" s="278">
        <v>236.99999999999997</v>
      </c>
      <c r="H407" s="278">
        <v>250.49999999999997</v>
      </c>
      <c r="I407" s="278">
        <v>254.04999999999998</v>
      </c>
      <c r="J407" s="278">
        <v>257.25</v>
      </c>
      <c r="K407" s="276">
        <v>250.85</v>
      </c>
      <c r="L407" s="276">
        <v>244.1</v>
      </c>
      <c r="M407" s="276">
        <v>567.23082999999997</v>
      </c>
    </row>
    <row r="408" spans="1:13">
      <c r="A408" s="267">
        <v>400</v>
      </c>
      <c r="B408" s="276" t="s">
        <v>514</v>
      </c>
      <c r="C408" s="277">
        <v>3965.9</v>
      </c>
      <c r="D408" s="278">
        <v>3954.1333333333332</v>
      </c>
      <c r="E408" s="278">
        <v>3926.8666666666663</v>
      </c>
      <c r="F408" s="278">
        <v>3887.833333333333</v>
      </c>
      <c r="G408" s="278">
        <v>3860.5666666666662</v>
      </c>
      <c r="H408" s="278">
        <v>3993.1666666666665</v>
      </c>
      <c r="I408" s="278">
        <v>4020.4333333333329</v>
      </c>
      <c r="J408" s="278">
        <v>4059.4666666666667</v>
      </c>
      <c r="K408" s="276">
        <v>3981.4</v>
      </c>
      <c r="L408" s="276">
        <v>3915.1</v>
      </c>
      <c r="M408" s="276">
        <v>0.30237999999999998</v>
      </c>
    </row>
    <row r="409" spans="1:13">
      <c r="A409" s="267">
        <v>401</v>
      </c>
      <c r="B409" s="276" t="s">
        <v>2402</v>
      </c>
      <c r="C409" s="277">
        <v>92.1</v>
      </c>
      <c r="D409" s="278">
        <v>92.683333333333337</v>
      </c>
      <c r="E409" s="278">
        <v>90.916666666666671</v>
      </c>
      <c r="F409" s="278">
        <v>89.733333333333334</v>
      </c>
      <c r="G409" s="278">
        <v>87.966666666666669</v>
      </c>
      <c r="H409" s="278">
        <v>93.866666666666674</v>
      </c>
      <c r="I409" s="278">
        <v>95.633333333333326</v>
      </c>
      <c r="J409" s="278">
        <v>96.816666666666677</v>
      </c>
      <c r="K409" s="276">
        <v>94.45</v>
      </c>
      <c r="L409" s="276">
        <v>91.5</v>
      </c>
      <c r="M409" s="276">
        <v>2.3279399999999999</v>
      </c>
    </row>
    <row r="410" spans="1:13">
      <c r="A410" s="267">
        <v>402</v>
      </c>
      <c r="B410" s="276" t="s">
        <v>2404</v>
      </c>
      <c r="C410" s="277">
        <v>58.9</v>
      </c>
      <c r="D410" s="278">
        <v>59.1</v>
      </c>
      <c r="E410" s="278">
        <v>58.050000000000004</v>
      </c>
      <c r="F410" s="278">
        <v>57.2</v>
      </c>
      <c r="G410" s="278">
        <v>56.150000000000006</v>
      </c>
      <c r="H410" s="278">
        <v>59.95</v>
      </c>
      <c r="I410" s="278">
        <v>61</v>
      </c>
      <c r="J410" s="278">
        <v>61.85</v>
      </c>
      <c r="K410" s="276">
        <v>60.15</v>
      </c>
      <c r="L410" s="276">
        <v>58.25</v>
      </c>
      <c r="M410" s="276">
        <v>23.134840000000001</v>
      </c>
    </row>
    <row r="411" spans="1:13">
      <c r="A411" s="267">
        <v>403</v>
      </c>
      <c r="B411" s="276" t="s">
        <v>2412</v>
      </c>
      <c r="C411" s="277">
        <v>161.85</v>
      </c>
      <c r="D411" s="278">
        <v>161.91666666666666</v>
      </c>
      <c r="E411" s="278">
        <v>158.23333333333332</v>
      </c>
      <c r="F411" s="278">
        <v>154.61666666666667</v>
      </c>
      <c r="G411" s="278">
        <v>150.93333333333334</v>
      </c>
      <c r="H411" s="278">
        <v>165.5333333333333</v>
      </c>
      <c r="I411" s="278">
        <v>169.21666666666664</v>
      </c>
      <c r="J411" s="278">
        <v>172.83333333333329</v>
      </c>
      <c r="K411" s="276">
        <v>165.6</v>
      </c>
      <c r="L411" s="276">
        <v>158.30000000000001</v>
      </c>
      <c r="M411" s="276">
        <v>12.881790000000001</v>
      </c>
    </row>
    <row r="412" spans="1:13">
      <c r="A412" s="267">
        <v>404</v>
      </c>
      <c r="B412" s="276" t="s">
        <v>516</v>
      </c>
      <c r="C412" s="277">
        <v>1607.7</v>
      </c>
      <c r="D412" s="278">
        <v>1601.5999999999997</v>
      </c>
      <c r="E412" s="278">
        <v>1564.1999999999994</v>
      </c>
      <c r="F412" s="278">
        <v>1520.6999999999996</v>
      </c>
      <c r="G412" s="278">
        <v>1483.2999999999993</v>
      </c>
      <c r="H412" s="278">
        <v>1645.0999999999995</v>
      </c>
      <c r="I412" s="278">
        <v>1682.4999999999995</v>
      </c>
      <c r="J412" s="278">
        <v>1725.9999999999995</v>
      </c>
      <c r="K412" s="276">
        <v>1639</v>
      </c>
      <c r="L412" s="276">
        <v>1558.1</v>
      </c>
      <c r="M412" s="276">
        <v>0.28483999999999998</v>
      </c>
    </row>
    <row r="413" spans="1:13">
      <c r="A413" s="267">
        <v>405</v>
      </c>
      <c r="B413" s="276" t="s">
        <v>518</v>
      </c>
      <c r="C413" s="277">
        <v>184.35</v>
      </c>
      <c r="D413" s="278">
        <v>184.78333333333333</v>
      </c>
      <c r="E413" s="278">
        <v>183.56666666666666</v>
      </c>
      <c r="F413" s="278">
        <v>182.78333333333333</v>
      </c>
      <c r="G413" s="278">
        <v>181.56666666666666</v>
      </c>
      <c r="H413" s="278">
        <v>185.56666666666666</v>
      </c>
      <c r="I413" s="278">
        <v>186.7833333333333</v>
      </c>
      <c r="J413" s="278">
        <v>187.56666666666666</v>
      </c>
      <c r="K413" s="276">
        <v>186</v>
      </c>
      <c r="L413" s="276">
        <v>184</v>
      </c>
      <c r="M413" s="276">
        <v>0.55654000000000003</v>
      </c>
    </row>
    <row r="414" spans="1:13">
      <c r="A414" s="267">
        <v>406</v>
      </c>
      <c r="B414" s="276" t="s">
        <v>173</v>
      </c>
      <c r="C414" s="277">
        <v>24635.7</v>
      </c>
      <c r="D414" s="278">
        <v>24626.466666666664</v>
      </c>
      <c r="E414" s="278">
        <v>24209.233333333326</v>
      </c>
      <c r="F414" s="278">
        <v>23782.766666666663</v>
      </c>
      <c r="G414" s="278">
        <v>23365.533333333326</v>
      </c>
      <c r="H414" s="278">
        <v>25052.933333333327</v>
      </c>
      <c r="I414" s="278">
        <v>25470.166666666664</v>
      </c>
      <c r="J414" s="278">
        <v>25896.633333333328</v>
      </c>
      <c r="K414" s="276">
        <v>25043.7</v>
      </c>
      <c r="L414" s="276">
        <v>24200</v>
      </c>
      <c r="M414" s="276">
        <v>0.77649000000000001</v>
      </c>
    </row>
    <row r="415" spans="1:13">
      <c r="A415" s="267">
        <v>407</v>
      </c>
      <c r="B415" s="276" t="s">
        <v>520</v>
      </c>
      <c r="C415" s="277">
        <v>1082.7</v>
      </c>
      <c r="D415" s="278">
        <v>1084.2</v>
      </c>
      <c r="E415" s="278">
        <v>1068.5</v>
      </c>
      <c r="F415" s="278">
        <v>1054.3</v>
      </c>
      <c r="G415" s="278">
        <v>1038.5999999999999</v>
      </c>
      <c r="H415" s="278">
        <v>1098.4000000000001</v>
      </c>
      <c r="I415" s="278">
        <v>1114.1000000000004</v>
      </c>
      <c r="J415" s="278">
        <v>1128.3000000000002</v>
      </c>
      <c r="K415" s="276">
        <v>1099.9000000000001</v>
      </c>
      <c r="L415" s="276">
        <v>1070</v>
      </c>
      <c r="M415" s="276">
        <v>0.34553</v>
      </c>
    </row>
    <row r="416" spans="1:13">
      <c r="A416" s="267">
        <v>408</v>
      </c>
      <c r="B416" s="276" t="s">
        <v>174</v>
      </c>
      <c r="C416" s="277">
        <v>1506.9</v>
      </c>
      <c r="D416" s="278">
        <v>1505.8500000000001</v>
      </c>
      <c r="E416" s="278">
        <v>1491.9500000000003</v>
      </c>
      <c r="F416" s="278">
        <v>1477.0000000000002</v>
      </c>
      <c r="G416" s="278">
        <v>1463.1000000000004</v>
      </c>
      <c r="H416" s="278">
        <v>1520.8000000000002</v>
      </c>
      <c r="I416" s="278">
        <v>1534.7000000000003</v>
      </c>
      <c r="J416" s="278">
        <v>1549.65</v>
      </c>
      <c r="K416" s="276">
        <v>1519.75</v>
      </c>
      <c r="L416" s="276">
        <v>1490.9</v>
      </c>
      <c r="M416" s="276">
        <v>4.82911</v>
      </c>
    </row>
    <row r="417" spans="1:13">
      <c r="A417" s="267">
        <v>409</v>
      </c>
      <c r="B417" s="276" t="s">
        <v>515</v>
      </c>
      <c r="C417" s="277">
        <v>459.5</v>
      </c>
      <c r="D417" s="278">
        <v>463.16666666666669</v>
      </c>
      <c r="E417" s="278">
        <v>451.33333333333337</v>
      </c>
      <c r="F417" s="278">
        <v>443.16666666666669</v>
      </c>
      <c r="G417" s="278">
        <v>431.33333333333337</v>
      </c>
      <c r="H417" s="278">
        <v>471.33333333333337</v>
      </c>
      <c r="I417" s="278">
        <v>483.16666666666674</v>
      </c>
      <c r="J417" s="278">
        <v>491.33333333333337</v>
      </c>
      <c r="K417" s="276">
        <v>475</v>
      </c>
      <c r="L417" s="276">
        <v>455</v>
      </c>
      <c r="M417" s="276">
        <v>2.4228999999999998</v>
      </c>
    </row>
    <row r="418" spans="1:13">
      <c r="A418" s="267">
        <v>410</v>
      </c>
      <c r="B418" s="276" t="s">
        <v>510</v>
      </c>
      <c r="C418" s="277">
        <v>24</v>
      </c>
      <c r="D418" s="278">
        <v>24.05</v>
      </c>
      <c r="E418" s="278">
        <v>23.85</v>
      </c>
      <c r="F418" s="278">
        <v>23.7</v>
      </c>
      <c r="G418" s="278">
        <v>23.5</v>
      </c>
      <c r="H418" s="278">
        <v>24.200000000000003</v>
      </c>
      <c r="I418" s="278">
        <v>24.4</v>
      </c>
      <c r="J418" s="278">
        <v>24.550000000000004</v>
      </c>
      <c r="K418" s="276">
        <v>24.25</v>
      </c>
      <c r="L418" s="276">
        <v>23.9</v>
      </c>
      <c r="M418" s="276">
        <v>12.69787</v>
      </c>
    </row>
    <row r="419" spans="1:13">
      <c r="A419" s="267">
        <v>411</v>
      </c>
      <c r="B419" s="276" t="s">
        <v>511</v>
      </c>
      <c r="C419" s="277">
        <v>1576.25</v>
      </c>
      <c r="D419" s="278">
        <v>1575.45</v>
      </c>
      <c r="E419" s="278">
        <v>1570.9</v>
      </c>
      <c r="F419" s="278">
        <v>1565.55</v>
      </c>
      <c r="G419" s="278">
        <v>1561</v>
      </c>
      <c r="H419" s="278">
        <v>1580.8000000000002</v>
      </c>
      <c r="I419" s="278">
        <v>1585.35</v>
      </c>
      <c r="J419" s="278">
        <v>1590.7000000000003</v>
      </c>
      <c r="K419" s="276">
        <v>1580</v>
      </c>
      <c r="L419" s="276">
        <v>1570.1</v>
      </c>
      <c r="M419" s="276">
        <v>0.24123</v>
      </c>
    </row>
    <row r="420" spans="1:13">
      <c r="A420" s="267">
        <v>412</v>
      </c>
      <c r="B420" s="276" t="s">
        <v>521</v>
      </c>
      <c r="C420" s="277">
        <v>320.85000000000002</v>
      </c>
      <c r="D420" s="278">
        <v>320.75</v>
      </c>
      <c r="E420" s="278">
        <v>315.5</v>
      </c>
      <c r="F420" s="278">
        <v>310.14999999999998</v>
      </c>
      <c r="G420" s="278">
        <v>304.89999999999998</v>
      </c>
      <c r="H420" s="278">
        <v>326.10000000000002</v>
      </c>
      <c r="I420" s="278">
        <v>331.35</v>
      </c>
      <c r="J420" s="278">
        <v>336.70000000000005</v>
      </c>
      <c r="K420" s="276">
        <v>326</v>
      </c>
      <c r="L420" s="276">
        <v>315.39999999999998</v>
      </c>
      <c r="M420" s="276">
        <v>7.3030900000000001</v>
      </c>
    </row>
    <row r="421" spans="1:13">
      <c r="A421" s="267">
        <v>413</v>
      </c>
      <c r="B421" s="276" t="s">
        <v>522</v>
      </c>
      <c r="C421" s="277">
        <v>1036.3499999999999</v>
      </c>
      <c r="D421" s="278">
        <v>1037.3166666666666</v>
      </c>
      <c r="E421" s="278">
        <v>1030.0333333333333</v>
      </c>
      <c r="F421" s="278">
        <v>1023.7166666666667</v>
      </c>
      <c r="G421" s="278">
        <v>1016.4333333333334</v>
      </c>
      <c r="H421" s="278">
        <v>1043.6333333333332</v>
      </c>
      <c r="I421" s="278">
        <v>1050.9166666666665</v>
      </c>
      <c r="J421" s="278">
        <v>1057.2333333333331</v>
      </c>
      <c r="K421" s="276">
        <v>1044.5999999999999</v>
      </c>
      <c r="L421" s="276">
        <v>1031</v>
      </c>
      <c r="M421" s="276">
        <v>0.1089</v>
      </c>
    </row>
    <row r="422" spans="1:13">
      <c r="A422" s="267">
        <v>414</v>
      </c>
      <c r="B422" s="276" t="s">
        <v>523</v>
      </c>
      <c r="C422" s="277">
        <v>344.25</v>
      </c>
      <c r="D422" s="278">
        <v>345.51666666666665</v>
      </c>
      <c r="E422" s="278">
        <v>342.0333333333333</v>
      </c>
      <c r="F422" s="278">
        <v>339.81666666666666</v>
      </c>
      <c r="G422" s="278">
        <v>336.33333333333331</v>
      </c>
      <c r="H422" s="278">
        <v>347.73333333333329</v>
      </c>
      <c r="I422" s="278">
        <v>351.21666666666664</v>
      </c>
      <c r="J422" s="278">
        <v>353.43333333333328</v>
      </c>
      <c r="K422" s="276">
        <v>349</v>
      </c>
      <c r="L422" s="276">
        <v>343.3</v>
      </c>
      <c r="M422" s="276">
        <v>1.6323799999999999</v>
      </c>
    </row>
    <row r="423" spans="1:13">
      <c r="A423" s="267">
        <v>415</v>
      </c>
      <c r="B423" s="276" t="s">
        <v>524</v>
      </c>
      <c r="C423" s="277">
        <v>7.9</v>
      </c>
      <c r="D423" s="278">
        <v>7.9333333333333336</v>
      </c>
      <c r="E423" s="278">
        <v>7.7166666666666668</v>
      </c>
      <c r="F423" s="278">
        <v>7.5333333333333332</v>
      </c>
      <c r="G423" s="278">
        <v>7.3166666666666664</v>
      </c>
      <c r="H423" s="278">
        <v>8.1166666666666671</v>
      </c>
      <c r="I423" s="278">
        <v>8.3333333333333357</v>
      </c>
      <c r="J423" s="278">
        <v>8.5166666666666675</v>
      </c>
      <c r="K423" s="276">
        <v>8.15</v>
      </c>
      <c r="L423" s="276">
        <v>7.75</v>
      </c>
      <c r="M423" s="276">
        <v>206.74977000000001</v>
      </c>
    </row>
    <row r="424" spans="1:13">
      <c r="A424" s="267">
        <v>416</v>
      </c>
      <c r="B424" s="276" t="s">
        <v>2516</v>
      </c>
      <c r="C424" s="277">
        <v>751.8</v>
      </c>
      <c r="D424" s="278">
        <v>744</v>
      </c>
      <c r="E424" s="278">
        <v>725.8</v>
      </c>
      <c r="F424" s="278">
        <v>699.8</v>
      </c>
      <c r="G424" s="278">
        <v>681.59999999999991</v>
      </c>
      <c r="H424" s="278">
        <v>770</v>
      </c>
      <c r="I424" s="278">
        <v>788.2</v>
      </c>
      <c r="J424" s="278">
        <v>814.2</v>
      </c>
      <c r="K424" s="276">
        <v>762.2</v>
      </c>
      <c r="L424" s="276">
        <v>718</v>
      </c>
      <c r="M424" s="276">
        <v>0.26966000000000001</v>
      </c>
    </row>
    <row r="425" spans="1:13">
      <c r="A425" s="267">
        <v>417</v>
      </c>
      <c r="B425" s="276" t="s">
        <v>527</v>
      </c>
      <c r="C425" s="285">
        <v>185.15</v>
      </c>
      <c r="D425" s="286">
        <v>185.11666666666667</v>
      </c>
      <c r="E425" s="286">
        <v>182.13333333333335</v>
      </c>
      <c r="F425" s="286">
        <v>179.11666666666667</v>
      </c>
      <c r="G425" s="286">
        <v>176.13333333333335</v>
      </c>
      <c r="H425" s="286">
        <v>188.13333333333335</v>
      </c>
      <c r="I425" s="286">
        <v>191.1166666666667</v>
      </c>
      <c r="J425" s="286">
        <v>194.13333333333335</v>
      </c>
      <c r="K425" s="287">
        <v>188.1</v>
      </c>
      <c r="L425" s="287">
        <v>182.1</v>
      </c>
      <c r="M425" s="287">
        <v>8.8061699999999998</v>
      </c>
    </row>
    <row r="426" spans="1:13">
      <c r="A426" s="267">
        <v>418</v>
      </c>
      <c r="B426" s="276" t="s">
        <v>2525</v>
      </c>
      <c r="C426" s="276">
        <v>76.900000000000006</v>
      </c>
      <c r="D426" s="278">
        <v>76.283333333333346</v>
      </c>
      <c r="E426" s="278">
        <v>74.816666666666691</v>
      </c>
      <c r="F426" s="278">
        <v>72.733333333333348</v>
      </c>
      <c r="G426" s="278">
        <v>71.266666666666694</v>
      </c>
      <c r="H426" s="278">
        <v>78.366666666666688</v>
      </c>
      <c r="I426" s="278">
        <v>79.833333333333357</v>
      </c>
      <c r="J426" s="278">
        <v>81.916666666666686</v>
      </c>
      <c r="K426" s="276">
        <v>77.75</v>
      </c>
      <c r="L426" s="276">
        <v>74.2</v>
      </c>
      <c r="M426" s="276">
        <v>122.77415999999999</v>
      </c>
    </row>
    <row r="427" spans="1:13">
      <c r="A427" s="267">
        <v>419</v>
      </c>
      <c r="B427" s="276" t="s">
        <v>175</v>
      </c>
      <c r="C427" s="276">
        <v>5212.75</v>
      </c>
      <c r="D427" s="278">
        <v>5182.2833333333338</v>
      </c>
      <c r="E427" s="278">
        <v>5122.3666666666677</v>
      </c>
      <c r="F427" s="278">
        <v>5031.9833333333336</v>
      </c>
      <c r="G427" s="278">
        <v>4972.0666666666675</v>
      </c>
      <c r="H427" s="278">
        <v>5272.6666666666679</v>
      </c>
      <c r="I427" s="278">
        <v>5332.5833333333339</v>
      </c>
      <c r="J427" s="278">
        <v>5422.9666666666681</v>
      </c>
      <c r="K427" s="276">
        <v>5242.2</v>
      </c>
      <c r="L427" s="276">
        <v>5091.8999999999996</v>
      </c>
      <c r="M427" s="276">
        <v>2.0852599999999999</v>
      </c>
    </row>
    <row r="428" spans="1:13">
      <c r="A428" s="267">
        <v>420</v>
      </c>
      <c r="B428" s="276" t="s">
        <v>176</v>
      </c>
      <c r="C428" s="276">
        <v>1030.5</v>
      </c>
      <c r="D428" s="278">
        <v>1031.8333333333333</v>
      </c>
      <c r="E428" s="278">
        <v>1018.6666666666665</v>
      </c>
      <c r="F428" s="278">
        <v>1006.8333333333333</v>
      </c>
      <c r="G428" s="278">
        <v>993.66666666666652</v>
      </c>
      <c r="H428" s="278">
        <v>1043.6666666666665</v>
      </c>
      <c r="I428" s="278">
        <v>1056.833333333333</v>
      </c>
      <c r="J428" s="278">
        <v>1068.6666666666665</v>
      </c>
      <c r="K428" s="276">
        <v>1045</v>
      </c>
      <c r="L428" s="276">
        <v>1020</v>
      </c>
      <c r="M428" s="276">
        <v>36.812930000000001</v>
      </c>
    </row>
    <row r="429" spans="1:13">
      <c r="A429" s="267">
        <v>421</v>
      </c>
      <c r="B429" s="276" t="s">
        <v>177</v>
      </c>
      <c r="C429" s="276">
        <v>779.1</v>
      </c>
      <c r="D429" s="278">
        <v>780.43333333333339</v>
      </c>
      <c r="E429" s="278">
        <v>763.86666666666679</v>
      </c>
      <c r="F429" s="278">
        <v>748.63333333333344</v>
      </c>
      <c r="G429" s="278">
        <v>732.06666666666683</v>
      </c>
      <c r="H429" s="278">
        <v>795.66666666666674</v>
      </c>
      <c r="I429" s="278">
        <v>812.23333333333335</v>
      </c>
      <c r="J429" s="278">
        <v>827.4666666666667</v>
      </c>
      <c r="K429" s="276">
        <v>797</v>
      </c>
      <c r="L429" s="276">
        <v>765.2</v>
      </c>
      <c r="M429" s="276">
        <v>4.6505999999999998</v>
      </c>
    </row>
    <row r="430" spans="1:13">
      <c r="A430" s="267">
        <v>422</v>
      </c>
      <c r="B430" s="276" t="s">
        <v>525</v>
      </c>
      <c r="C430" s="276">
        <v>89.55</v>
      </c>
      <c r="D430" s="278">
        <v>90</v>
      </c>
      <c r="E430" s="278">
        <v>88.9</v>
      </c>
      <c r="F430" s="278">
        <v>88.25</v>
      </c>
      <c r="G430" s="278">
        <v>87.15</v>
      </c>
      <c r="H430" s="278">
        <v>90.65</v>
      </c>
      <c r="I430" s="278">
        <v>91.75</v>
      </c>
      <c r="J430" s="278">
        <v>92.4</v>
      </c>
      <c r="K430" s="276">
        <v>91.1</v>
      </c>
      <c r="L430" s="276">
        <v>89.35</v>
      </c>
      <c r="M430" s="276">
        <v>1.41998</v>
      </c>
    </row>
    <row r="431" spans="1:13">
      <c r="A431" s="267">
        <v>423</v>
      </c>
      <c r="B431" s="276" t="s">
        <v>526</v>
      </c>
      <c r="C431" s="276">
        <v>471.4</v>
      </c>
      <c r="D431" s="278">
        <v>472.2</v>
      </c>
      <c r="E431" s="278">
        <v>467.4</v>
      </c>
      <c r="F431" s="278">
        <v>463.4</v>
      </c>
      <c r="G431" s="278">
        <v>458.59999999999997</v>
      </c>
      <c r="H431" s="278">
        <v>476.2</v>
      </c>
      <c r="I431" s="278">
        <v>481.00000000000006</v>
      </c>
      <c r="J431" s="278">
        <v>485</v>
      </c>
      <c r="K431" s="276">
        <v>477</v>
      </c>
      <c r="L431" s="276">
        <v>468.2</v>
      </c>
      <c r="M431" s="276">
        <v>0.65473000000000003</v>
      </c>
    </row>
    <row r="432" spans="1:13">
      <c r="A432" s="267">
        <v>425</v>
      </c>
      <c r="B432" s="276" t="s">
        <v>3387</v>
      </c>
      <c r="C432" s="276">
        <v>286.85000000000002</v>
      </c>
      <c r="D432" s="278">
        <v>286.76666666666665</v>
      </c>
      <c r="E432" s="278">
        <v>283.58333333333331</v>
      </c>
      <c r="F432" s="278">
        <v>280.31666666666666</v>
      </c>
      <c r="G432" s="278">
        <v>277.13333333333333</v>
      </c>
      <c r="H432" s="278">
        <v>290.0333333333333</v>
      </c>
      <c r="I432" s="278">
        <v>293.2166666666667</v>
      </c>
      <c r="J432" s="278">
        <v>296.48333333333329</v>
      </c>
      <c r="K432" s="276">
        <v>289.95</v>
      </c>
      <c r="L432" s="276">
        <v>283.5</v>
      </c>
      <c r="M432" s="276">
        <v>4.1178900000000001</v>
      </c>
    </row>
    <row r="433" spans="1:13">
      <c r="A433" s="267">
        <v>426</v>
      </c>
      <c r="B433" s="276" t="s">
        <v>529</v>
      </c>
      <c r="C433" s="276">
        <v>1794.8</v>
      </c>
      <c r="D433" s="278">
        <v>1783.6166666666668</v>
      </c>
      <c r="E433" s="278">
        <v>1767.2333333333336</v>
      </c>
      <c r="F433" s="278">
        <v>1739.6666666666667</v>
      </c>
      <c r="G433" s="278">
        <v>1723.2833333333335</v>
      </c>
      <c r="H433" s="278">
        <v>1811.1833333333336</v>
      </c>
      <c r="I433" s="278">
        <v>1827.5666666666668</v>
      </c>
      <c r="J433" s="278">
        <v>1855.1333333333337</v>
      </c>
      <c r="K433" s="276">
        <v>1800</v>
      </c>
      <c r="L433" s="276">
        <v>1756.05</v>
      </c>
      <c r="M433" s="276">
        <v>0.89097999999999999</v>
      </c>
    </row>
    <row r="434" spans="1:13">
      <c r="A434" s="267">
        <v>427</v>
      </c>
      <c r="B434" s="276" t="s">
        <v>530</v>
      </c>
      <c r="C434" s="276">
        <v>549.20000000000005</v>
      </c>
      <c r="D434" s="278">
        <v>546.55000000000007</v>
      </c>
      <c r="E434" s="278">
        <v>538.10000000000014</v>
      </c>
      <c r="F434" s="278">
        <v>527.00000000000011</v>
      </c>
      <c r="G434" s="278">
        <v>518.55000000000018</v>
      </c>
      <c r="H434" s="278">
        <v>557.65000000000009</v>
      </c>
      <c r="I434" s="278">
        <v>566.10000000000014</v>
      </c>
      <c r="J434" s="278">
        <v>577.20000000000005</v>
      </c>
      <c r="K434" s="276">
        <v>555</v>
      </c>
      <c r="L434" s="276">
        <v>535.45000000000005</v>
      </c>
      <c r="M434" s="276">
        <v>3.5979700000000001</v>
      </c>
    </row>
    <row r="435" spans="1:13">
      <c r="A435" s="267">
        <v>428</v>
      </c>
      <c r="B435" s="276" t="s">
        <v>178</v>
      </c>
      <c r="C435" s="276">
        <v>544.65</v>
      </c>
      <c r="D435" s="278">
        <v>542.55000000000007</v>
      </c>
      <c r="E435" s="278">
        <v>538.10000000000014</v>
      </c>
      <c r="F435" s="278">
        <v>531.55000000000007</v>
      </c>
      <c r="G435" s="278">
        <v>527.10000000000014</v>
      </c>
      <c r="H435" s="278">
        <v>549.10000000000014</v>
      </c>
      <c r="I435" s="278">
        <v>553.55000000000018</v>
      </c>
      <c r="J435" s="278">
        <v>560.10000000000014</v>
      </c>
      <c r="K435" s="276">
        <v>547</v>
      </c>
      <c r="L435" s="276">
        <v>536</v>
      </c>
      <c r="M435" s="276">
        <v>142.34038000000001</v>
      </c>
    </row>
    <row r="436" spans="1:13">
      <c r="A436" s="267">
        <v>429</v>
      </c>
      <c r="B436" s="276" t="s">
        <v>531</v>
      </c>
      <c r="C436" s="276">
        <v>328.95</v>
      </c>
      <c r="D436" s="278">
        <v>327.68333333333334</v>
      </c>
      <c r="E436" s="278">
        <v>321.86666666666667</v>
      </c>
      <c r="F436" s="278">
        <v>314.78333333333336</v>
      </c>
      <c r="G436" s="278">
        <v>308.9666666666667</v>
      </c>
      <c r="H436" s="278">
        <v>334.76666666666665</v>
      </c>
      <c r="I436" s="278">
        <v>340.58333333333337</v>
      </c>
      <c r="J436" s="278">
        <v>347.66666666666663</v>
      </c>
      <c r="K436" s="276">
        <v>333.5</v>
      </c>
      <c r="L436" s="276">
        <v>320.60000000000002</v>
      </c>
      <c r="M436" s="276">
        <v>9.7935300000000005</v>
      </c>
    </row>
    <row r="437" spans="1:13">
      <c r="A437" s="267">
        <v>430</v>
      </c>
      <c r="B437" s="276" t="s">
        <v>179</v>
      </c>
      <c r="C437" s="276">
        <v>431.85</v>
      </c>
      <c r="D437" s="278">
        <v>436.53333333333336</v>
      </c>
      <c r="E437" s="278">
        <v>424.51666666666671</v>
      </c>
      <c r="F437" s="278">
        <v>417.18333333333334</v>
      </c>
      <c r="G437" s="278">
        <v>405.16666666666669</v>
      </c>
      <c r="H437" s="278">
        <v>443.86666666666673</v>
      </c>
      <c r="I437" s="278">
        <v>455.88333333333338</v>
      </c>
      <c r="J437" s="278">
        <v>463.21666666666675</v>
      </c>
      <c r="K437" s="276">
        <v>448.55</v>
      </c>
      <c r="L437" s="276">
        <v>429.2</v>
      </c>
      <c r="M437" s="276">
        <v>49.112690000000001</v>
      </c>
    </row>
    <row r="438" spans="1:13">
      <c r="A438" s="267">
        <v>431</v>
      </c>
      <c r="B438" s="276" t="s">
        <v>532</v>
      </c>
      <c r="C438" s="276">
        <v>199.45</v>
      </c>
      <c r="D438" s="278">
        <v>199.18333333333331</v>
      </c>
      <c r="E438" s="278">
        <v>194.11666666666662</v>
      </c>
      <c r="F438" s="278">
        <v>188.7833333333333</v>
      </c>
      <c r="G438" s="278">
        <v>183.71666666666661</v>
      </c>
      <c r="H438" s="278">
        <v>204.51666666666662</v>
      </c>
      <c r="I438" s="278">
        <v>209.58333333333329</v>
      </c>
      <c r="J438" s="278">
        <v>214.91666666666663</v>
      </c>
      <c r="K438" s="276">
        <v>204.25</v>
      </c>
      <c r="L438" s="276">
        <v>193.85</v>
      </c>
      <c r="M438" s="276">
        <v>2.0904500000000001</v>
      </c>
    </row>
    <row r="439" spans="1:13">
      <c r="A439" s="267">
        <v>432</v>
      </c>
      <c r="B439" s="276" t="s">
        <v>533</v>
      </c>
      <c r="C439" s="276">
        <v>1721.25</v>
      </c>
      <c r="D439" s="278">
        <v>1713.6166666666668</v>
      </c>
      <c r="E439" s="278">
        <v>1693.5333333333335</v>
      </c>
      <c r="F439" s="278">
        <v>1665.8166666666668</v>
      </c>
      <c r="G439" s="278">
        <v>1645.7333333333336</v>
      </c>
      <c r="H439" s="278">
        <v>1741.3333333333335</v>
      </c>
      <c r="I439" s="278">
        <v>1761.4166666666665</v>
      </c>
      <c r="J439" s="278">
        <v>1789.1333333333334</v>
      </c>
      <c r="K439" s="276">
        <v>1733.7</v>
      </c>
      <c r="L439" s="276">
        <v>1685.9</v>
      </c>
      <c r="M439" s="276">
        <v>0.92484</v>
      </c>
    </row>
    <row r="440" spans="1:13">
      <c r="A440" s="267">
        <v>433</v>
      </c>
      <c r="B440" s="276" t="s">
        <v>534</v>
      </c>
      <c r="C440" s="276">
        <v>3.5</v>
      </c>
      <c r="D440" s="278">
        <v>3.5</v>
      </c>
      <c r="E440" s="278">
        <v>3.4</v>
      </c>
      <c r="F440" s="278">
        <v>3.3</v>
      </c>
      <c r="G440" s="278">
        <v>3.1999999999999997</v>
      </c>
      <c r="H440" s="278">
        <v>3.6</v>
      </c>
      <c r="I440" s="278">
        <v>3.6999999999999997</v>
      </c>
      <c r="J440" s="278">
        <v>3.8000000000000003</v>
      </c>
      <c r="K440" s="276">
        <v>3.6</v>
      </c>
      <c r="L440" s="276">
        <v>3.4</v>
      </c>
      <c r="M440" s="276">
        <v>161.24448000000001</v>
      </c>
    </row>
    <row r="441" spans="1:13">
      <c r="A441" s="267">
        <v>434</v>
      </c>
      <c r="B441" s="276" t="s">
        <v>535</v>
      </c>
      <c r="C441" s="276">
        <v>139.55000000000001</v>
      </c>
      <c r="D441" s="278">
        <v>140.21666666666667</v>
      </c>
      <c r="E441" s="278">
        <v>138.33333333333334</v>
      </c>
      <c r="F441" s="278">
        <v>137.11666666666667</v>
      </c>
      <c r="G441" s="278">
        <v>135.23333333333335</v>
      </c>
      <c r="H441" s="278">
        <v>141.43333333333334</v>
      </c>
      <c r="I441" s="278">
        <v>143.31666666666666</v>
      </c>
      <c r="J441" s="278">
        <v>144.53333333333333</v>
      </c>
      <c r="K441" s="276">
        <v>142.1</v>
      </c>
      <c r="L441" s="276">
        <v>139</v>
      </c>
      <c r="M441" s="276">
        <v>1.4331700000000001</v>
      </c>
    </row>
    <row r="442" spans="1:13">
      <c r="A442" s="267">
        <v>435</v>
      </c>
      <c r="B442" s="276" t="s">
        <v>2593</v>
      </c>
      <c r="C442" s="276">
        <v>246.25</v>
      </c>
      <c r="D442" s="278">
        <v>243.41666666666666</v>
      </c>
      <c r="E442" s="278">
        <v>232.83333333333331</v>
      </c>
      <c r="F442" s="278">
        <v>219.41666666666666</v>
      </c>
      <c r="G442" s="278">
        <v>208.83333333333331</v>
      </c>
      <c r="H442" s="278">
        <v>256.83333333333331</v>
      </c>
      <c r="I442" s="278">
        <v>267.41666666666663</v>
      </c>
      <c r="J442" s="278">
        <v>280.83333333333331</v>
      </c>
      <c r="K442" s="276">
        <v>254</v>
      </c>
      <c r="L442" s="276">
        <v>230</v>
      </c>
      <c r="M442" s="276">
        <v>17.89669</v>
      </c>
    </row>
    <row r="443" spans="1:13">
      <c r="A443" s="267">
        <v>436</v>
      </c>
      <c r="B443" s="276" t="s">
        <v>536</v>
      </c>
      <c r="C443" s="276">
        <v>823.2</v>
      </c>
      <c r="D443" s="278">
        <v>829.69999999999993</v>
      </c>
      <c r="E443" s="278">
        <v>813.49999999999989</v>
      </c>
      <c r="F443" s="278">
        <v>803.8</v>
      </c>
      <c r="G443" s="278">
        <v>787.59999999999991</v>
      </c>
      <c r="H443" s="278">
        <v>839.39999999999986</v>
      </c>
      <c r="I443" s="278">
        <v>855.59999999999991</v>
      </c>
      <c r="J443" s="278">
        <v>865.29999999999984</v>
      </c>
      <c r="K443" s="276">
        <v>845.9</v>
      </c>
      <c r="L443" s="276">
        <v>820</v>
      </c>
      <c r="M443" s="276">
        <v>1.2557700000000001</v>
      </c>
    </row>
    <row r="444" spans="1:13">
      <c r="A444" s="267">
        <v>437</v>
      </c>
      <c r="B444" s="276" t="s">
        <v>282</v>
      </c>
      <c r="C444" s="276">
        <v>575.6</v>
      </c>
      <c r="D444" s="278">
        <v>575.1</v>
      </c>
      <c r="E444" s="278">
        <v>569.20000000000005</v>
      </c>
      <c r="F444" s="278">
        <v>562.80000000000007</v>
      </c>
      <c r="G444" s="278">
        <v>556.90000000000009</v>
      </c>
      <c r="H444" s="278">
        <v>581.5</v>
      </c>
      <c r="I444" s="278">
        <v>587.39999999999986</v>
      </c>
      <c r="J444" s="278">
        <v>593.79999999999995</v>
      </c>
      <c r="K444" s="276">
        <v>581</v>
      </c>
      <c r="L444" s="276">
        <v>568.70000000000005</v>
      </c>
      <c r="M444" s="276">
        <v>5.6873199999999997</v>
      </c>
    </row>
    <row r="445" spans="1:13">
      <c r="A445" s="267">
        <v>438</v>
      </c>
      <c r="B445" s="276" t="s">
        <v>542</v>
      </c>
      <c r="C445" s="276">
        <v>43.95</v>
      </c>
      <c r="D445" s="278">
        <v>44.650000000000006</v>
      </c>
      <c r="E445" s="278">
        <v>42.70000000000001</v>
      </c>
      <c r="F445" s="278">
        <v>41.45</v>
      </c>
      <c r="G445" s="278">
        <v>39.500000000000007</v>
      </c>
      <c r="H445" s="278">
        <v>45.900000000000013</v>
      </c>
      <c r="I445" s="278">
        <v>47.85</v>
      </c>
      <c r="J445" s="278">
        <v>49.100000000000016</v>
      </c>
      <c r="K445" s="276">
        <v>46.6</v>
      </c>
      <c r="L445" s="276">
        <v>43.4</v>
      </c>
      <c r="M445" s="276">
        <v>36.03069</v>
      </c>
    </row>
    <row r="446" spans="1:13">
      <c r="A446" s="267">
        <v>439</v>
      </c>
      <c r="B446" s="276" t="s">
        <v>2608</v>
      </c>
      <c r="C446" s="276">
        <v>11169.95</v>
      </c>
      <c r="D446" s="278">
        <v>11221.983333333332</v>
      </c>
      <c r="E446" s="278">
        <v>11053.966666666664</v>
      </c>
      <c r="F446" s="278">
        <v>10937.983333333332</v>
      </c>
      <c r="G446" s="278">
        <v>10769.966666666664</v>
      </c>
      <c r="H446" s="278">
        <v>11337.966666666664</v>
      </c>
      <c r="I446" s="278">
        <v>11505.98333333333</v>
      </c>
      <c r="J446" s="278">
        <v>11621.966666666664</v>
      </c>
      <c r="K446" s="276">
        <v>11390</v>
      </c>
      <c r="L446" s="276">
        <v>11106</v>
      </c>
      <c r="M446" s="276">
        <v>1.2E-2</v>
      </c>
    </row>
    <row r="447" spans="1:13">
      <c r="A447" s="267">
        <v>440</v>
      </c>
      <c r="B447" s="276" t="s">
        <v>2613</v>
      </c>
      <c r="C447" s="276">
        <v>1051.05</v>
      </c>
      <c r="D447" s="278">
        <v>1051.3500000000001</v>
      </c>
      <c r="E447" s="278">
        <v>1034.7000000000003</v>
      </c>
      <c r="F447" s="278">
        <v>1018.3500000000001</v>
      </c>
      <c r="G447" s="278">
        <v>1001.7000000000003</v>
      </c>
      <c r="H447" s="278">
        <v>1067.7000000000003</v>
      </c>
      <c r="I447" s="278">
        <v>1084.3500000000004</v>
      </c>
      <c r="J447" s="278">
        <v>1100.7000000000003</v>
      </c>
      <c r="K447" s="276">
        <v>1068</v>
      </c>
      <c r="L447" s="276">
        <v>1035</v>
      </c>
      <c r="M447" s="276">
        <v>1.46526</v>
      </c>
    </row>
    <row r="448" spans="1:13">
      <c r="A448" s="267">
        <v>441</v>
      </c>
      <c r="B448" s="276" t="s">
        <v>3464</v>
      </c>
      <c r="C448" s="276">
        <v>539.25</v>
      </c>
      <c r="D448" s="278">
        <v>537.05000000000007</v>
      </c>
      <c r="E448" s="278">
        <v>532.30000000000018</v>
      </c>
      <c r="F448" s="278">
        <v>525.35000000000014</v>
      </c>
      <c r="G448" s="278">
        <v>520.60000000000025</v>
      </c>
      <c r="H448" s="278">
        <v>544.00000000000011</v>
      </c>
      <c r="I448" s="278">
        <v>548.74999999999989</v>
      </c>
      <c r="J448" s="278">
        <v>555.70000000000005</v>
      </c>
      <c r="K448" s="276">
        <v>541.79999999999995</v>
      </c>
      <c r="L448" s="276">
        <v>530.1</v>
      </c>
      <c r="M448" s="276">
        <v>36.947949999999999</v>
      </c>
    </row>
    <row r="449" spans="1:13">
      <c r="A449" s="267">
        <v>442</v>
      </c>
      <c r="B449" s="276" t="s">
        <v>182</v>
      </c>
      <c r="C449" s="276">
        <v>1684.3</v>
      </c>
      <c r="D449" s="278">
        <v>1662.4333333333334</v>
      </c>
      <c r="E449" s="278">
        <v>1627.8666666666668</v>
      </c>
      <c r="F449" s="278">
        <v>1571.4333333333334</v>
      </c>
      <c r="G449" s="278">
        <v>1536.8666666666668</v>
      </c>
      <c r="H449" s="278">
        <v>1718.8666666666668</v>
      </c>
      <c r="I449" s="278">
        <v>1753.4333333333334</v>
      </c>
      <c r="J449" s="278">
        <v>1809.8666666666668</v>
      </c>
      <c r="K449" s="276">
        <v>1697</v>
      </c>
      <c r="L449" s="276">
        <v>1606</v>
      </c>
      <c r="M449" s="276">
        <v>4.9348799999999997</v>
      </c>
    </row>
    <row r="450" spans="1:13">
      <c r="A450" s="267">
        <v>443</v>
      </c>
      <c r="B450" s="276" t="s">
        <v>543</v>
      </c>
      <c r="C450" s="276">
        <v>956.95</v>
      </c>
      <c r="D450" s="278">
        <v>961.55000000000007</v>
      </c>
      <c r="E450" s="278">
        <v>935.55000000000018</v>
      </c>
      <c r="F450" s="278">
        <v>914.15000000000009</v>
      </c>
      <c r="G450" s="278">
        <v>888.1500000000002</v>
      </c>
      <c r="H450" s="278">
        <v>982.95000000000016</v>
      </c>
      <c r="I450" s="278">
        <v>1008.9499999999999</v>
      </c>
      <c r="J450" s="278">
        <v>1030.3500000000001</v>
      </c>
      <c r="K450" s="276">
        <v>987.55</v>
      </c>
      <c r="L450" s="276">
        <v>940.15</v>
      </c>
      <c r="M450" s="276">
        <v>0.52649999999999997</v>
      </c>
    </row>
    <row r="451" spans="1:13">
      <c r="A451" s="267">
        <v>444</v>
      </c>
      <c r="B451" s="276" t="s">
        <v>183</v>
      </c>
      <c r="C451" s="276">
        <v>183.6</v>
      </c>
      <c r="D451" s="278">
        <v>184.01666666666665</v>
      </c>
      <c r="E451" s="278">
        <v>180.68333333333331</v>
      </c>
      <c r="F451" s="278">
        <v>177.76666666666665</v>
      </c>
      <c r="G451" s="278">
        <v>174.43333333333331</v>
      </c>
      <c r="H451" s="278">
        <v>186.93333333333331</v>
      </c>
      <c r="I451" s="278">
        <v>190.26666666666668</v>
      </c>
      <c r="J451" s="278">
        <v>193.18333333333331</v>
      </c>
      <c r="K451" s="276">
        <v>187.35</v>
      </c>
      <c r="L451" s="276">
        <v>181.1</v>
      </c>
      <c r="M451" s="276">
        <v>881.07889</v>
      </c>
    </row>
    <row r="452" spans="1:13">
      <c r="A452" s="267">
        <v>445</v>
      </c>
      <c r="B452" s="276" t="s">
        <v>184</v>
      </c>
      <c r="C452" s="276">
        <v>78.599999999999994</v>
      </c>
      <c r="D452" s="278">
        <v>79.216666666666654</v>
      </c>
      <c r="E452" s="278">
        <v>77.183333333333309</v>
      </c>
      <c r="F452" s="278">
        <v>75.766666666666652</v>
      </c>
      <c r="G452" s="278">
        <v>73.733333333333306</v>
      </c>
      <c r="H452" s="278">
        <v>80.633333333333312</v>
      </c>
      <c r="I452" s="278">
        <v>82.666666666666643</v>
      </c>
      <c r="J452" s="278">
        <v>84.083333333333314</v>
      </c>
      <c r="K452" s="276">
        <v>81.25</v>
      </c>
      <c r="L452" s="276">
        <v>77.8</v>
      </c>
      <c r="M452" s="276">
        <v>90.102590000000006</v>
      </c>
    </row>
    <row r="453" spans="1:13">
      <c r="A453" s="267">
        <v>446</v>
      </c>
      <c r="B453" s="276" t="s">
        <v>185</v>
      </c>
      <c r="C453" s="276">
        <v>67.95</v>
      </c>
      <c r="D453" s="278">
        <v>68.100000000000009</v>
      </c>
      <c r="E453" s="278">
        <v>66.550000000000011</v>
      </c>
      <c r="F453" s="278">
        <v>65.150000000000006</v>
      </c>
      <c r="G453" s="278">
        <v>63.600000000000009</v>
      </c>
      <c r="H453" s="278">
        <v>69.500000000000014</v>
      </c>
      <c r="I453" s="278">
        <v>71.05</v>
      </c>
      <c r="J453" s="278">
        <v>72.450000000000017</v>
      </c>
      <c r="K453" s="276">
        <v>69.650000000000006</v>
      </c>
      <c r="L453" s="276">
        <v>66.7</v>
      </c>
      <c r="M453" s="276">
        <v>462.61090999999999</v>
      </c>
    </row>
    <row r="454" spans="1:13">
      <c r="A454" s="267">
        <v>447</v>
      </c>
      <c r="B454" s="276" t="s">
        <v>186</v>
      </c>
      <c r="C454" s="276">
        <v>604.35</v>
      </c>
      <c r="D454" s="278">
        <v>598.66666666666663</v>
      </c>
      <c r="E454" s="278">
        <v>589.73333333333323</v>
      </c>
      <c r="F454" s="278">
        <v>575.11666666666656</v>
      </c>
      <c r="G454" s="278">
        <v>566.18333333333317</v>
      </c>
      <c r="H454" s="278">
        <v>613.2833333333333</v>
      </c>
      <c r="I454" s="278">
        <v>622.2166666666667</v>
      </c>
      <c r="J454" s="278">
        <v>636.83333333333337</v>
      </c>
      <c r="K454" s="276">
        <v>607.6</v>
      </c>
      <c r="L454" s="276">
        <v>584.04999999999995</v>
      </c>
      <c r="M454" s="276">
        <v>249.97085000000001</v>
      </c>
    </row>
    <row r="455" spans="1:13">
      <c r="A455" s="267">
        <v>448</v>
      </c>
      <c r="B455" s="276" t="s">
        <v>2624</v>
      </c>
      <c r="C455" s="276">
        <v>37.1</v>
      </c>
      <c r="D455" s="278">
        <v>36.9</v>
      </c>
      <c r="E455" s="278">
        <v>36.199999999999996</v>
      </c>
      <c r="F455" s="278">
        <v>35.299999999999997</v>
      </c>
      <c r="G455" s="278">
        <v>34.599999999999994</v>
      </c>
      <c r="H455" s="278">
        <v>37.799999999999997</v>
      </c>
      <c r="I455" s="278">
        <v>38.5</v>
      </c>
      <c r="J455" s="278">
        <v>39.4</v>
      </c>
      <c r="K455" s="276">
        <v>37.6</v>
      </c>
      <c r="L455" s="276">
        <v>36</v>
      </c>
      <c r="M455" s="276">
        <v>61.674520000000001</v>
      </c>
    </row>
    <row r="456" spans="1:13">
      <c r="A456" s="267">
        <v>449</v>
      </c>
      <c r="B456" s="276" t="s">
        <v>537</v>
      </c>
      <c r="C456" s="276">
        <v>863.3</v>
      </c>
      <c r="D456" s="278">
        <v>866.93333333333339</v>
      </c>
      <c r="E456" s="278">
        <v>849.91666666666674</v>
      </c>
      <c r="F456" s="278">
        <v>836.5333333333333</v>
      </c>
      <c r="G456" s="278">
        <v>819.51666666666665</v>
      </c>
      <c r="H456" s="278">
        <v>880.31666666666683</v>
      </c>
      <c r="I456" s="278">
        <v>897.33333333333348</v>
      </c>
      <c r="J456" s="278">
        <v>910.71666666666692</v>
      </c>
      <c r="K456" s="276">
        <v>883.95</v>
      </c>
      <c r="L456" s="276">
        <v>853.55</v>
      </c>
      <c r="M456" s="276">
        <v>0.35574</v>
      </c>
    </row>
    <row r="457" spans="1:13">
      <c r="A457" s="267">
        <v>450</v>
      </c>
      <c r="B457" s="276" t="s">
        <v>538</v>
      </c>
      <c r="C457" s="276">
        <v>401.5</v>
      </c>
      <c r="D457" s="278">
        <v>403.43333333333334</v>
      </c>
      <c r="E457" s="278">
        <v>396.56666666666666</v>
      </c>
      <c r="F457" s="278">
        <v>391.63333333333333</v>
      </c>
      <c r="G457" s="278">
        <v>384.76666666666665</v>
      </c>
      <c r="H457" s="278">
        <v>408.36666666666667</v>
      </c>
      <c r="I457" s="278">
        <v>415.23333333333335</v>
      </c>
      <c r="J457" s="278">
        <v>420.16666666666669</v>
      </c>
      <c r="K457" s="276">
        <v>410.3</v>
      </c>
      <c r="L457" s="276">
        <v>398.5</v>
      </c>
      <c r="M457" s="276">
        <v>0.13184000000000001</v>
      </c>
    </row>
    <row r="458" spans="1:13">
      <c r="A458" s="267">
        <v>451</v>
      </c>
      <c r="B458" s="276" t="s">
        <v>187</v>
      </c>
      <c r="C458" s="276">
        <v>2749.55</v>
      </c>
      <c r="D458" s="278">
        <v>2735.5666666666671</v>
      </c>
      <c r="E458" s="278">
        <v>2716.4333333333343</v>
      </c>
      <c r="F458" s="278">
        <v>2683.3166666666671</v>
      </c>
      <c r="G458" s="278">
        <v>2664.1833333333343</v>
      </c>
      <c r="H458" s="278">
        <v>2768.6833333333343</v>
      </c>
      <c r="I458" s="278">
        <v>2787.8166666666666</v>
      </c>
      <c r="J458" s="278">
        <v>2820.9333333333343</v>
      </c>
      <c r="K458" s="276">
        <v>2754.7</v>
      </c>
      <c r="L458" s="276">
        <v>2702.45</v>
      </c>
      <c r="M458" s="276">
        <v>25.090319999999998</v>
      </c>
    </row>
    <row r="459" spans="1:13">
      <c r="A459" s="267">
        <v>452</v>
      </c>
      <c r="B459" s="276" t="s">
        <v>544</v>
      </c>
      <c r="C459" s="276">
        <v>2647</v>
      </c>
      <c r="D459" s="278">
        <v>2639.7666666666669</v>
      </c>
      <c r="E459" s="278">
        <v>2609.7333333333336</v>
      </c>
      <c r="F459" s="278">
        <v>2572.4666666666667</v>
      </c>
      <c r="G459" s="278">
        <v>2542.4333333333334</v>
      </c>
      <c r="H459" s="278">
        <v>2677.0333333333338</v>
      </c>
      <c r="I459" s="278">
        <v>2707.0666666666675</v>
      </c>
      <c r="J459" s="278">
        <v>2744.3333333333339</v>
      </c>
      <c r="K459" s="276">
        <v>2669.8</v>
      </c>
      <c r="L459" s="276">
        <v>2602.5</v>
      </c>
      <c r="M459" s="276">
        <v>0.23155999999999999</v>
      </c>
    </row>
    <row r="460" spans="1:13">
      <c r="A460" s="267">
        <v>453</v>
      </c>
      <c r="B460" s="276" t="s">
        <v>188</v>
      </c>
      <c r="C460" s="276">
        <v>908.7</v>
      </c>
      <c r="D460" s="278">
        <v>902.80000000000007</v>
      </c>
      <c r="E460" s="278">
        <v>893.10000000000014</v>
      </c>
      <c r="F460" s="278">
        <v>877.50000000000011</v>
      </c>
      <c r="G460" s="278">
        <v>867.80000000000018</v>
      </c>
      <c r="H460" s="278">
        <v>918.40000000000009</v>
      </c>
      <c r="I460" s="278">
        <v>928.10000000000014</v>
      </c>
      <c r="J460" s="278">
        <v>943.7</v>
      </c>
      <c r="K460" s="276">
        <v>912.5</v>
      </c>
      <c r="L460" s="276">
        <v>887.2</v>
      </c>
      <c r="M460" s="276">
        <v>55.166840000000001</v>
      </c>
    </row>
    <row r="461" spans="1:13">
      <c r="A461" s="267">
        <v>454</v>
      </c>
      <c r="B461" s="276" t="s">
        <v>546</v>
      </c>
      <c r="C461" s="276">
        <v>894.8</v>
      </c>
      <c r="D461" s="278">
        <v>894.25</v>
      </c>
      <c r="E461" s="278">
        <v>874.55</v>
      </c>
      <c r="F461" s="278">
        <v>854.3</v>
      </c>
      <c r="G461" s="278">
        <v>834.59999999999991</v>
      </c>
      <c r="H461" s="278">
        <v>914.5</v>
      </c>
      <c r="I461" s="278">
        <v>934.2</v>
      </c>
      <c r="J461" s="278">
        <v>954.45</v>
      </c>
      <c r="K461" s="276">
        <v>913.95</v>
      </c>
      <c r="L461" s="276">
        <v>874</v>
      </c>
      <c r="M461" s="276">
        <v>0.61087999999999998</v>
      </c>
    </row>
    <row r="462" spans="1:13">
      <c r="A462" s="267">
        <v>455</v>
      </c>
      <c r="B462" s="276" t="s">
        <v>547</v>
      </c>
      <c r="C462" s="276">
        <v>1052.45</v>
      </c>
      <c r="D462" s="278">
        <v>1059.2333333333333</v>
      </c>
      <c r="E462" s="278">
        <v>1038.2166666666667</v>
      </c>
      <c r="F462" s="278">
        <v>1023.9833333333333</v>
      </c>
      <c r="G462" s="278">
        <v>1002.9666666666667</v>
      </c>
      <c r="H462" s="278">
        <v>1073.4666666666667</v>
      </c>
      <c r="I462" s="278">
        <v>1094.4833333333336</v>
      </c>
      <c r="J462" s="278">
        <v>1108.7166666666667</v>
      </c>
      <c r="K462" s="276">
        <v>1080.25</v>
      </c>
      <c r="L462" s="276">
        <v>1045</v>
      </c>
      <c r="M462" s="276">
        <v>0.62353999999999998</v>
      </c>
    </row>
    <row r="463" spans="1:13">
      <c r="A463" s="267">
        <v>456</v>
      </c>
      <c r="B463" s="276" t="s">
        <v>552</v>
      </c>
      <c r="C463" s="276">
        <v>828.9</v>
      </c>
      <c r="D463" s="278">
        <v>821.76666666666677</v>
      </c>
      <c r="E463" s="278">
        <v>809.63333333333355</v>
      </c>
      <c r="F463" s="278">
        <v>790.36666666666679</v>
      </c>
      <c r="G463" s="278">
        <v>778.23333333333358</v>
      </c>
      <c r="H463" s="278">
        <v>841.03333333333353</v>
      </c>
      <c r="I463" s="278">
        <v>853.16666666666674</v>
      </c>
      <c r="J463" s="278">
        <v>872.43333333333351</v>
      </c>
      <c r="K463" s="276">
        <v>833.9</v>
      </c>
      <c r="L463" s="276">
        <v>802.5</v>
      </c>
      <c r="M463" s="276">
        <v>13.000859999999999</v>
      </c>
    </row>
    <row r="464" spans="1:13">
      <c r="A464" s="267">
        <v>457</v>
      </c>
      <c r="B464" s="276" t="s">
        <v>548</v>
      </c>
      <c r="C464" s="276">
        <v>46.75</v>
      </c>
      <c r="D464" s="278">
        <v>47.366666666666667</v>
      </c>
      <c r="E464" s="278">
        <v>45.483333333333334</v>
      </c>
      <c r="F464" s="278">
        <v>44.216666666666669</v>
      </c>
      <c r="G464" s="278">
        <v>42.333333333333336</v>
      </c>
      <c r="H464" s="278">
        <v>48.633333333333333</v>
      </c>
      <c r="I464" s="278">
        <v>50.516666666666673</v>
      </c>
      <c r="J464" s="278">
        <v>51.783333333333331</v>
      </c>
      <c r="K464" s="276">
        <v>49.25</v>
      </c>
      <c r="L464" s="276">
        <v>46.1</v>
      </c>
      <c r="M464" s="276">
        <v>22.61759</v>
      </c>
    </row>
    <row r="465" spans="1:13">
      <c r="A465" s="267">
        <v>458</v>
      </c>
      <c r="B465" s="276" t="s">
        <v>549</v>
      </c>
      <c r="C465" s="276">
        <v>1173.6500000000001</v>
      </c>
      <c r="D465" s="278">
        <v>1178.6666666666667</v>
      </c>
      <c r="E465" s="278">
        <v>1161.5333333333335</v>
      </c>
      <c r="F465" s="278">
        <v>1149.4166666666667</v>
      </c>
      <c r="G465" s="278">
        <v>1132.2833333333335</v>
      </c>
      <c r="H465" s="278">
        <v>1190.7833333333335</v>
      </c>
      <c r="I465" s="278">
        <v>1207.9166666666667</v>
      </c>
      <c r="J465" s="278">
        <v>1220.0333333333335</v>
      </c>
      <c r="K465" s="276">
        <v>1195.8</v>
      </c>
      <c r="L465" s="276">
        <v>1166.55</v>
      </c>
      <c r="M465" s="276">
        <v>0.12114999999999999</v>
      </c>
    </row>
    <row r="466" spans="1:13">
      <c r="A466" s="267">
        <v>459</v>
      </c>
      <c r="B466" s="276" t="s">
        <v>189</v>
      </c>
      <c r="C466" s="276">
        <v>1389</v>
      </c>
      <c r="D466" s="278">
        <v>1374.8500000000001</v>
      </c>
      <c r="E466" s="278">
        <v>1357.6500000000003</v>
      </c>
      <c r="F466" s="278">
        <v>1326.3000000000002</v>
      </c>
      <c r="G466" s="278">
        <v>1309.1000000000004</v>
      </c>
      <c r="H466" s="278">
        <v>1406.2000000000003</v>
      </c>
      <c r="I466" s="278">
        <v>1423.4</v>
      </c>
      <c r="J466" s="278">
        <v>1454.7500000000002</v>
      </c>
      <c r="K466" s="276">
        <v>1392.05</v>
      </c>
      <c r="L466" s="276">
        <v>1343.5</v>
      </c>
      <c r="M466" s="276">
        <v>29.690709999999999</v>
      </c>
    </row>
    <row r="467" spans="1:13">
      <c r="A467" s="267">
        <v>460</v>
      </c>
      <c r="B467" s="244" t="s">
        <v>190</v>
      </c>
      <c r="C467" s="276">
        <v>2690.05</v>
      </c>
      <c r="D467" s="278">
        <v>2678.2166666666667</v>
      </c>
      <c r="E467" s="278">
        <v>2656.4333333333334</v>
      </c>
      <c r="F467" s="278">
        <v>2622.8166666666666</v>
      </c>
      <c r="G467" s="278">
        <v>2601.0333333333333</v>
      </c>
      <c r="H467" s="278">
        <v>2711.8333333333335</v>
      </c>
      <c r="I467" s="278">
        <v>2733.6166666666672</v>
      </c>
      <c r="J467" s="278">
        <v>2767.2333333333336</v>
      </c>
      <c r="K467" s="276">
        <v>2700</v>
      </c>
      <c r="L467" s="276">
        <v>2644.6</v>
      </c>
      <c r="M467" s="276">
        <v>3.5820099999999999</v>
      </c>
    </row>
    <row r="468" spans="1:13">
      <c r="A468" s="267">
        <v>461</v>
      </c>
      <c r="B468" s="244" t="s">
        <v>191</v>
      </c>
      <c r="C468" s="276">
        <v>315</v>
      </c>
      <c r="D468" s="278">
        <v>316</v>
      </c>
      <c r="E468" s="278">
        <v>312</v>
      </c>
      <c r="F468" s="278">
        <v>309</v>
      </c>
      <c r="G468" s="278">
        <v>305</v>
      </c>
      <c r="H468" s="278">
        <v>319</v>
      </c>
      <c r="I468" s="278">
        <v>323</v>
      </c>
      <c r="J468" s="278">
        <v>326</v>
      </c>
      <c r="K468" s="276">
        <v>320</v>
      </c>
      <c r="L468" s="276">
        <v>313</v>
      </c>
      <c r="M468" s="276">
        <v>12.24098</v>
      </c>
    </row>
    <row r="469" spans="1:13">
      <c r="A469" s="267">
        <v>462</v>
      </c>
      <c r="B469" s="244" t="s">
        <v>550</v>
      </c>
      <c r="C469" s="276">
        <v>691.25</v>
      </c>
      <c r="D469" s="278">
        <v>697.91666666666663</v>
      </c>
      <c r="E469" s="278">
        <v>678.33333333333326</v>
      </c>
      <c r="F469" s="278">
        <v>665.41666666666663</v>
      </c>
      <c r="G469" s="278">
        <v>645.83333333333326</v>
      </c>
      <c r="H469" s="278">
        <v>710.83333333333326</v>
      </c>
      <c r="I469" s="278">
        <v>730.41666666666652</v>
      </c>
      <c r="J469" s="278">
        <v>743.33333333333326</v>
      </c>
      <c r="K469" s="276">
        <v>717.5</v>
      </c>
      <c r="L469" s="276">
        <v>685</v>
      </c>
      <c r="M469" s="276">
        <v>14.83703</v>
      </c>
    </row>
    <row r="470" spans="1:13">
      <c r="A470" s="267">
        <v>463</v>
      </c>
      <c r="B470" s="244" t="s">
        <v>551</v>
      </c>
      <c r="C470" s="276">
        <v>8.1999999999999993</v>
      </c>
      <c r="D470" s="278">
        <v>8.1666666666666661</v>
      </c>
      <c r="E470" s="278">
        <v>7.9833333333333325</v>
      </c>
      <c r="F470" s="278">
        <v>7.7666666666666666</v>
      </c>
      <c r="G470" s="278">
        <v>7.583333333333333</v>
      </c>
      <c r="H470" s="278">
        <v>8.3833333333333329</v>
      </c>
      <c r="I470" s="278">
        <v>8.5666666666666664</v>
      </c>
      <c r="J470" s="278">
        <v>8.7833333333333314</v>
      </c>
      <c r="K470" s="276">
        <v>8.35</v>
      </c>
      <c r="L470" s="276">
        <v>7.95</v>
      </c>
      <c r="M470" s="276">
        <v>167.04013</v>
      </c>
    </row>
    <row r="471" spans="1:13">
      <c r="A471" s="267">
        <v>464</v>
      </c>
      <c r="B471" s="244" t="s">
        <v>539</v>
      </c>
      <c r="C471" s="276">
        <v>5761.7</v>
      </c>
      <c r="D471" s="278">
        <v>5779</v>
      </c>
      <c r="E471" s="278">
        <v>5733.2</v>
      </c>
      <c r="F471" s="278">
        <v>5704.7</v>
      </c>
      <c r="G471" s="278">
        <v>5658.9</v>
      </c>
      <c r="H471" s="278">
        <v>5807.5</v>
      </c>
      <c r="I471" s="278">
        <v>5853.2999999999993</v>
      </c>
      <c r="J471" s="278">
        <v>5881.8</v>
      </c>
      <c r="K471" s="276">
        <v>5824.8</v>
      </c>
      <c r="L471" s="276">
        <v>5750.5</v>
      </c>
      <c r="M471" s="276">
        <v>0.10507</v>
      </c>
    </row>
    <row r="472" spans="1:13">
      <c r="A472" s="267">
        <v>465</v>
      </c>
      <c r="B472" s="244" t="s">
        <v>541</v>
      </c>
      <c r="C472" s="276">
        <v>32.1</v>
      </c>
      <c r="D472" s="278">
        <v>31.983333333333334</v>
      </c>
      <c r="E472" s="278">
        <v>31.366666666666667</v>
      </c>
      <c r="F472" s="278">
        <v>30.633333333333333</v>
      </c>
      <c r="G472" s="278">
        <v>30.016666666666666</v>
      </c>
      <c r="H472" s="278">
        <v>32.716666666666669</v>
      </c>
      <c r="I472" s="278">
        <v>33.333333333333343</v>
      </c>
      <c r="J472" s="278">
        <v>34.06666666666667</v>
      </c>
      <c r="K472" s="276">
        <v>32.6</v>
      </c>
      <c r="L472" s="276">
        <v>31.25</v>
      </c>
      <c r="M472" s="276">
        <v>110.40742</v>
      </c>
    </row>
    <row r="473" spans="1:13">
      <c r="A473" s="267">
        <v>466</v>
      </c>
      <c r="B473" s="244" t="s">
        <v>192</v>
      </c>
      <c r="C473" s="276">
        <v>488.35</v>
      </c>
      <c r="D473" s="278">
        <v>494.13333333333338</v>
      </c>
      <c r="E473" s="278">
        <v>479.36666666666679</v>
      </c>
      <c r="F473" s="276">
        <v>470.38333333333338</v>
      </c>
      <c r="G473" s="278">
        <v>455.61666666666679</v>
      </c>
      <c r="H473" s="278">
        <v>503.11666666666679</v>
      </c>
      <c r="I473" s="276">
        <v>517.88333333333333</v>
      </c>
      <c r="J473" s="278">
        <v>526.86666666666679</v>
      </c>
      <c r="K473" s="278">
        <v>508.9</v>
      </c>
      <c r="L473" s="276">
        <v>485.15</v>
      </c>
      <c r="M473" s="278">
        <v>48.844160000000002</v>
      </c>
    </row>
    <row r="474" spans="1:13">
      <c r="A474" s="267">
        <v>467</v>
      </c>
      <c r="B474" s="244" t="s">
        <v>540</v>
      </c>
      <c r="C474" s="276">
        <v>217.9</v>
      </c>
      <c r="D474" s="278">
        <v>215.36666666666667</v>
      </c>
      <c r="E474" s="278">
        <v>210.83333333333334</v>
      </c>
      <c r="F474" s="276">
        <v>203.76666666666668</v>
      </c>
      <c r="G474" s="278">
        <v>199.23333333333335</v>
      </c>
      <c r="H474" s="278">
        <v>222.43333333333334</v>
      </c>
      <c r="I474" s="276">
        <v>226.96666666666664</v>
      </c>
      <c r="J474" s="278">
        <v>234.03333333333333</v>
      </c>
      <c r="K474" s="278">
        <v>219.9</v>
      </c>
      <c r="L474" s="276">
        <v>208.3</v>
      </c>
      <c r="M474" s="278">
        <v>2.8741699999999999</v>
      </c>
    </row>
    <row r="475" spans="1:13">
      <c r="A475" s="267">
        <v>468</v>
      </c>
      <c r="B475" s="244" t="s">
        <v>193</v>
      </c>
      <c r="C475" s="244">
        <v>1068.8</v>
      </c>
      <c r="D475" s="288">
        <v>1075</v>
      </c>
      <c r="E475" s="288">
        <v>1054.8</v>
      </c>
      <c r="F475" s="288">
        <v>1040.8</v>
      </c>
      <c r="G475" s="288">
        <v>1020.5999999999999</v>
      </c>
      <c r="H475" s="288">
        <v>1089</v>
      </c>
      <c r="I475" s="288">
        <v>1109.1999999999998</v>
      </c>
      <c r="J475" s="288">
        <v>1123.2</v>
      </c>
      <c r="K475" s="288">
        <v>1095.2</v>
      </c>
      <c r="L475" s="288">
        <v>1061</v>
      </c>
      <c r="M475" s="288">
        <v>8.5067299999999992</v>
      </c>
    </row>
    <row r="476" spans="1:13">
      <c r="A476" s="267">
        <v>469</v>
      </c>
      <c r="B476" s="244" t="s">
        <v>553</v>
      </c>
      <c r="C476" s="244">
        <v>12.4</v>
      </c>
      <c r="D476" s="288">
        <v>12.416666666666666</v>
      </c>
      <c r="E476" s="288">
        <v>12.283333333333331</v>
      </c>
      <c r="F476" s="288">
        <v>12.166666666666666</v>
      </c>
      <c r="G476" s="288">
        <v>12.033333333333331</v>
      </c>
      <c r="H476" s="288">
        <v>12.533333333333331</v>
      </c>
      <c r="I476" s="288">
        <v>12.666666666666668</v>
      </c>
      <c r="J476" s="288">
        <v>12.783333333333331</v>
      </c>
      <c r="K476" s="288">
        <v>12.55</v>
      </c>
      <c r="L476" s="288">
        <v>12.3</v>
      </c>
      <c r="M476" s="288">
        <v>20.199090000000002</v>
      </c>
    </row>
    <row r="477" spans="1:13">
      <c r="A477" s="267">
        <v>470</v>
      </c>
      <c r="B477" s="244" t="s">
        <v>554</v>
      </c>
      <c r="C477" s="288">
        <v>365</v>
      </c>
      <c r="D477" s="288">
        <v>366.13333333333338</v>
      </c>
      <c r="E477" s="288">
        <v>359.31666666666678</v>
      </c>
      <c r="F477" s="288">
        <v>353.63333333333338</v>
      </c>
      <c r="G477" s="288">
        <v>346.81666666666678</v>
      </c>
      <c r="H477" s="288">
        <v>371.81666666666678</v>
      </c>
      <c r="I477" s="288">
        <v>378.63333333333338</v>
      </c>
      <c r="J477" s="288">
        <v>384.31666666666678</v>
      </c>
      <c r="K477" s="288">
        <v>372.95</v>
      </c>
      <c r="L477" s="288">
        <v>360.45</v>
      </c>
      <c r="M477" s="288">
        <v>3.70329</v>
      </c>
    </row>
    <row r="478" spans="1:13">
      <c r="A478" s="267">
        <v>471</v>
      </c>
      <c r="B478" s="244" t="s">
        <v>194</v>
      </c>
      <c r="C478" s="288">
        <v>285.45</v>
      </c>
      <c r="D478" s="288">
        <v>285.16666666666669</v>
      </c>
      <c r="E478" s="288">
        <v>281.78333333333336</v>
      </c>
      <c r="F478" s="288">
        <v>278.11666666666667</v>
      </c>
      <c r="G478" s="288">
        <v>274.73333333333335</v>
      </c>
      <c r="H478" s="288">
        <v>288.83333333333337</v>
      </c>
      <c r="I478" s="288">
        <v>292.2166666666667</v>
      </c>
      <c r="J478" s="288">
        <v>295.88333333333338</v>
      </c>
      <c r="K478" s="288">
        <v>288.55</v>
      </c>
      <c r="L478" s="288">
        <v>281.5</v>
      </c>
      <c r="M478" s="288">
        <v>3.5781000000000001</v>
      </c>
    </row>
    <row r="479" spans="1:13">
      <c r="A479" s="267">
        <v>472</v>
      </c>
      <c r="B479" s="244" t="s">
        <v>3098</v>
      </c>
      <c r="C479" s="288">
        <v>37.950000000000003</v>
      </c>
      <c r="D479" s="288">
        <v>38.200000000000003</v>
      </c>
      <c r="E479" s="288">
        <v>37.550000000000004</v>
      </c>
      <c r="F479" s="288">
        <v>37.15</v>
      </c>
      <c r="G479" s="288">
        <v>36.5</v>
      </c>
      <c r="H479" s="288">
        <v>38.600000000000009</v>
      </c>
      <c r="I479" s="288">
        <v>39.250000000000014</v>
      </c>
      <c r="J479" s="288">
        <v>39.650000000000013</v>
      </c>
      <c r="K479" s="288">
        <v>38.85</v>
      </c>
      <c r="L479" s="288">
        <v>37.799999999999997</v>
      </c>
      <c r="M479" s="288">
        <v>9.4672800000000006</v>
      </c>
    </row>
    <row r="480" spans="1:13">
      <c r="A480" s="267">
        <v>473</v>
      </c>
      <c r="B480" s="244" t="s">
        <v>195</v>
      </c>
      <c r="C480" s="288">
        <v>4933.1000000000004</v>
      </c>
      <c r="D480" s="288">
        <v>4934.3833333333341</v>
      </c>
      <c r="E480" s="288">
        <v>4871.5166666666682</v>
      </c>
      <c r="F480" s="288">
        <v>4809.9333333333343</v>
      </c>
      <c r="G480" s="288">
        <v>4747.0666666666684</v>
      </c>
      <c r="H480" s="288">
        <v>4995.9666666666681</v>
      </c>
      <c r="I480" s="288">
        <v>5058.8333333333348</v>
      </c>
      <c r="J480" s="288">
        <v>5120.4166666666679</v>
      </c>
      <c r="K480" s="288">
        <v>4997.25</v>
      </c>
      <c r="L480" s="288">
        <v>4872.8</v>
      </c>
      <c r="M480" s="288">
        <v>6.9623400000000002</v>
      </c>
    </row>
    <row r="481" spans="1:13">
      <c r="A481" s="267">
        <v>474</v>
      </c>
      <c r="B481" s="244" t="s">
        <v>196</v>
      </c>
      <c r="C481" s="288">
        <v>29.4</v>
      </c>
      <c r="D481" s="288">
        <v>29.383333333333336</v>
      </c>
      <c r="E481" s="288">
        <v>29.016666666666673</v>
      </c>
      <c r="F481" s="288">
        <v>28.633333333333336</v>
      </c>
      <c r="G481" s="288">
        <v>28.266666666666673</v>
      </c>
      <c r="H481" s="288">
        <v>29.766666666666673</v>
      </c>
      <c r="I481" s="288">
        <v>30.13333333333334</v>
      </c>
      <c r="J481" s="288">
        <v>30.516666666666673</v>
      </c>
      <c r="K481" s="288">
        <v>29.75</v>
      </c>
      <c r="L481" s="288">
        <v>29</v>
      </c>
      <c r="M481" s="288">
        <v>109.74145</v>
      </c>
    </row>
    <row r="482" spans="1:13">
      <c r="A482" s="267">
        <v>475</v>
      </c>
      <c r="B482" s="244" t="s">
        <v>197</v>
      </c>
      <c r="C482" s="288">
        <v>441.95</v>
      </c>
      <c r="D482" s="288">
        <v>442.13333333333338</v>
      </c>
      <c r="E482" s="288">
        <v>437.26666666666677</v>
      </c>
      <c r="F482" s="288">
        <v>432.58333333333337</v>
      </c>
      <c r="G482" s="288">
        <v>427.71666666666675</v>
      </c>
      <c r="H482" s="288">
        <v>446.81666666666678</v>
      </c>
      <c r="I482" s="288">
        <v>451.68333333333345</v>
      </c>
      <c r="J482" s="288">
        <v>456.36666666666679</v>
      </c>
      <c r="K482" s="288">
        <v>447</v>
      </c>
      <c r="L482" s="288">
        <v>437.45</v>
      </c>
      <c r="M482" s="288">
        <v>141.87495000000001</v>
      </c>
    </row>
    <row r="483" spans="1:13">
      <c r="A483" s="267">
        <v>476</v>
      </c>
      <c r="B483" s="244" t="s">
        <v>560</v>
      </c>
      <c r="C483" s="288">
        <v>2138.8000000000002</v>
      </c>
      <c r="D483" s="288">
        <v>2141.6</v>
      </c>
      <c r="E483" s="288">
        <v>2118.1999999999998</v>
      </c>
      <c r="F483" s="288">
        <v>2097.6</v>
      </c>
      <c r="G483" s="288">
        <v>2074.1999999999998</v>
      </c>
      <c r="H483" s="288">
        <v>2162.1999999999998</v>
      </c>
      <c r="I483" s="288">
        <v>2185.6000000000004</v>
      </c>
      <c r="J483" s="288">
        <v>2206.1999999999998</v>
      </c>
      <c r="K483" s="288">
        <v>2165</v>
      </c>
      <c r="L483" s="288">
        <v>2121</v>
      </c>
      <c r="M483" s="288">
        <v>8.3330000000000001E-2</v>
      </c>
    </row>
    <row r="484" spans="1:13">
      <c r="A484" s="267">
        <v>477</v>
      </c>
      <c r="B484" s="244" t="s">
        <v>561</v>
      </c>
      <c r="C484" s="288">
        <v>51.2</v>
      </c>
      <c r="D484" s="288">
        <v>48.816666666666663</v>
      </c>
      <c r="E484" s="288">
        <v>46.433333333333323</v>
      </c>
      <c r="F484" s="288">
        <v>41.666666666666657</v>
      </c>
      <c r="G484" s="288">
        <v>39.283333333333317</v>
      </c>
      <c r="H484" s="288">
        <v>53.583333333333329</v>
      </c>
      <c r="I484" s="288">
        <v>55.966666666666669</v>
      </c>
      <c r="J484" s="288">
        <v>60.733333333333334</v>
      </c>
      <c r="K484" s="288">
        <v>51.2</v>
      </c>
      <c r="L484" s="288">
        <v>44.05</v>
      </c>
      <c r="M484" s="288">
        <v>237.87285</v>
      </c>
    </row>
    <row r="485" spans="1:13">
      <c r="A485" s="267">
        <v>478</v>
      </c>
      <c r="B485" s="244" t="s">
        <v>285</v>
      </c>
      <c r="C485" s="288">
        <v>400.1</v>
      </c>
      <c r="D485" s="288">
        <v>401.31666666666666</v>
      </c>
      <c r="E485" s="288">
        <v>390.7833333333333</v>
      </c>
      <c r="F485" s="288">
        <v>381.46666666666664</v>
      </c>
      <c r="G485" s="288">
        <v>370.93333333333328</v>
      </c>
      <c r="H485" s="288">
        <v>410.63333333333333</v>
      </c>
      <c r="I485" s="288">
        <v>421.16666666666674</v>
      </c>
      <c r="J485" s="288">
        <v>430.48333333333335</v>
      </c>
      <c r="K485" s="288">
        <v>411.85</v>
      </c>
      <c r="L485" s="288">
        <v>392</v>
      </c>
      <c r="M485" s="288">
        <v>2.8991899999999999</v>
      </c>
    </row>
    <row r="486" spans="1:13">
      <c r="A486" s="267">
        <v>479</v>
      </c>
      <c r="B486" s="244" t="s">
        <v>563</v>
      </c>
      <c r="C486" s="288">
        <v>870.3</v>
      </c>
      <c r="D486" s="288">
        <v>859.43333333333339</v>
      </c>
      <c r="E486" s="288">
        <v>833.86666666666679</v>
      </c>
      <c r="F486" s="288">
        <v>797.43333333333339</v>
      </c>
      <c r="G486" s="288">
        <v>771.86666666666679</v>
      </c>
      <c r="H486" s="288">
        <v>895.86666666666679</v>
      </c>
      <c r="I486" s="288">
        <v>921.43333333333339</v>
      </c>
      <c r="J486" s="288">
        <v>957.86666666666679</v>
      </c>
      <c r="K486" s="288">
        <v>885</v>
      </c>
      <c r="L486" s="288">
        <v>823</v>
      </c>
      <c r="M486" s="288">
        <v>4.46312</v>
      </c>
    </row>
    <row r="487" spans="1:13">
      <c r="A487" s="267">
        <v>480</v>
      </c>
      <c r="B487" s="244" t="s">
        <v>564</v>
      </c>
      <c r="C487" s="288">
        <v>1666.55</v>
      </c>
      <c r="D487" s="288">
        <v>1671.5166666666667</v>
      </c>
      <c r="E487" s="288">
        <v>1650.0333333333333</v>
      </c>
      <c r="F487" s="288">
        <v>1633.5166666666667</v>
      </c>
      <c r="G487" s="288">
        <v>1612.0333333333333</v>
      </c>
      <c r="H487" s="288">
        <v>1688.0333333333333</v>
      </c>
      <c r="I487" s="288">
        <v>1709.5166666666664</v>
      </c>
      <c r="J487" s="288">
        <v>1726.0333333333333</v>
      </c>
      <c r="K487" s="288">
        <v>1693</v>
      </c>
      <c r="L487" s="288">
        <v>1655</v>
      </c>
      <c r="M487" s="288">
        <v>0.45823999999999998</v>
      </c>
    </row>
    <row r="488" spans="1:13">
      <c r="A488" s="267">
        <v>481</v>
      </c>
      <c r="B488" s="244" t="s">
        <v>2780</v>
      </c>
      <c r="C488" s="288">
        <v>981.7</v>
      </c>
      <c r="D488" s="288">
        <v>981.63333333333333</v>
      </c>
      <c r="E488" s="288">
        <v>965.31666666666661</v>
      </c>
      <c r="F488" s="288">
        <v>948.93333333333328</v>
      </c>
      <c r="G488" s="288">
        <v>932.61666666666656</v>
      </c>
      <c r="H488" s="288">
        <v>998.01666666666665</v>
      </c>
      <c r="I488" s="288">
        <v>1014.3333333333335</v>
      </c>
      <c r="J488" s="288">
        <v>1030.7166666666667</v>
      </c>
      <c r="K488" s="288">
        <v>997.95</v>
      </c>
      <c r="L488" s="288">
        <v>965.25</v>
      </c>
      <c r="M488" s="288">
        <v>0.10886999999999999</v>
      </c>
    </row>
    <row r="489" spans="1:13">
      <c r="A489" s="267">
        <v>482</v>
      </c>
      <c r="B489" s="244" t="s">
        <v>284</v>
      </c>
      <c r="C489" s="288">
        <v>192.9</v>
      </c>
      <c r="D489" s="288">
        <v>192.1</v>
      </c>
      <c r="E489" s="288">
        <v>188.2</v>
      </c>
      <c r="F489" s="288">
        <v>183.5</v>
      </c>
      <c r="G489" s="288">
        <v>179.6</v>
      </c>
      <c r="H489" s="288">
        <v>196.79999999999998</v>
      </c>
      <c r="I489" s="288">
        <v>200.70000000000002</v>
      </c>
      <c r="J489" s="288">
        <v>205.39999999999998</v>
      </c>
      <c r="K489" s="288">
        <v>196</v>
      </c>
      <c r="L489" s="288">
        <v>187.4</v>
      </c>
      <c r="M489" s="288">
        <v>15.24545</v>
      </c>
    </row>
    <row r="490" spans="1:13">
      <c r="A490" s="267">
        <v>483</v>
      </c>
      <c r="B490" s="244" t="s">
        <v>565</v>
      </c>
      <c r="C490" s="288">
        <v>1142.6500000000001</v>
      </c>
      <c r="D490" s="288">
        <v>1156.3666666666668</v>
      </c>
      <c r="E490" s="288">
        <v>1124.2333333333336</v>
      </c>
      <c r="F490" s="288">
        <v>1105.8166666666668</v>
      </c>
      <c r="G490" s="288">
        <v>1073.6833333333336</v>
      </c>
      <c r="H490" s="288">
        <v>1174.7833333333335</v>
      </c>
      <c r="I490" s="288">
        <v>1206.9166666666667</v>
      </c>
      <c r="J490" s="288">
        <v>1225.3333333333335</v>
      </c>
      <c r="K490" s="288">
        <v>1188.5</v>
      </c>
      <c r="L490" s="288">
        <v>1137.95</v>
      </c>
      <c r="M490" s="288">
        <v>1.7261</v>
      </c>
    </row>
    <row r="491" spans="1:13">
      <c r="A491" s="267">
        <v>484</v>
      </c>
      <c r="B491" s="244" t="s">
        <v>556</v>
      </c>
      <c r="C491" s="288">
        <v>363.15</v>
      </c>
      <c r="D491" s="288">
        <v>362.38333333333338</v>
      </c>
      <c r="E491" s="288">
        <v>358.76666666666677</v>
      </c>
      <c r="F491" s="288">
        <v>354.38333333333338</v>
      </c>
      <c r="G491" s="288">
        <v>350.76666666666677</v>
      </c>
      <c r="H491" s="288">
        <v>366.76666666666677</v>
      </c>
      <c r="I491" s="288">
        <v>370.38333333333344</v>
      </c>
      <c r="J491" s="288">
        <v>374.76666666666677</v>
      </c>
      <c r="K491" s="288">
        <v>366</v>
      </c>
      <c r="L491" s="288">
        <v>358</v>
      </c>
      <c r="M491" s="288">
        <v>2.99587</v>
      </c>
    </row>
    <row r="492" spans="1:13">
      <c r="A492" s="267">
        <v>485</v>
      </c>
      <c r="B492" s="244" t="s">
        <v>555</v>
      </c>
      <c r="C492" s="288">
        <v>2218</v>
      </c>
      <c r="D492" s="288">
        <v>2212.6666666666665</v>
      </c>
      <c r="E492" s="288">
        <v>2185.333333333333</v>
      </c>
      <c r="F492" s="288">
        <v>2152.6666666666665</v>
      </c>
      <c r="G492" s="288">
        <v>2125.333333333333</v>
      </c>
      <c r="H492" s="288">
        <v>2245.333333333333</v>
      </c>
      <c r="I492" s="288">
        <v>2272.6666666666661</v>
      </c>
      <c r="J492" s="288">
        <v>2305.333333333333</v>
      </c>
      <c r="K492" s="288">
        <v>2240</v>
      </c>
      <c r="L492" s="288">
        <v>2180</v>
      </c>
      <c r="M492" s="288">
        <v>0.11133999999999999</v>
      </c>
    </row>
    <row r="493" spans="1:13">
      <c r="A493" s="267">
        <v>486</v>
      </c>
      <c r="B493" s="244" t="s">
        <v>199</v>
      </c>
      <c r="C493" s="288">
        <v>802.15</v>
      </c>
      <c r="D493" s="288">
        <v>800.84999999999991</v>
      </c>
      <c r="E493" s="288">
        <v>791.39999999999986</v>
      </c>
      <c r="F493" s="288">
        <v>780.65</v>
      </c>
      <c r="G493" s="288">
        <v>771.19999999999993</v>
      </c>
      <c r="H493" s="288">
        <v>811.5999999999998</v>
      </c>
      <c r="I493" s="288">
        <v>821.04999999999984</v>
      </c>
      <c r="J493" s="288">
        <v>831.79999999999973</v>
      </c>
      <c r="K493" s="288">
        <v>810.3</v>
      </c>
      <c r="L493" s="288">
        <v>790.1</v>
      </c>
      <c r="M493" s="288">
        <v>18.476890000000001</v>
      </c>
    </row>
    <row r="494" spans="1:13">
      <c r="A494" s="267">
        <v>487</v>
      </c>
      <c r="B494" s="244" t="s">
        <v>557</v>
      </c>
      <c r="C494" s="288">
        <v>180.95</v>
      </c>
      <c r="D494" s="288">
        <v>181.51666666666665</v>
      </c>
      <c r="E494" s="288">
        <v>179.0333333333333</v>
      </c>
      <c r="F494" s="288">
        <v>177.11666666666665</v>
      </c>
      <c r="G494" s="288">
        <v>174.6333333333333</v>
      </c>
      <c r="H494" s="288">
        <v>183.43333333333331</v>
      </c>
      <c r="I494" s="288">
        <v>185.91666666666666</v>
      </c>
      <c r="J494" s="288">
        <v>187.83333333333331</v>
      </c>
      <c r="K494" s="288">
        <v>184</v>
      </c>
      <c r="L494" s="288">
        <v>179.6</v>
      </c>
      <c r="M494" s="288">
        <v>2.1449400000000001</v>
      </c>
    </row>
    <row r="495" spans="1:13">
      <c r="A495" s="267">
        <v>488</v>
      </c>
      <c r="B495" s="244" t="s">
        <v>558</v>
      </c>
      <c r="C495" s="288">
        <v>3621.75</v>
      </c>
      <c r="D495" s="288">
        <v>3620.6166666666668</v>
      </c>
      <c r="E495" s="288">
        <v>3591.2333333333336</v>
      </c>
      <c r="F495" s="288">
        <v>3560.7166666666667</v>
      </c>
      <c r="G495" s="288">
        <v>3531.3333333333335</v>
      </c>
      <c r="H495" s="288">
        <v>3651.1333333333337</v>
      </c>
      <c r="I495" s="288">
        <v>3680.5166666666669</v>
      </c>
      <c r="J495" s="288">
        <v>3711.0333333333338</v>
      </c>
      <c r="K495" s="288">
        <v>3650</v>
      </c>
      <c r="L495" s="288">
        <v>3590.1</v>
      </c>
      <c r="M495" s="288">
        <v>3.8129999999999997E-2</v>
      </c>
    </row>
    <row r="496" spans="1:13">
      <c r="A496" s="267">
        <v>489</v>
      </c>
      <c r="B496" s="244" t="s">
        <v>562</v>
      </c>
      <c r="C496" s="288">
        <v>869.85</v>
      </c>
      <c r="D496" s="288">
        <v>872.15</v>
      </c>
      <c r="E496" s="288">
        <v>859.5</v>
      </c>
      <c r="F496" s="288">
        <v>849.15</v>
      </c>
      <c r="G496" s="288">
        <v>836.5</v>
      </c>
      <c r="H496" s="288">
        <v>882.5</v>
      </c>
      <c r="I496" s="288">
        <v>895.14999999999986</v>
      </c>
      <c r="J496" s="288">
        <v>905.5</v>
      </c>
      <c r="K496" s="288">
        <v>884.8</v>
      </c>
      <c r="L496" s="288">
        <v>861.8</v>
      </c>
      <c r="M496" s="288">
        <v>0.68013000000000001</v>
      </c>
    </row>
    <row r="497" spans="1:13">
      <c r="A497" s="267">
        <v>490</v>
      </c>
      <c r="B497" s="244" t="s">
        <v>566</v>
      </c>
      <c r="C497" s="288">
        <v>5851.55</v>
      </c>
      <c r="D497" s="288">
        <v>5917.583333333333</v>
      </c>
      <c r="E497" s="288">
        <v>5695.1666666666661</v>
      </c>
      <c r="F497" s="288">
        <v>5538.7833333333328</v>
      </c>
      <c r="G497" s="288">
        <v>5316.3666666666659</v>
      </c>
      <c r="H497" s="288">
        <v>6073.9666666666662</v>
      </c>
      <c r="I497" s="288">
        <v>6296.3833333333323</v>
      </c>
      <c r="J497" s="288">
        <v>6452.7666666666664</v>
      </c>
      <c r="K497" s="288">
        <v>6140</v>
      </c>
      <c r="L497" s="288">
        <v>5761.2</v>
      </c>
      <c r="M497" s="288">
        <v>0.13025999999999999</v>
      </c>
    </row>
    <row r="498" spans="1:13">
      <c r="A498" s="267">
        <v>491</v>
      </c>
      <c r="B498" s="244" t="s">
        <v>567</v>
      </c>
      <c r="C498" s="288">
        <v>126.3</v>
      </c>
      <c r="D498" s="288">
        <v>125.7</v>
      </c>
      <c r="E498" s="288">
        <v>123.4</v>
      </c>
      <c r="F498" s="288">
        <v>120.5</v>
      </c>
      <c r="G498" s="288">
        <v>118.2</v>
      </c>
      <c r="H498" s="288">
        <v>128.60000000000002</v>
      </c>
      <c r="I498" s="288">
        <v>130.89999999999998</v>
      </c>
      <c r="J498" s="288">
        <v>133.80000000000001</v>
      </c>
      <c r="K498" s="288">
        <v>128</v>
      </c>
      <c r="L498" s="288">
        <v>122.8</v>
      </c>
      <c r="M498" s="288">
        <v>20.333870000000001</v>
      </c>
    </row>
    <row r="499" spans="1:13">
      <c r="A499" s="267">
        <v>492</v>
      </c>
      <c r="B499" s="244" t="s">
        <v>568</v>
      </c>
      <c r="C499" s="288">
        <v>66.8</v>
      </c>
      <c r="D499" s="288">
        <v>66.883333333333326</v>
      </c>
      <c r="E499" s="288">
        <v>65.716666666666654</v>
      </c>
      <c r="F499" s="288">
        <v>64.633333333333326</v>
      </c>
      <c r="G499" s="288">
        <v>63.466666666666654</v>
      </c>
      <c r="H499" s="288">
        <v>67.966666666666654</v>
      </c>
      <c r="I499" s="288">
        <v>69.13333333333334</v>
      </c>
      <c r="J499" s="288">
        <v>70.216666666666654</v>
      </c>
      <c r="K499" s="288">
        <v>68.05</v>
      </c>
      <c r="L499" s="288">
        <v>65.8</v>
      </c>
      <c r="M499" s="288">
        <v>8.8720700000000008</v>
      </c>
    </row>
    <row r="500" spans="1:13">
      <c r="A500" s="267">
        <v>493</v>
      </c>
      <c r="B500" s="244" t="s">
        <v>2851</v>
      </c>
      <c r="C500" s="288">
        <v>426.55</v>
      </c>
      <c r="D500" s="288">
        <v>430.38333333333338</v>
      </c>
      <c r="E500" s="288">
        <v>414.16666666666674</v>
      </c>
      <c r="F500" s="288">
        <v>401.78333333333336</v>
      </c>
      <c r="G500" s="288">
        <v>385.56666666666672</v>
      </c>
      <c r="H500" s="288">
        <v>442.76666666666677</v>
      </c>
      <c r="I500" s="288">
        <v>458.98333333333335</v>
      </c>
      <c r="J500" s="288">
        <v>471.36666666666679</v>
      </c>
      <c r="K500" s="288">
        <v>446.6</v>
      </c>
      <c r="L500" s="288">
        <v>418</v>
      </c>
      <c r="M500" s="288">
        <v>2.15144</v>
      </c>
    </row>
    <row r="501" spans="1:13">
      <c r="A501" s="267">
        <v>494</v>
      </c>
      <c r="B501" s="244" t="s">
        <v>569</v>
      </c>
      <c r="C501" s="288">
        <v>2161.1999999999998</v>
      </c>
      <c r="D501" s="288">
        <v>2162.1833333333334</v>
      </c>
      <c r="E501" s="288">
        <v>2124.5666666666666</v>
      </c>
      <c r="F501" s="288">
        <v>2087.9333333333334</v>
      </c>
      <c r="G501" s="288">
        <v>2050.3166666666666</v>
      </c>
      <c r="H501" s="288">
        <v>2198.8166666666666</v>
      </c>
      <c r="I501" s="288">
        <v>2236.4333333333334</v>
      </c>
      <c r="J501" s="288">
        <v>2273.0666666666666</v>
      </c>
      <c r="K501" s="288">
        <v>2199.8000000000002</v>
      </c>
      <c r="L501" s="288">
        <v>2125.5500000000002</v>
      </c>
      <c r="M501" s="288">
        <v>0.51646000000000003</v>
      </c>
    </row>
    <row r="502" spans="1:13">
      <c r="A502" s="267">
        <v>495</v>
      </c>
      <c r="B502" s="244" t="s">
        <v>200</v>
      </c>
      <c r="C502" s="288">
        <v>358.9</v>
      </c>
      <c r="D502" s="288">
        <v>357.8</v>
      </c>
      <c r="E502" s="288">
        <v>355.3</v>
      </c>
      <c r="F502" s="288">
        <v>351.7</v>
      </c>
      <c r="G502" s="288">
        <v>349.2</v>
      </c>
      <c r="H502" s="288">
        <v>361.40000000000003</v>
      </c>
      <c r="I502" s="288">
        <v>363.90000000000003</v>
      </c>
      <c r="J502" s="288">
        <v>367.50000000000006</v>
      </c>
      <c r="K502" s="288">
        <v>360.3</v>
      </c>
      <c r="L502" s="288">
        <v>354.2</v>
      </c>
      <c r="M502" s="288">
        <v>94.340770000000006</v>
      </c>
    </row>
    <row r="503" spans="1:13">
      <c r="A503" s="267">
        <v>496</v>
      </c>
      <c r="B503" s="244" t="s">
        <v>570</v>
      </c>
      <c r="C503" s="288">
        <v>457.35</v>
      </c>
      <c r="D503" s="288">
        <v>460.43333333333334</v>
      </c>
      <c r="E503" s="288">
        <v>449.91666666666669</v>
      </c>
      <c r="F503" s="288">
        <v>442.48333333333335</v>
      </c>
      <c r="G503" s="288">
        <v>431.9666666666667</v>
      </c>
      <c r="H503" s="288">
        <v>467.86666666666667</v>
      </c>
      <c r="I503" s="288">
        <v>478.38333333333333</v>
      </c>
      <c r="J503" s="288">
        <v>485.81666666666666</v>
      </c>
      <c r="K503" s="288">
        <v>470.95</v>
      </c>
      <c r="L503" s="288">
        <v>453</v>
      </c>
      <c r="M503" s="288">
        <v>5.0719799999999999</v>
      </c>
    </row>
    <row r="504" spans="1:13">
      <c r="A504" s="267">
        <v>497</v>
      </c>
      <c r="B504" s="244" t="s">
        <v>202</v>
      </c>
      <c r="C504" s="288">
        <v>197.75</v>
      </c>
      <c r="D504" s="288">
        <v>197.20000000000002</v>
      </c>
      <c r="E504" s="288">
        <v>194.40000000000003</v>
      </c>
      <c r="F504" s="288">
        <v>191.05</v>
      </c>
      <c r="G504" s="288">
        <v>188.25000000000003</v>
      </c>
      <c r="H504" s="288">
        <v>200.55000000000004</v>
      </c>
      <c r="I504" s="288">
        <v>203.35000000000005</v>
      </c>
      <c r="J504" s="288">
        <v>206.70000000000005</v>
      </c>
      <c r="K504" s="288">
        <v>200</v>
      </c>
      <c r="L504" s="288">
        <v>193.85</v>
      </c>
      <c r="M504" s="288">
        <v>174.12260000000001</v>
      </c>
    </row>
    <row r="505" spans="1:13">
      <c r="A505" s="267">
        <v>498</v>
      </c>
      <c r="B505" s="244" t="s">
        <v>571</v>
      </c>
      <c r="C505" s="288">
        <v>222</v>
      </c>
      <c r="D505" s="288">
        <v>225.70000000000002</v>
      </c>
      <c r="E505" s="288">
        <v>216.80000000000004</v>
      </c>
      <c r="F505" s="288">
        <v>211.60000000000002</v>
      </c>
      <c r="G505" s="288">
        <v>202.70000000000005</v>
      </c>
      <c r="H505" s="288">
        <v>230.90000000000003</v>
      </c>
      <c r="I505" s="288">
        <v>239.8</v>
      </c>
      <c r="J505" s="288">
        <v>245.00000000000003</v>
      </c>
      <c r="K505" s="288">
        <v>234.6</v>
      </c>
      <c r="L505" s="288">
        <v>220.5</v>
      </c>
      <c r="M505" s="288">
        <v>1.31023</v>
      </c>
    </row>
    <row r="506" spans="1:13">
      <c r="A506" s="267">
        <v>499</v>
      </c>
      <c r="B506" s="244" t="s">
        <v>572</v>
      </c>
      <c r="C506" s="288">
        <v>1825.85</v>
      </c>
      <c r="D506" s="288">
        <v>1840.4833333333333</v>
      </c>
      <c r="E506" s="288">
        <v>1797.3666666666668</v>
      </c>
      <c r="F506" s="288">
        <v>1768.8833333333334</v>
      </c>
      <c r="G506" s="288">
        <v>1725.7666666666669</v>
      </c>
      <c r="H506" s="288">
        <v>1868.9666666666667</v>
      </c>
      <c r="I506" s="288">
        <v>1912.083333333333</v>
      </c>
      <c r="J506" s="288">
        <v>1940.5666666666666</v>
      </c>
      <c r="K506" s="288">
        <v>1883.6</v>
      </c>
      <c r="L506" s="288">
        <v>1812</v>
      </c>
      <c r="M506" s="288">
        <v>0.47132000000000002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41"/>
      <c r="B5" s="541"/>
      <c r="C5" s="542"/>
      <c r="D5" s="54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43" t="s">
        <v>574</v>
      </c>
      <c r="C7" s="543"/>
      <c r="D7" s="261">
        <f>Main!B10</f>
        <v>44168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44167</v>
      </c>
      <c r="B10" s="266">
        <v>538351</v>
      </c>
      <c r="C10" s="267" t="s">
        <v>3687</v>
      </c>
      <c r="D10" s="267" t="s">
        <v>3688</v>
      </c>
      <c r="E10" s="267" t="s">
        <v>584</v>
      </c>
      <c r="F10" s="380">
        <v>30000</v>
      </c>
      <c r="G10" s="266">
        <v>12.23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44167</v>
      </c>
      <c r="B11" s="266">
        <v>538351</v>
      </c>
      <c r="C11" s="267" t="s">
        <v>3687</v>
      </c>
      <c r="D11" s="267" t="s">
        <v>3689</v>
      </c>
      <c r="E11" s="267" t="s">
        <v>583</v>
      </c>
      <c r="F11" s="380">
        <v>23073</v>
      </c>
      <c r="G11" s="266">
        <v>12.45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44167</v>
      </c>
      <c r="B12" s="266">
        <v>538351</v>
      </c>
      <c r="C12" s="267" t="s">
        <v>3687</v>
      </c>
      <c r="D12" s="267" t="s">
        <v>3690</v>
      </c>
      <c r="E12" s="267" t="s">
        <v>584</v>
      </c>
      <c r="F12" s="380">
        <v>24662</v>
      </c>
      <c r="G12" s="266">
        <v>12.25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44167</v>
      </c>
      <c r="B13" s="266">
        <v>538351</v>
      </c>
      <c r="C13" s="267" t="s">
        <v>3687</v>
      </c>
      <c r="D13" s="267" t="s">
        <v>3691</v>
      </c>
      <c r="E13" s="267" t="s">
        <v>583</v>
      </c>
      <c r="F13" s="380">
        <v>49813</v>
      </c>
      <c r="G13" s="266">
        <v>12.26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44167</v>
      </c>
      <c r="B14" s="266">
        <v>538351</v>
      </c>
      <c r="C14" s="267" t="s">
        <v>3687</v>
      </c>
      <c r="D14" s="267" t="s">
        <v>3691</v>
      </c>
      <c r="E14" s="267" t="s">
        <v>584</v>
      </c>
      <c r="F14" s="380">
        <v>7657</v>
      </c>
      <c r="G14" s="266">
        <v>12.31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44167</v>
      </c>
      <c r="B15" s="266">
        <v>511463</v>
      </c>
      <c r="C15" s="267" t="s">
        <v>3656</v>
      </c>
      <c r="D15" s="267" t="s">
        <v>3692</v>
      </c>
      <c r="E15" s="267" t="s">
        <v>583</v>
      </c>
      <c r="F15" s="380">
        <v>1801</v>
      </c>
      <c r="G15" s="266">
        <v>11.11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44167</v>
      </c>
      <c r="B16" s="266">
        <v>511463</v>
      </c>
      <c r="C16" s="267" t="s">
        <v>3656</v>
      </c>
      <c r="D16" s="267" t="s">
        <v>3692</v>
      </c>
      <c r="E16" s="267" t="s">
        <v>584</v>
      </c>
      <c r="F16" s="380">
        <v>62801</v>
      </c>
      <c r="G16" s="266">
        <v>11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44167</v>
      </c>
      <c r="B17" s="266">
        <v>526241</v>
      </c>
      <c r="C17" s="267" t="s">
        <v>3693</v>
      </c>
      <c r="D17" s="267" t="s">
        <v>3694</v>
      </c>
      <c r="E17" s="267" t="s">
        <v>583</v>
      </c>
      <c r="F17" s="380">
        <v>852311</v>
      </c>
      <c r="G17" s="266">
        <v>3.85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44167</v>
      </c>
      <c r="B18" s="266">
        <v>526241</v>
      </c>
      <c r="C18" s="267" t="s">
        <v>3693</v>
      </c>
      <c r="D18" s="267" t="s">
        <v>3695</v>
      </c>
      <c r="E18" s="267" t="s">
        <v>584</v>
      </c>
      <c r="F18" s="380">
        <v>595448</v>
      </c>
      <c r="G18" s="266">
        <v>3.85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44167</v>
      </c>
      <c r="B19" s="266">
        <v>542721</v>
      </c>
      <c r="C19" s="267" t="s">
        <v>3696</v>
      </c>
      <c r="D19" s="267" t="s">
        <v>3697</v>
      </c>
      <c r="E19" s="267" t="s">
        <v>584</v>
      </c>
      <c r="F19" s="380">
        <v>136000</v>
      </c>
      <c r="G19" s="266">
        <v>26.05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44167</v>
      </c>
      <c r="B20" s="266">
        <v>531471</v>
      </c>
      <c r="C20" s="267" t="s">
        <v>3698</v>
      </c>
      <c r="D20" s="267" t="s">
        <v>3699</v>
      </c>
      <c r="E20" s="267" t="s">
        <v>584</v>
      </c>
      <c r="F20" s="380">
        <v>67526</v>
      </c>
      <c r="G20" s="266">
        <v>8.83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44167</v>
      </c>
      <c r="B21" s="266">
        <v>531471</v>
      </c>
      <c r="C21" s="267" t="s">
        <v>3698</v>
      </c>
      <c r="D21" s="267" t="s">
        <v>3700</v>
      </c>
      <c r="E21" s="267" t="s">
        <v>583</v>
      </c>
      <c r="F21" s="380">
        <v>60000</v>
      </c>
      <c r="G21" s="266">
        <v>8.83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44167</v>
      </c>
      <c r="B22" s="266">
        <v>542602</v>
      </c>
      <c r="C22" s="267" t="s">
        <v>3701</v>
      </c>
      <c r="D22" s="267" t="s">
        <v>3702</v>
      </c>
      <c r="E22" s="267" t="s">
        <v>584</v>
      </c>
      <c r="F22" s="380">
        <v>8500000</v>
      </c>
      <c r="G22" s="266">
        <v>334.01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44167</v>
      </c>
      <c r="B23" s="266">
        <v>540614</v>
      </c>
      <c r="C23" s="267" t="s">
        <v>3670</v>
      </c>
      <c r="D23" s="267" t="s">
        <v>3703</v>
      </c>
      <c r="E23" s="267" t="s">
        <v>583</v>
      </c>
      <c r="F23" s="380">
        <v>78800</v>
      </c>
      <c r="G23" s="266">
        <v>82.5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44167</v>
      </c>
      <c r="B24" s="266">
        <v>540614</v>
      </c>
      <c r="C24" s="267" t="s">
        <v>3670</v>
      </c>
      <c r="D24" s="267" t="s">
        <v>3704</v>
      </c>
      <c r="E24" s="267" t="s">
        <v>583</v>
      </c>
      <c r="F24" s="380">
        <v>145500</v>
      </c>
      <c r="G24" s="266">
        <v>82.5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44167</v>
      </c>
      <c r="B25" s="266">
        <v>540614</v>
      </c>
      <c r="C25" s="267" t="s">
        <v>3670</v>
      </c>
      <c r="D25" s="267" t="s">
        <v>3705</v>
      </c>
      <c r="E25" s="267" t="s">
        <v>584</v>
      </c>
      <c r="F25" s="380">
        <v>135000</v>
      </c>
      <c r="G25" s="266">
        <v>82.5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44167</v>
      </c>
      <c r="B26" s="266">
        <v>540614</v>
      </c>
      <c r="C26" s="267" t="s">
        <v>3670</v>
      </c>
      <c r="D26" s="267" t="s">
        <v>3706</v>
      </c>
      <c r="E26" s="267" t="s">
        <v>584</v>
      </c>
      <c r="F26" s="380">
        <v>150000</v>
      </c>
      <c r="G26" s="266">
        <v>82.55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44167</v>
      </c>
      <c r="B27" s="266">
        <v>531199</v>
      </c>
      <c r="C27" s="267" t="s">
        <v>3707</v>
      </c>
      <c r="D27" s="267" t="s">
        <v>3708</v>
      </c>
      <c r="E27" s="267" t="s">
        <v>583</v>
      </c>
      <c r="F27" s="380">
        <v>12000</v>
      </c>
      <c r="G27" s="266">
        <v>39.5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44167</v>
      </c>
      <c r="B28" s="266">
        <v>532467</v>
      </c>
      <c r="C28" s="267" t="s">
        <v>3709</v>
      </c>
      <c r="D28" s="267" t="s">
        <v>3710</v>
      </c>
      <c r="E28" s="267" t="s">
        <v>583</v>
      </c>
      <c r="F28" s="380">
        <v>169673</v>
      </c>
      <c r="G28" s="266">
        <v>0.99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44167</v>
      </c>
      <c r="B29" s="266">
        <v>532467</v>
      </c>
      <c r="C29" s="267" t="s">
        <v>3709</v>
      </c>
      <c r="D29" s="267" t="s">
        <v>3711</v>
      </c>
      <c r="E29" s="267" t="s">
        <v>583</v>
      </c>
      <c r="F29" s="380">
        <v>200000</v>
      </c>
      <c r="G29" s="266">
        <v>0.99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44167</v>
      </c>
      <c r="B30" s="266">
        <v>532467</v>
      </c>
      <c r="C30" s="267" t="s">
        <v>3709</v>
      </c>
      <c r="D30" s="267" t="s">
        <v>3712</v>
      </c>
      <c r="E30" s="267" t="s">
        <v>584</v>
      </c>
      <c r="F30" s="380">
        <v>400000</v>
      </c>
      <c r="G30" s="266">
        <v>0.99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44167</v>
      </c>
      <c r="B31" s="266">
        <v>539097</v>
      </c>
      <c r="C31" s="267" t="s">
        <v>3713</v>
      </c>
      <c r="D31" s="267" t="s">
        <v>3714</v>
      </c>
      <c r="E31" s="267" t="s">
        <v>583</v>
      </c>
      <c r="F31" s="380">
        <v>100000</v>
      </c>
      <c r="G31" s="266">
        <v>38.6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44167</v>
      </c>
      <c r="B32" s="266">
        <v>534816</v>
      </c>
      <c r="C32" s="267" t="s">
        <v>125</v>
      </c>
      <c r="D32" s="267" t="s">
        <v>3715</v>
      </c>
      <c r="E32" s="267" t="s">
        <v>583</v>
      </c>
      <c r="F32" s="380">
        <v>66500000</v>
      </c>
      <c r="G32" s="266">
        <v>215.5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44167</v>
      </c>
      <c r="B33" s="266">
        <v>534816</v>
      </c>
      <c r="C33" s="267" t="s">
        <v>125</v>
      </c>
      <c r="D33" s="267" t="s">
        <v>3716</v>
      </c>
      <c r="E33" s="267" t="s">
        <v>584</v>
      </c>
      <c r="F33" s="380">
        <v>77080000</v>
      </c>
      <c r="G33" s="266">
        <v>215.44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44167</v>
      </c>
      <c r="B34" s="266">
        <v>503669</v>
      </c>
      <c r="C34" s="267" t="s">
        <v>3657</v>
      </c>
      <c r="D34" s="267" t="s">
        <v>3658</v>
      </c>
      <c r="E34" s="267" t="s">
        <v>583</v>
      </c>
      <c r="F34" s="380">
        <v>40000</v>
      </c>
      <c r="G34" s="266">
        <v>6.3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44167</v>
      </c>
      <c r="B35" s="266">
        <v>540952</v>
      </c>
      <c r="C35" s="267" t="s">
        <v>3717</v>
      </c>
      <c r="D35" s="267" t="s">
        <v>3718</v>
      </c>
      <c r="E35" s="267" t="s">
        <v>583</v>
      </c>
      <c r="F35" s="380">
        <v>90000</v>
      </c>
      <c r="G35" s="266">
        <v>5.95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44167</v>
      </c>
      <c r="B36" s="266">
        <v>540952</v>
      </c>
      <c r="C36" s="267" t="s">
        <v>3717</v>
      </c>
      <c r="D36" s="267" t="s">
        <v>3719</v>
      </c>
      <c r="E36" s="267" t="s">
        <v>584</v>
      </c>
      <c r="F36" s="380">
        <v>80000</v>
      </c>
      <c r="G36" s="266">
        <v>6.05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44167</v>
      </c>
      <c r="B37" s="266">
        <v>539767</v>
      </c>
      <c r="C37" s="267" t="s">
        <v>3720</v>
      </c>
      <c r="D37" s="267" t="s">
        <v>3721</v>
      </c>
      <c r="E37" s="267" t="s">
        <v>584</v>
      </c>
      <c r="F37" s="380">
        <v>40000</v>
      </c>
      <c r="G37" s="266">
        <v>23.75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44167</v>
      </c>
      <c r="B38" s="266">
        <v>539767</v>
      </c>
      <c r="C38" s="267" t="s">
        <v>3720</v>
      </c>
      <c r="D38" s="267" t="s">
        <v>3722</v>
      </c>
      <c r="E38" s="267" t="s">
        <v>583</v>
      </c>
      <c r="F38" s="380">
        <v>40000</v>
      </c>
      <c r="G38" s="266">
        <v>23.75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44167</v>
      </c>
      <c r="B39" s="266">
        <v>539762</v>
      </c>
      <c r="C39" s="267" t="s">
        <v>3671</v>
      </c>
      <c r="D39" s="267" t="s">
        <v>3723</v>
      </c>
      <c r="E39" s="267" t="s">
        <v>583</v>
      </c>
      <c r="F39" s="380">
        <v>27500</v>
      </c>
      <c r="G39" s="266">
        <v>10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44167</v>
      </c>
      <c r="B40" s="266">
        <v>539762</v>
      </c>
      <c r="C40" s="267" t="s">
        <v>3671</v>
      </c>
      <c r="D40" s="267" t="s">
        <v>3724</v>
      </c>
      <c r="E40" s="267" t="s">
        <v>584</v>
      </c>
      <c r="F40" s="380">
        <v>27520</v>
      </c>
      <c r="G40" s="266">
        <v>10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44167</v>
      </c>
      <c r="B41" s="266">
        <v>531287</v>
      </c>
      <c r="C41" s="267" t="s">
        <v>3725</v>
      </c>
      <c r="D41" s="267" t="s">
        <v>3726</v>
      </c>
      <c r="E41" s="267" t="s">
        <v>583</v>
      </c>
      <c r="F41" s="380">
        <v>63124</v>
      </c>
      <c r="G41" s="266">
        <v>29.75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44167</v>
      </c>
      <c r="B42" s="266">
        <v>531287</v>
      </c>
      <c r="C42" s="267" t="s">
        <v>3725</v>
      </c>
      <c r="D42" s="267" t="s">
        <v>3727</v>
      </c>
      <c r="E42" s="267" t="s">
        <v>584</v>
      </c>
      <c r="F42" s="380">
        <v>35465</v>
      </c>
      <c r="G42" s="266">
        <v>29.75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44167</v>
      </c>
      <c r="B43" s="266">
        <v>543247</v>
      </c>
      <c r="C43" s="267" t="s">
        <v>3728</v>
      </c>
      <c r="D43" s="267" t="s">
        <v>3729</v>
      </c>
      <c r="E43" s="267" t="s">
        <v>583</v>
      </c>
      <c r="F43" s="380">
        <v>24000</v>
      </c>
      <c r="G43" s="266">
        <v>30.09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44167</v>
      </c>
      <c r="B44" s="266">
        <v>512279</v>
      </c>
      <c r="C44" s="267" t="s">
        <v>3730</v>
      </c>
      <c r="D44" s="267" t="s">
        <v>3731</v>
      </c>
      <c r="E44" s="267" t="s">
        <v>583</v>
      </c>
      <c r="F44" s="380">
        <v>20000</v>
      </c>
      <c r="G44" s="266">
        <v>4.0999999999999996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44167</v>
      </c>
      <c r="B45" s="266">
        <v>512279</v>
      </c>
      <c r="C45" s="267" t="s">
        <v>3730</v>
      </c>
      <c r="D45" s="267" t="s">
        <v>3732</v>
      </c>
      <c r="E45" s="267" t="s">
        <v>584</v>
      </c>
      <c r="F45" s="380">
        <v>20000</v>
      </c>
      <c r="G45" s="266">
        <v>4.0999999999999996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44167</v>
      </c>
      <c r="B46" s="266">
        <v>512217</v>
      </c>
      <c r="C46" s="267" t="s">
        <v>3733</v>
      </c>
      <c r="D46" s="267" t="s">
        <v>3734</v>
      </c>
      <c r="E46" s="267" t="s">
        <v>583</v>
      </c>
      <c r="F46" s="380">
        <v>32174</v>
      </c>
      <c r="G46" s="266">
        <v>28.38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44167</v>
      </c>
      <c r="B47" s="266">
        <v>539673</v>
      </c>
      <c r="C47" s="267" t="s">
        <v>3659</v>
      </c>
      <c r="D47" s="267" t="s">
        <v>3735</v>
      </c>
      <c r="E47" s="267" t="s">
        <v>583</v>
      </c>
      <c r="F47" s="380">
        <v>11000</v>
      </c>
      <c r="G47" s="266">
        <v>16.600000000000001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44167</v>
      </c>
      <c r="B48" s="266">
        <v>539673</v>
      </c>
      <c r="C48" s="267" t="s">
        <v>3659</v>
      </c>
      <c r="D48" s="267" t="s">
        <v>3672</v>
      </c>
      <c r="E48" s="267" t="s">
        <v>583</v>
      </c>
      <c r="F48" s="380">
        <v>2000</v>
      </c>
      <c r="G48" s="266">
        <v>16.329999999999998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44167</v>
      </c>
      <c r="B49" s="266">
        <v>539673</v>
      </c>
      <c r="C49" s="267" t="s">
        <v>3659</v>
      </c>
      <c r="D49" s="267" t="s">
        <v>3672</v>
      </c>
      <c r="E49" s="267" t="s">
        <v>584</v>
      </c>
      <c r="F49" s="380">
        <v>54704</v>
      </c>
      <c r="G49" s="266">
        <v>16.600000000000001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44167</v>
      </c>
      <c r="B50" s="266">
        <v>531952</v>
      </c>
      <c r="C50" s="267" t="s">
        <v>3673</v>
      </c>
      <c r="D50" s="267" t="s">
        <v>3736</v>
      </c>
      <c r="E50" s="267" t="s">
        <v>584</v>
      </c>
      <c r="F50" s="380">
        <v>49381</v>
      </c>
      <c r="G50" s="266">
        <v>34.56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44167</v>
      </c>
      <c r="B51" s="266">
        <v>540843</v>
      </c>
      <c r="C51" s="267" t="s">
        <v>3674</v>
      </c>
      <c r="D51" s="267" t="s">
        <v>3737</v>
      </c>
      <c r="E51" s="267" t="s">
        <v>583</v>
      </c>
      <c r="F51" s="380">
        <v>18000</v>
      </c>
      <c r="G51" s="266">
        <v>41.33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44167</v>
      </c>
      <c r="B52" s="266">
        <v>539526</v>
      </c>
      <c r="C52" s="267" t="s">
        <v>3647</v>
      </c>
      <c r="D52" s="267" t="s">
        <v>3648</v>
      </c>
      <c r="E52" s="267" t="s">
        <v>584</v>
      </c>
      <c r="F52" s="380">
        <v>1290057</v>
      </c>
      <c r="G52" s="266">
        <v>0.74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44167</v>
      </c>
      <c r="B53" s="266">
        <v>540079</v>
      </c>
      <c r="C53" s="267" t="s">
        <v>3738</v>
      </c>
      <c r="D53" s="267" t="s">
        <v>3739</v>
      </c>
      <c r="E53" s="267" t="s">
        <v>583</v>
      </c>
      <c r="F53" s="380">
        <v>24000</v>
      </c>
      <c r="G53" s="266">
        <v>13.38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44167</v>
      </c>
      <c r="B54" s="266">
        <v>540079</v>
      </c>
      <c r="C54" s="267" t="s">
        <v>3738</v>
      </c>
      <c r="D54" s="267" t="s">
        <v>3740</v>
      </c>
      <c r="E54" s="267" t="s">
        <v>584</v>
      </c>
      <c r="F54" s="380">
        <v>18000</v>
      </c>
      <c r="G54" s="266">
        <v>13.42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44167</v>
      </c>
      <c r="B55" s="266">
        <v>522229</v>
      </c>
      <c r="C55" s="267" t="s">
        <v>3741</v>
      </c>
      <c r="D55" s="267" t="s">
        <v>3742</v>
      </c>
      <c r="E55" s="267" t="s">
        <v>584</v>
      </c>
      <c r="F55" s="380">
        <v>211111</v>
      </c>
      <c r="G55" s="266">
        <v>29.56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44167</v>
      </c>
      <c r="B56" s="266">
        <v>539402</v>
      </c>
      <c r="C56" s="267" t="s">
        <v>3743</v>
      </c>
      <c r="D56" s="267" t="s">
        <v>3744</v>
      </c>
      <c r="E56" s="267" t="s">
        <v>583</v>
      </c>
      <c r="F56" s="380">
        <v>102400</v>
      </c>
      <c r="G56" s="266">
        <v>19.75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44167</v>
      </c>
      <c r="B57" s="266">
        <v>539402</v>
      </c>
      <c r="C57" s="267" t="s">
        <v>3743</v>
      </c>
      <c r="D57" s="267" t="s">
        <v>3745</v>
      </c>
      <c r="E57" s="267" t="s">
        <v>583</v>
      </c>
      <c r="F57" s="380">
        <v>6400</v>
      </c>
      <c r="G57" s="266">
        <v>18.899999999999999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44167</v>
      </c>
      <c r="B58" s="266">
        <v>539402</v>
      </c>
      <c r="C58" s="267" t="s">
        <v>3743</v>
      </c>
      <c r="D58" s="267" t="s">
        <v>3745</v>
      </c>
      <c r="E58" s="267" t="s">
        <v>584</v>
      </c>
      <c r="F58" s="380">
        <v>102400</v>
      </c>
      <c r="G58" s="266">
        <v>19.75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44167</v>
      </c>
      <c r="B59" s="266">
        <v>538732</v>
      </c>
      <c r="C59" s="267" t="s">
        <v>3746</v>
      </c>
      <c r="D59" s="267" t="s">
        <v>3747</v>
      </c>
      <c r="E59" s="267" t="s">
        <v>583</v>
      </c>
      <c r="F59" s="380">
        <v>298500</v>
      </c>
      <c r="G59" s="266">
        <v>16.75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44167</v>
      </c>
      <c r="B60" s="266">
        <v>538732</v>
      </c>
      <c r="C60" s="267" t="s">
        <v>3746</v>
      </c>
      <c r="D60" s="267" t="s">
        <v>3748</v>
      </c>
      <c r="E60" s="267" t="s">
        <v>584</v>
      </c>
      <c r="F60" s="380">
        <v>298500</v>
      </c>
      <c r="G60" s="266">
        <v>16.75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44167</v>
      </c>
      <c r="B61" s="266">
        <v>522108</v>
      </c>
      <c r="C61" s="267" t="s">
        <v>3749</v>
      </c>
      <c r="D61" s="267" t="s">
        <v>3750</v>
      </c>
      <c r="E61" s="267" t="s">
        <v>584</v>
      </c>
      <c r="F61" s="380">
        <v>61518</v>
      </c>
      <c r="G61" s="266">
        <v>485.49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44167</v>
      </c>
      <c r="B62" s="266">
        <v>522108</v>
      </c>
      <c r="C62" s="267" t="s">
        <v>3749</v>
      </c>
      <c r="D62" s="267" t="s">
        <v>3751</v>
      </c>
      <c r="E62" s="267" t="s">
        <v>583</v>
      </c>
      <c r="F62" s="380">
        <v>116154</v>
      </c>
      <c r="G62" s="266">
        <v>485.26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44167</v>
      </c>
      <c r="B63" s="266" t="s">
        <v>3752</v>
      </c>
      <c r="C63" s="267" t="s">
        <v>3753</v>
      </c>
      <c r="D63" s="267" t="s">
        <v>3754</v>
      </c>
      <c r="E63" s="267" t="s">
        <v>583</v>
      </c>
      <c r="F63" s="380">
        <v>80000</v>
      </c>
      <c r="G63" s="266">
        <v>56.8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44167</v>
      </c>
      <c r="B64" s="266" t="s">
        <v>3536</v>
      </c>
      <c r="C64" s="267" t="s">
        <v>3755</v>
      </c>
      <c r="D64" s="267" t="s">
        <v>3756</v>
      </c>
      <c r="E64" s="267" t="s">
        <v>583</v>
      </c>
      <c r="F64" s="380">
        <v>275000</v>
      </c>
      <c r="G64" s="266">
        <v>11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44167</v>
      </c>
      <c r="B65" s="266" t="s">
        <v>1525</v>
      </c>
      <c r="C65" s="267" t="s">
        <v>3757</v>
      </c>
      <c r="D65" s="267" t="s">
        <v>3758</v>
      </c>
      <c r="E65" s="267" t="s">
        <v>583</v>
      </c>
      <c r="F65" s="380">
        <v>40091</v>
      </c>
      <c r="G65" s="266">
        <v>91.26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44167</v>
      </c>
      <c r="B66" s="266" t="s">
        <v>1622</v>
      </c>
      <c r="C66" s="267" t="s">
        <v>3759</v>
      </c>
      <c r="D66" s="267" t="s">
        <v>3760</v>
      </c>
      <c r="E66" s="267" t="s">
        <v>583</v>
      </c>
      <c r="F66" s="380">
        <v>500000</v>
      </c>
      <c r="G66" s="266">
        <v>265.31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44167</v>
      </c>
      <c r="B67" s="266" t="s">
        <v>125</v>
      </c>
      <c r="C67" s="267" t="s">
        <v>3761</v>
      </c>
      <c r="D67" s="267" t="s">
        <v>3762</v>
      </c>
      <c r="E67" s="267" t="s">
        <v>583</v>
      </c>
      <c r="F67" s="380">
        <v>66500000</v>
      </c>
      <c r="G67" s="266">
        <v>215.5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44167</v>
      </c>
      <c r="B68" s="266" t="s">
        <v>1928</v>
      </c>
      <c r="C68" s="267" t="s">
        <v>3763</v>
      </c>
      <c r="D68" s="267" t="s">
        <v>3764</v>
      </c>
      <c r="E68" s="267" t="s">
        <v>583</v>
      </c>
      <c r="F68" s="380">
        <v>719378</v>
      </c>
      <c r="G68" s="266">
        <v>44.36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44167</v>
      </c>
      <c r="B69" s="266" t="s">
        <v>3315</v>
      </c>
      <c r="C69" s="267" t="s">
        <v>3765</v>
      </c>
      <c r="D69" s="267" t="s">
        <v>3766</v>
      </c>
      <c r="E69" s="267" t="s">
        <v>583</v>
      </c>
      <c r="F69" s="380">
        <v>105500</v>
      </c>
      <c r="G69" s="266">
        <v>8.09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44167</v>
      </c>
      <c r="B70" s="266" t="s">
        <v>2369</v>
      </c>
      <c r="C70" s="267" t="s">
        <v>3767</v>
      </c>
      <c r="D70" s="267" t="s">
        <v>3768</v>
      </c>
      <c r="E70" s="267" t="s">
        <v>583</v>
      </c>
      <c r="F70" s="380">
        <v>101631</v>
      </c>
      <c r="G70" s="266">
        <v>137.41999999999999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44167</v>
      </c>
      <c r="B71" s="266" t="s">
        <v>3353</v>
      </c>
      <c r="C71" s="267" t="s">
        <v>3769</v>
      </c>
      <c r="D71" s="267" t="s">
        <v>3770</v>
      </c>
      <c r="E71" s="267" t="s">
        <v>583</v>
      </c>
      <c r="F71" s="380">
        <v>228207</v>
      </c>
      <c r="G71" s="266">
        <v>25.8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44167</v>
      </c>
      <c r="B72" s="266" t="s">
        <v>3771</v>
      </c>
      <c r="C72" s="267" t="s">
        <v>3772</v>
      </c>
      <c r="D72" s="267" t="s">
        <v>3773</v>
      </c>
      <c r="E72" s="267" t="s">
        <v>583</v>
      </c>
      <c r="F72" s="380">
        <v>36000</v>
      </c>
      <c r="G72" s="266">
        <v>45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44167</v>
      </c>
      <c r="B73" s="266" t="s">
        <v>3771</v>
      </c>
      <c r="C73" s="267" t="s">
        <v>3772</v>
      </c>
      <c r="D73" s="267" t="s">
        <v>3774</v>
      </c>
      <c r="E73" s="267" t="s">
        <v>583</v>
      </c>
      <c r="F73" s="380">
        <v>39000</v>
      </c>
      <c r="G73" s="266">
        <v>45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44167</v>
      </c>
      <c r="B74" s="266" t="s">
        <v>3771</v>
      </c>
      <c r="C74" s="267" t="s">
        <v>3772</v>
      </c>
      <c r="D74" s="267" t="s">
        <v>3775</v>
      </c>
      <c r="E74" s="267" t="s">
        <v>583</v>
      </c>
      <c r="F74" s="380">
        <v>3000</v>
      </c>
      <c r="G74" s="266">
        <v>45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44167</v>
      </c>
      <c r="B75" s="266" t="s">
        <v>3371</v>
      </c>
      <c r="C75" s="267" t="s">
        <v>3675</v>
      </c>
      <c r="D75" s="267" t="s">
        <v>3676</v>
      </c>
      <c r="E75" s="267" t="s">
        <v>583</v>
      </c>
      <c r="F75" s="380">
        <v>4000000</v>
      </c>
      <c r="G75" s="266">
        <v>0.8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44167</v>
      </c>
      <c r="B76" s="266" t="s">
        <v>181</v>
      </c>
      <c r="C76" s="267" t="s">
        <v>3776</v>
      </c>
      <c r="D76" s="267" t="s">
        <v>3777</v>
      </c>
      <c r="E76" s="267" t="s">
        <v>583</v>
      </c>
      <c r="F76" s="380">
        <v>1807245</v>
      </c>
      <c r="G76" s="266">
        <v>420.92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44167</v>
      </c>
      <c r="B77" s="266" t="s">
        <v>3752</v>
      </c>
      <c r="C77" s="267" t="s">
        <v>3753</v>
      </c>
      <c r="D77" s="267" t="s">
        <v>3778</v>
      </c>
      <c r="E77" s="267" t="s">
        <v>584</v>
      </c>
      <c r="F77" s="380">
        <v>80000</v>
      </c>
      <c r="G77" s="266">
        <v>56.8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44167</v>
      </c>
      <c r="B78" s="266" t="s">
        <v>3534</v>
      </c>
      <c r="C78" s="267" t="s">
        <v>3779</v>
      </c>
      <c r="D78" s="267" t="s">
        <v>3780</v>
      </c>
      <c r="E78" s="267" t="s">
        <v>584</v>
      </c>
      <c r="F78" s="380">
        <v>722361</v>
      </c>
      <c r="G78" s="266">
        <v>0.95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44167</v>
      </c>
      <c r="B79" s="266" t="s">
        <v>3536</v>
      </c>
      <c r="C79" s="267" t="s">
        <v>3755</v>
      </c>
      <c r="D79" s="267" t="s">
        <v>3781</v>
      </c>
      <c r="E79" s="267" t="s">
        <v>584</v>
      </c>
      <c r="F79" s="380">
        <v>447926</v>
      </c>
      <c r="G79" s="266">
        <v>11.03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44167</v>
      </c>
      <c r="B80" s="266" t="s">
        <v>1525</v>
      </c>
      <c r="C80" s="267" t="s">
        <v>3757</v>
      </c>
      <c r="D80" s="267" t="s">
        <v>3782</v>
      </c>
      <c r="E80" s="267" t="s">
        <v>584</v>
      </c>
      <c r="F80" s="380">
        <v>35000</v>
      </c>
      <c r="G80" s="266">
        <v>91.73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44167</v>
      </c>
      <c r="B81" s="266" t="s">
        <v>1525</v>
      </c>
      <c r="C81" s="267" t="s">
        <v>3757</v>
      </c>
      <c r="D81" s="267" t="s">
        <v>3758</v>
      </c>
      <c r="E81" s="267" t="s">
        <v>584</v>
      </c>
      <c r="F81" s="380">
        <v>31276</v>
      </c>
      <c r="G81" s="266">
        <v>92.17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44167</v>
      </c>
      <c r="B82" s="266" t="s">
        <v>1622</v>
      </c>
      <c r="C82" s="267" t="s">
        <v>3759</v>
      </c>
      <c r="D82" s="267" t="s">
        <v>3783</v>
      </c>
      <c r="E82" s="267" t="s">
        <v>584</v>
      </c>
      <c r="F82" s="380">
        <v>500000</v>
      </c>
      <c r="G82" s="266">
        <v>265.31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44167</v>
      </c>
      <c r="B83" s="266" t="s">
        <v>125</v>
      </c>
      <c r="C83" s="267" t="s">
        <v>3761</v>
      </c>
      <c r="D83" s="267" t="s">
        <v>3784</v>
      </c>
      <c r="E83" s="267" t="s">
        <v>584</v>
      </c>
      <c r="F83" s="380">
        <v>18110429</v>
      </c>
      <c r="G83" s="266">
        <v>215.59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44167</v>
      </c>
      <c r="B84" s="266" t="s">
        <v>125</v>
      </c>
      <c r="C84" s="267" t="s">
        <v>3761</v>
      </c>
      <c r="D84" s="267" t="s">
        <v>3785</v>
      </c>
      <c r="E84" s="267" t="s">
        <v>584</v>
      </c>
      <c r="F84" s="380">
        <v>31208860</v>
      </c>
      <c r="G84" s="266">
        <v>215.59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44167</v>
      </c>
      <c r="B85" s="266" t="s">
        <v>1928</v>
      </c>
      <c r="C85" s="267" t="s">
        <v>3763</v>
      </c>
      <c r="D85" s="267" t="s">
        <v>3764</v>
      </c>
      <c r="E85" s="267" t="s">
        <v>584</v>
      </c>
      <c r="F85" s="380">
        <v>719378</v>
      </c>
      <c r="G85" s="266">
        <v>44.4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44167</v>
      </c>
      <c r="B86" s="266" t="s">
        <v>1960</v>
      </c>
      <c r="C86" s="267" t="s">
        <v>3786</v>
      </c>
      <c r="D86" s="267" t="s">
        <v>3787</v>
      </c>
      <c r="E86" s="267" t="s">
        <v>584</v>
      </c>
      <c r="F86" s="380">
        <v>537873</v>
      </c>
      <c r="G86" s="266">
        <v>25.95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44167</v>
      </c>
      <c r="B87" s="266" t="s">
        <v>3315</v>
      </c>
      <c r="C87" s="267" t="s">
        <v>3765</v>
      </c>
      <c r="D87" s="267" t="s">
        <v>3788</v>
      </c>
      <c r="E87" s="267" t="s">
        <v>584</v>
      </c>
      <c r="F87" s="380">
        <v>114166</v>
      </c>
      <c r="G87" s="266">
        <v>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44167</v>
      </c>
      <c r="B88" s="266" t="s">
        <v>2369</v>
      </c>
      <c r="C88" s="267" t="s">
        <v>3767</v>
      </c>
      <c r="D88" s="267" t="s">
        <v>3768</v>
      </c>
      <c r="E88" s="267" t="s">
        <v>584</v>
      </c>
      <c r="F88" s="380">
        <v>4224</v>
      </c>
      <c r="G88" s="266">
        <v>141.34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44167</v>
      </c>
      <c r="B89" s="266" t="s">
        <v>3353</v>
      </c>
      <c r="C89" s="267" t="s">
        <v>3769</v>
      </c>
      <c r="D89" s="267" t="s">
        <v>3770</v>
      </c>
      <c r="E89" s="267" t="s">
        <v>584</v>
      </c>
      <c r="F89" s="380">
        <v>78207</v>
      </c>
      <c r="G89" s="266">
        <v>28.48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44167</v>
      </c>
      <c r="B90" s="266" t="s">
        <v>3771</v>
      </c>
      <c r="C90" s="267" t="s">
        <v>3772</v>
      </c>
      <c r="D90" s="267" t="s">
        <v>3789</v>
      </c>
      <c r="E90" s="267" t="s">
        <v>584</v>
      </c>
      <c r="F90" s="380">
        <v>39000</v>
      </c>
      <c r="G90" s="266">
        <v>45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44167</v>
      </c>
      <c r="B91" s="266" t="s">
        <v>3771</v>
      </c>
      <c r="C91" s="267" t="s">
        <v>3772</v>
      </c>
      <c r="D91" s="267" t="s">
        <v>3775</v>
      </c>
      <c r="E91" s="267" t="s">
        <v>584</v>
      </c>
      <c r="F91" s="380">
        <v>36000</v>
      </c>
      <c r="G91" s="266">
        <v>45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44167</v>
      </c>
      <c r="B92" s="266" t="s">
        <v>3371</v>
      </c>
      <c r="C92" s="267" t="s">
        <v>3675</v>
      </c>
      <c r="D92" s="267" t="s">
        <v>3676</v>
      </c>
      <c r="E92" s="267" t="s">
        <v>584</v>
      </c>
      <c r="F92" s="380">
        <v>6000000</v>
      </c>
      <c r="G92" s="266">
        <v>0.85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44167</v>
      </c>
      <c r="B93" s="266" t="s">
        <v>2496</v>
      </c>
      <c r="C93" s="267" t="s">
        <v>3660</v>
      </c>
      <c r="D93" s="267" t="s">
        <v>3661</v>
      </c>
      <c r="E93" s="267" t="s">
        <v>584</v>
      </c>
      <c r="F93" s="380">
        <v>959356</v>
      </c>
      <c r="G93" s="266">
        <v>55.64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8"/>
  <sheetViews>
    <sheetView zoomScale="70" zoomScaleNormal="70" workbookViewId="0">
      <selection activeCell="G28" sqref="G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2" customFormat="1" ht="14.25">
      <c r="A10" s="417">
        <v>1</v>
      </c>
      <c r="B10" s="418">
        <v>44110</v>
      </c>
      <c r="C10" s="419"/>
      <c r="D10" s="420" t="s">
        <v>142</v>
      </c>
      <c r="E10" s="421" t="s">
        <v>600</v>
      </c>
      <c r="F10" s="422">
        <v>6890</v>
      </c>
      <c r="G10" s="421">
        <v>6600</v>
      </c>
      <c r="H10" s="421">
        <v>7170</v>
      </c>
      <c r="I10" s="423">
        <v>7450</v>
      </c>
      <c r="J10" s="424" t="s">
        <v>3637</v>
      </c>
      <c r="K10" s="424">
        <f t="shared" ref="K10" si="0">H10-F10</f>
        <v>280</v>
      </c>
      <c r="L10" s="434">
        <f t="shared" ref="L10" si="1">(F10*-0.8)/100</f>
        <v>-55.12</v>
      </c>
      <c r="M10" s="425">
        <f t="shared" ref="M10" si="2">(K10+L10)/F10</f>
        <v>3.2638606676342524E-2</v>
      </c>
      <c r="N10" s="426" t="s">
        <v>599</v>
      </c>
      <c r="O10" s="427">
        <v>44131</v>
      </c>
      <c r="Q10" s="413"/>
      <c r="R10" s="414" t="s">
        <v>3633</v>
      </c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 s="5" customFormat="1" ht="14.25">
      <c r="A11" s="382">
        <v>2</v>
      </c>
      <c r="B11" s="404">
        <v>44153</v>
      </c>
      <c r="C11" s="405"/>
      <c r="D11" s="429" t="s">
        <v>116</v>
      </c>
      <c r="E11" s="409" t="s">
        <v>600</v>
      </c>
      <c r="F11" s="409" t="s">
        <v>3643</v>
      </c>
      <c r="G11" s="416">
        <v>2000</v>
      </c>
      <c r="H11" s="409"/>
      <c r="I11" s="406" t="s">
        <v>3644</v>
      </c>
      <c r="J11" s="411" t="s">
        <v>601</v>
      </c>
      <c r="K11" s="411"/>
      <c r="L11" s="435"/>
      <c r="M11" s="375"/>
      <c r="N11" s="385"/>
      <c r="O11" s="381"/>
      <c r="P11" s="412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404">
        <v>44154</v>
      </c>
      <c r="C12" s="405"/>
      <c r="D12" s="429" t="s">
        <v>472</v>
      </c>
      <c r="E12" s="409" t="s">
        <v>600</v>
      </c>
      <c r="F12" s="409" t="s">
        <v>3645</v>
      </c>
      <c r="G12" s="416">
        <v>1515</v>
      </c>
      <c r="H12" s="409"/>
      <c r="I12" s="406" t="s">
        <v>3646</v>
      </c>
      <c r="J12" s="411" t="s">
        <v>601</v>
      </c>
      <c r="K12" s="411"/>
      <c r="L12" s="435"/>
      <c r="M12" s="375"/>
      <c r="N12" s="385"/>
      <c r="O12" s="381"/>
      <c r="P12" s="412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17">
        <v>4</v>
      </c>
      <c r="B13" s="418">
        <v>44154</v>
      </c>
      <c r="C13" s="419"/>
      <c r="D13" s="420" t="s">
        <v>252</v>
      </c>
      <c r="E13" s="421" t="s">
        <v>600</v>
      </c>
      <c r="F13" s="422">
        <v>2450</v>
      </c>
      <c r="G13" s="421">
        <v>2300</v>
      </c>
      <c r="H13" s="421">
        <v>2550</v>
      </c>
      <c r="I13" s="423">
        <v>2750</v>
      </c>
      <c r="J13" s="424" t="s">
        <v>3669</v>
      </c>
      <c r="K13" s="424">
        <f t="shared" ref="K13" si="3">H13-F13</f>
        <v>100</v>
      </c>
      <c r="L13" s="434">
        <f t="shared" ref="L13" si="4">(F13*-0.8)/100</f>
        <v>-19.600000000000001</v>
      </c>
      <c r="M13" s="425">
        <f t="shared" ref="M13" si="5">(K13+L13)/F13</f>
        <v>3.2816326530612248E-2</v>
      </c>
      <c r="N13" s="426" t="s">
        <v>599</v>
      </c>
      <c r="O13" s="427">
        <v>44160</v>
      </c>
      <c r="P13" s="412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382">
        <v>5</v>
      </c>
      <c r="B14" s="404">
        <v>44167</v>
      </c>
      <c r="C14" s="405"/>
      <c r="D14" s="429" t="s">
        <v>98</v>
      </c>
      <c r="E14" s="409" t="s">
        <v>600</v>
      </c>
      <c r="F14" s="409" t="s">
        <v>3678</v>
      </c>
      <c r="G14" s="416">
        <v>167</v>
      </c>
      <c r="H14" s="409"/>
      <c r="I14" s="406" t="s">
        <v>3679</v>
      </c>
      <c r="J14" s="411" t="s">
        <v>601</v>
      </c>
      <c r="K14" s="411"/>
      <c r="L14" s="435"/>
      <c r="M14" s="375"/>
      <c r="N14" s="385"/>
      <c r="O14" s="381"/>
      <c r="P14" s="412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404"/>
      <c r="C15" s="405"/>
      <c r="D15" s="429"/>
      <c r="E15" s="409"/>
      <c r="F15" s="409"/>
      <c r="G15" s="416"/>
      <c r="H15" s="409"/>
      <c r="I15" s="406"/>
      <c r="J15" s="411"/>
      <c r="K15" s="411"/>
      <c r="L15" s="435"/>
      <c r="M15" s="375"/>
      <c r="N15" s="385"/>
      <c r="O15" s="381"/>
      <c r="P15" s="412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404"/>
      <c r="C16" s="405"/>
      <c r="D16" s="429"/>
      <c r="E16" s="409"/>
      <c r="F16" s="409"/>
      <c r="G16" s="416"/>
      <c r="H16" s="409"/>
      <c r="I16" s="406"/>
      <c r="J16" s="411"/>
      <c r="K16" s="411"/>
      <c r="L16" s="435"/>
      <c r="M16" s="375"/>
      <c r="N16" s="385"/>
      <c r="O16" s="381"/>
      <c r="P16" s="412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80"/>
      <c r="B17" s="481"/>
      <c r="C17" s="482"/>
      <c r="D17" s="483"/>
      <c r="E17" s="484"/>
      <c r="F17" s="484"/>
      <c r="G17" s="447"/>
      <c r="H17" s="484"/>
      <c r="I17" s="485"/>
      <c r="J17" s="448"/>
      <c r="K17" s="448"/>
      <c r="L17" s="486"/>
      <c r="M17" s="79"/>
      <c r="N17" s="487"/>
      <c r="O17" s="488"/>
      <c r="P17" s="412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80"/>
      <c r="B18" s="481"/>
      <c r="C18" s="482"/>
      <c r="D18" s="483"/>
      <c r="E18" s="484"/>
      <c r="F18" s="484"/>
      <c r="G18" s="447"/>
      <c r="H18" s="484"/>
      <c r="I18" s="485"/>
      <c r="J18" s="448"/>
      <c r="K18" s="448"/>
      <c r="L18" s="486"/>
      <c r="M18" s="79"/>
      <c r="N18" s="487"/>
      <c r="O18" s="488"/>
      <c r="P18" s="412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36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37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37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37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38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39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400" customFormat="1" ht="15" customHeight="1">
      <c r="A25" s="501">
        <v>1</v>
      </c>
      <c r="B25" s="502">
        <v>44153</v>
      </c>
      <c r="C25" s="503"/>
      <c r="D25" s="504" t="s">
        <v>3642</v>
      </c>
      <c r="E25" s="505" t="s">
        <v>600</v>
      </c>
      <c r="F25" s="505">
        <v>376</v>
      </c>
      <c r="G25" s="506">
        <v>367</v>
      </c>
      <c r="H25" s="506">
        <v>376.5</v>
      </c>
      <c r="I25" s="505">
        <v>396</v>
      </c>
      <c r="J25" s="507" t="s">
        <v>3677</v>
      </c>
      <c r="K25" s="507">
        <f t="shared" ref="K25" si="6">H25-F25</f>
        <v>0.5</v>
      </c>
      <c r="L25" s="508">
        <f t="shared" ref="L25:L26" si="7">(F25*-0.7)/100</f>
        <v>-2.6319999999999997</v>
      </c>
      <c r="M25" s="509">
        <f t="shared" ref="M25:M26" si="8">(K25+L25)/F25</f>
        <v>-5.6702127659574459E-3</v>
      </c>
      <c r="N25" s="510" t="s">
        <v>708</v>
      </c>
      <c r="O25" s="511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400" customFormat="1" ht="15" customHeight="1">
      <c r="A26" s="512">
        <v>2</v>
      </c>
      <c r="B26" s="513">
        <v>44161</v>
      </c>
      <c r="C26" s="514"/>
      <c r="D26" s="515" t="s">
        <v>133</v>
      </c>
      <c r="E26" s="516" t="s">
        <v>3627</v>
      </c>
      <c r="F26" s="516">
        <v>1877</v>
      </c>
      <c r="G26" s="517">
        <v>1925</v>
      </c>
      <c r="H26" s="517">
        <v>1837</v>
      </c>
      <c r="I26" s="516">
        <v>1800</v>
      </c>
      <c r="J26" s="497" t="s">
        <v>636</v>
      </c>
      <c r="K26" s="497">
        <f>F26-H26</f>
        <v>40</v>
      </c>
      <c r="L26" s="498">
        <f t="shared" si="7"/>
        <v>-13.138999999999999</v>
      </c>
      <c r="M26" s="499">
        <f t="shared" si="8"/>
        <v>1.4310602024507194E-2</v>
      </c>
      <c r="N26" s="518" t="s">
        <v>599</v>
      </c>
      <c r="O26" s="500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400" customFormat="1" ht="15" customHeight="1">
      <c r="A27" s="441">
        <v>3</v>
      </c>
      <c r="B27" s="465">
        <v>44166</v>
      </c>
      <c r="C27" s="468"/>
      <c r="D27" s="432" t="s">
        <v>253</v>
      </c>
      <c r="E27" s="433" t="s">
        <v>600</v>
      </c>
      <c r="F27" s="433" t="s">
        <v>3662</v>
      </c>
      <c r="G27" s="469">
        <v>619</v>
      </c>
      <c r="H27" s="469"/>
      <c r="I27" s="433">
        <v>680</v>
      </c>
      <c r="J27" s="461" t="s">
        <v>601</v>
      </c>
      <c r="K27" s="461"/>
      <c r="L27" s="462"/>
      <c r="M27" s="449"/>
      <c r="N27" s="410"/>
      <c r="O27" s="456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400" customFormat="1" ht="15" customHeight="1">
      <c r="A28" s="441">
        <v>4</v>
      </c>
      <c r="B28" s="465">
        <v>44166</v>
      </c>
      <c r="C28" s="468"/>
      <c r="D28" s="432" t="s">
        <v>957</v>
      </c>
      <c r="E28" s="433" t="s">
        <v>600</v>
      </c>
      <c r="F28" s="433" t="s">
        <v>3663</v>
      </c>
      <c r="G28" s="469">
        <v>112</v>
      </c>
      <c r="H28" s="469"/>
      <c r="I28" s="433">
        <v>122</v>
      </c>
      <c r="J28" s="461" t="s">
        <v>601</v>
      </c>
      <c r="K28" s="461"/>
      <c r="L28" s="462"/>
      <c r="M28" s="449"/>
      <c r="N28" s="410"/>
      <c r="O28" s="456"/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400" customFormat="1" ht="15" customHeight="1">
      <c r="A29" s="441">
        <v>5</v>
      </c>
      <c r="B29" s="465">
        <v>44167</v>
      </c>
      <c r="C29" s="468"/>
      <c r="D29" s="432" t="s">
        <v>55</v>
      </c>
      <c r="E29" s="433" t="s">
        <v>600</v>
      </c>
      <c r="F29" s="433" t="s">
        <v>3680</v>
      </c>
      <c r="G29" s="469">
        <v>590</v>
      </c>
      <c r="H29" s="469"/>
      <c r="I29" s="433">
        <v>640</v>
      </c>
      <c r="J29" s="461" t="s">
        <v>601</v>
      </c>
      <c r="K29" s="461"/>
      <c r="L29" s="462"/>
      <c r="M29" s="449"/>
      <c r="N29" s="410"/>
      <c r="O29" s="456"/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400" customFormat="1" ht="15" customHeight="1">
      <c r="A30" s="441">
        <v>6</v>
      </c>
      <c r="B30" s="465">
        <v>44167</v>
      </c>
      <c r="C30" s="468"/>
      <c r="D30" s="432" t="s">
        <v>197</v>
      </c>
      <c r="E30" s="433" t="s">
        <v>600</v>
      </c>
      <c r="F30" s="433" t="s">
        <v>3681</v>
      </c>
      <c r="G30" s="469">
        <v>428</v>
      </c>
      <c r="H30" s="469"/>
      <c r="I30" s="433" t="s">
        <v>3682</v>
      </c>
      <c r="J30" s="461" t="s">
        <v>601</v>
      </c>
      <c r="K30" s="461"/>
      <c r="L30" s="462"/>
      <c r="M30" s="449"/>
      <c r="N30" s="410"/>
      <c r="O30" s="456"/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400" customFormat="1" ht="15" customHeight="1">
      <c r="A31" s="441">
        <v>7</v>
      </c>
      <c r="B31" s="465">
        <v>44167</v>
      </c>
      <c r="C31" s="468"/>
      <c r="D31" s="432" t="s">
        <v>75</v>
      </c>
      <c r="E31" s="433" t="s">
        <v>600</v>
      </c>
      <c r="F31" s="433" t="s">
        <v>3683</v>
      </c>
      <c r="G31" s="469">
        <v>3480</v>
      </c>
      <c r="H31" s="469"/>
      <c r="I31" s="433">
        <v>3800</v>
      </c>
      <c r="J31" s="461" t="s">
        <v>601</v>
      </c>
      <c r="K31" s="461"/>
      <c r="L31" s="462"/>
      <c r="M31" s="449"/>
      <c r="N31" s="410"/>
      <c r="O31" s="456"/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400" customFormat="1" ht="15" customHeight="1">
      <c r="A32" s="441"/>
      <c r="B32" s="465"/>
      <c r="C32" s="468"/>
      <c r="D32" s="432"/>
      <c r="E32" s="433"/>
      <c r="F32" s="433"/>
      <c r="G32" s="469"/>
      <c r="H32" s="469"/>
      <c r="I32" s="433"/>
      <c r="J32" s="461"/>
      <c r="K32" s="461"/>
      <c r="L32" s="462"/>
      <c r="M32" s="449"/>
      <c r="N32" s="410"/>
      <c r="O32" s="456"/>
      <c r="P32" s="7"/>
      <c r="Q32" s="7"/>
      <c r="R32" s="343"/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400" customFormat="1" ht="15" customHeight="1">
      <c r="A33" s="441"/>
      <c r="B33" s="465"/>
      <c r="C33" s="468"/>
      <c r="D33" s="432"/>
      <c r="E33" s="433"/>
      <c r="F33" s="433"/>
      <c r="G33" s="469"/>
      <c r="H33" s="469"/>
      <c r="I33" s="433"/>
      <c r="J33" s="461"/>
      <c r="K33" s="461"/>
      <c r="L33" s="462"/>
      <c r="M33" s="449"/>
      <c r="N33" s="410"/>
      <c r="O33" s="456"/>
      <c r="P33" s="7"/>
      <c r="Q33" s="7"/>
      <c r="R33" s="343"/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400" customFormat="1" ht="15" customHeight="1">
      <c r="A34" s="441"/>
      <c r="B34" s="465"/>
      <c r="C34" s="468"/>
      <c r="D34" s="430"/>
      <c r="E34" s="433"/>
      <c r="F34" s="433"/>
      <c r="G34" s="469"/>
      <c r="H34" s="469"/>
      <c r="I34" s="433"/>
      <c r="J34" s="376"/>
      <c r="K34" s="376"/>
      <c r="L34" s="451"/>
      <c r="M34" s="449"/>
      <c r="N34" s="411"/>
      <c r="O34" s="440"/>
      <c r="P34" s="7"/>
      <c r="Q34" s="7"/>
      <c r="R34" s="343"/>
      <c r="S34" s="40"/>
      <c r="T34" s="40"/>
      <c r="U34" s="40"/>
      <c r="V34" s="40"/>
      <c r="W34" s="40"/>
      <c r="X34" s="40"/>
      <c r="Y34" s="40"/>
      <c r="Z34" s="40"/>
      <c r="AA34" s="40"/>
    </row>
    <row r="35" spans="1:34" ht="44.25" customHeight="1">
      <c r="A35" s="23" t="s">
        <v>603</v>
      </c>
      <c r="B35" s="39"/>
      <c r="C35" s="39"/>
      <c r="D35" s="40"/>
      <c r="E35" s="36"/>
      <c r="F35" s="36"/>
      <c r="G35" s="35"/>
      <c r="H35" s="35" t="s">
        <v>3632</v>
      </c>
      <c r="I35" s="36"/>
      <c r="J35" s="17"/>
      <c r="K35" s="79"/>
      <c r="L35" s="80"/>
      <c r="M35" s="79"/>
      <c r="N35" s="81"/>
      <c r="O35" s="79"/>
      <c r="P35" s="7"/>
      <c r="Q35" s="457"/>
      <c r="R35" s="470"/>
      <c r="S35" s="457"/>
      <c r="T35" s="457"/>
      <c r="U35" s="457"/>
      <c r="V35" s="457"/>
      <c r="W35" s="457"/>
      <c r="X35" s="457"/>
      <c r="Y35" s="457"/>
      <c r="Z35" s="40"/>
      <c r="AA35" s="40"/>
      <c r="AB35" s="40"/>
    </row>
    <row r="36" spans="1:34" s="6" customFormat="1">
      <c r="A36" s="29" t="s">
        <v>604</v>
      </c>
      <c r="B36" s="23"/>
      <c r="C36" s="23"/>
      <c r="D36" s="23"/>
      <c r="E36" s="5"/>
      <c r="F36" s="30" t="s">
        <v>605</v>
      </c>
      <c r="G36" s="41"/>
      <c r="H36" s="42"/>
      <c r="I36" s="82"/>
      <c r="J36" s="17"/>
      <c r="K36" s="83"/>
      <c r="L36" s="84"/>
      <c r="M36" s="85"/>
      <c r="N36" s="86"/>
      <c r="O36" s="87"/>
      <c r="P36" s="5"/>
      <c r="Q36" s="4"/>
      <c r="R36" s="12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9" customFormat="1" ht="14.25" customHeight="1">
      <c r="A37" s="29"/>
      <c r="B37" s="23"/>
      <c r="C37" s="23"/>
      <c r="D37" s="23"/>
      <c r="E37" s="32"/>
      <c r="F37" s="30" t="s">
        <v>607</v>
      </c>
      <c r="G37" s="41"/>
      <c r="H37" s="42"/>
      <c r="I37" s="82"/>
      <c r="J37" s="17"/>
      <c r="K37" s="83"/>
      <c r="L37" s="84"/>
      <c r="M37" s="85"/>
      <c r="N37" s="86"/>
      <c r="O37" s="87"/>
      <c r="P37" s="5"/>
      <c r="Q37" s="4"/>
      <c r="R37" s="12"/>
      <c r="S37" s="6"/>
      <c r="Y37" s="6"/>
      <c r="Z37" s="6"/>
    </row>
    <row r="38" spans="1:34" s="9" customFormat="1" ht="14.25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69"/>
      <c r="M38" s="17"/>
      <c r="N38" s="72"/>
      <c r="O38" s="57"/>
      <c r="P38" s="8"/>
      <c r="Q38" s="4"/>
      <c r="R38" s="12"/>
      <c r="S38" s="6"/>
      <c r="Y38" s="6"/>
      <c r="Z38" s="6"/>
    </row>
    <row r="39" spans="1:34" s="9" customFormat="1" ht="15">
      <c r="A39" s="43" t="s">
        <v>614</v>
      </c>
      <c r="B39" s="43"/>
      <c r="C39" s="43"/>
      <c r="D39" s="43"/>
      <c r="E39" s="32"/>
      <c r="F39" s="17"/>
      <c r="G39" s="12"/>
      <c r="H39" s="17"/>
      <c r="I39" s="12"/>
      <c r="J39" s="88"/>
      <c r="K39" s="12"/>
      <c r="L39" s="12"/>
      <c r="M39" s="12"/>
      <c r="N39" s="12"/>
      <c r="O39" s="89"/>
      <c r="P39"/>
      <c r="Q39" s="4"/>
      <c r="R39" s="12"/>
      <c r="S39" s="6"/>
      <c r="Y39" s="6"/>
      <c r="Z39" s="6"/>
    </row>
    <row r="40" spans="1:34" s="9" customFormat="1" ht="38.25">
      <c r="A40" s="21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609</v>
      </c>
      <c r="H40" s="21" t="s">
        <v>592</v>
      </c>
      <c r="I40" s="21" t="s">
        <v>593</v>
      </c>
      <c r="J40" s="20" t="s">
        <v>594</v>
      </c>
      <c r="K40" s="77" t="s">
        <v>615</v>
      </c>
      <c r="L40" s="63" t="s">
        <v>3630</v>
      </c>
      <c r="M40" s="77" t="s">
        <v>611</v>
      </c>
      <c r="N40" s="21" t="s">
        <v>612</v>
      </c>
      <c r="O40" s="20" t="s">
        <v>597</v>
      </c>
      <c r="P40" s="90" t="s">
        <v>598</v>
      </c>
      <c r="Q40" s="4"/>
      <c r="R40" s="17"/>
      <c r="S40" s="6"/>
      <c r="Y40" s="6"/>
      <c r="Z40" s="6"/>
    </row>
    <row r="41" spans="1:34" s="400" customFormat="1" ht="13.9" customHeight="1">
      <c r="A41" s="547">
        <v>1</v>
      </c>
      <c r="B41" s="549">
        <v>44161</v>
      </c>
      <c r="C41" s="466"/>
      <c r="D41" s="459" t="s">
        <v>3649</v>
      </c>
      <c r="E41" s="460" t="s">
        <v>3627</v>
      </c>
      <c r="F41" s="433" t="s">
        <v>3655</v>
      </c>
      <c r="G41" s="433">
        <v>1452</v>
      </c>
      <c r="H41" s="433"/>
      <c r="I41" s="376">
        <v>1350</v>
      </c>
      <c r="J41" s="544" t="s">
        <v>601</v>
      </c>
      <c r="K41" s="376"/>
      <c r="L41" s="462"/>
      <c r="M41" s="544"/>
      <c r="N41" s="544"/>
      <c r="O41" s="544"/>
      <c r="P41" s="546"/>
      <c r="Q41" s="387"/>
      <c r="R41" s="343" t="s">
        <v>602</v>
      </c>
      <c r="S41" s="40"/>
      <c r="Y41" s="40"/>
      <c r="Z41" s="40"/>
    </row>
    <row r="42" spans="1:34" s="400" customFormat="1" ht="13.9" customHeight="1">
      <c r="A42" s="548"/>
      <c r="B42" s="550"/>
      <c r="C42" s="466"/>
      <c r="D42" s="459" t="s">
        <v>3650</v>
      </c>
      <c r="E42" s="460" t="s">
        <v>3627</v>
      </c>
      <c r="F42" s="433" t="s">
        <v>3654</v>
      </c>
      <c r="G42" s="433"/>
      <c r="H42" s="433"/>
      <c r="I42" s="376"/>
      <c r="J42" s="545"/>
      <c r="K42" s="376"/>
      <c r="L42" s="376"/>
      <c r="M42" s="545"/>
      <c r="N42" s="545"/>
      <c r="O42" s="545"/>
      <c r="P42" s="545"/>
      <c r="Q42" s="387"/>
      <c r="R42" s="343" t="s">
        <v>602</v>
      </c>
      <c r="S42" s="40"/>
      <c r="Y42" s="40"/>
      <c r="Z42" s="40"/>
    </row>
    <row r="43" spans="1:34" s="400" customFormat="1" ht="13.9" customHeight="1">
      <c r="A43" s="495">
        <v>2</v>
      </c>
      <c r="B43" s="496">
        <v>44162</v>
      </c>
      <c r="C43" s="466"/>
      <c r="D43" s="459" t="s">
        <v>3651</v>
      </c>
      <c r="E43" s="460" t="s">
        <v>3627</v>
      </c>
      <c r="F43" s="433" t="s">
        <v>3652</v>
      </c>
      <c r="G43" s="433">
        <v>13200</v>
      </c>
      <c r="H43" s="433"/>
      <c r="I43" s="376">
        <v>12700</v>
      </c>
      <c r="J43" s="376" t="s">
        <v>601</v>
      </c>
      <c r="K43" s="376"/>
      <c r="L43" s="376"/>
      <c r="M43" s="376"/>
      <c r="N43" s="376"/>
      <c r="O43" s="376"/>
      <c r="P43" s="494"/>
      <c r="Q43" s="387"/>
      <c r="R43" s="343" t="s">
        <v>602</v>
      </c>
      <c r="S43" s="40"/>
      <c r="Y43" s="40"/>
      <c r="Z43" s="40"/>
    </row>
    <row r="44" spans="1:34" s="400" customFormat="1" ht="13.9" customHeight="1">
      <c r="A44" s="525">
        <v>3</v>
      </c>
      <c r="B44" s="526">
        <v>44162</v>
      </c>
      <c r="C44" s="527"/>
      <c r="D44" s="523" t="s">
        <v>3653</v>
      </c>
      <c r="E44" s="524" t="s">
        <v>600</v>
      </c>
      <c r="F44" s="516">
        <v>511.5</v>
      </c>
      <c r="G44" s="516">
        <v>502</v>
      </c>
      <c r="H44" s="516">
        <v>517.5</v>
      </c>
      <c r="I44" s="519">
        <v>530</v>
      </c>
      <c r="J44" s="519" t="s">
        <v>3685</v>
      </c>
      <c r="K44" s="497">
        <f t="shared" ref="K44" si="9">H44-F44</f>
        <v>6</v>
      </c>
      <c r="L44" s="498">
        <f t="shared" ref="L44" si="10">(H44*N44)*0.035%</f>
        <v>271.68750000000006</v>
      </c>
      <c r="M44" s="528">
        <f t="shared" ref="M44" si="11">(K44*N44)-L44</f>
        <v>8728.3125</v>
      </c>
      <c r="N44" s="519">
        <v>1500</v>
      </c>
      <c r="O44" s="521" t="s">
        <v>599</v>
      </c>
      <c r="P44" s="500">
        <v>44167</v>
      </c>
      <c r="Q44" s="387"/>
      <c r="R44" s="343" t="s">
        <v>3186</v>
      </c>
      <c r="S44" s="40"/>
      <c r="Y44" s="40"/>
      <c r="Z44" s="40"/>
    </row>
    <row r="45" spans="1:34" s="400" customFormat="1" ht="13.9" customHeight="1">
      <c r="A45" s="495"/>
      <c r="B45" s="496"/>
      <c r="C45" s="466"/>
      <c r="D45" s="459"/>
      <c r="E45" s="460"/>
      <c r="F45" s="433"/>
      <c r="G45" s="433"/>
      <c r="H45" s="433"/>
      <c r="I45" s="376"/>
      <c r="J45" s="494"/>
      <c r="K45" s="376"/>
      <c r="L45" s="376"/>
      <c r="M45" s="494"/>
      <c r="N45" s="494"/>
      <c r="O45" s="494"/>
      <c r="P45" s="494"/>
      <c r="Q45" s="387"/>
      <c r="R45" s="343"/>
      <c r="S45" s="40"/>
      <c r="Y45" s="40"/>
      <c r="Z45" s="40"/>
    </row>
    <row r="46" spans="1:34" s="400" customFormat="1" ht="13.9" customHeight="1">
      <c r="A46" s="467"/>
      <c r="B46" s="465"/>
      <c r="C46" s="466"/>
      <c r="D46" s="459"/>
      <c r="E46" s="460"/>
      <c r="F46" s="433"/>
      <c r="G46" s="433"/>
      <c r="H46" s="433"/>
      <c r="I46" s="376"/>
      <c r="J46" s="376"/>
      <c r="K46" s="376"/>
      <c r="L46" s="376"/>
      <c r="M46" s="376"/>
      <c r="N46" s="376"/>
      <c r="O46" s="376"/>
      <c r="P46" s="376"/>
      <c r="Q46" s="387"/>
      <c r="R46" s="343"/>
      <c r="S46" s="40"/>
      <c r="Y46" s="40"/>
      <c r="Z46" s="40"/>
    </row>
    <row r="47" spans="1:34" s="400" customFormat="1" ht="13.9" customHeight="1">
      <c r="A47" s="477"/>
      <c r="B47" s="471"/>
      <c r="C47" s="478"/>
      <c r="D47" s="479"/>
      <c r="E47" s="377"/>
      <c r="F47" s="446"/>
      <c r="G47" s="446"/>
      <c r="H47" s="446"/>
      <c r="I47" s="442"/>
      <c r="J47" s="442"/>
      <c r="K47" s="442"/>
      <c r="L47" s="442"/>
      <c r="M47" s="442"/>
      <c r="N47" s="442"/>
      <c r="O47" s="442"/>
      <c r="P47" s="442"/>
      <c r="Q47" s="387"/>
      <c r="R47" s="343"/>
      <c r="S47" s="40"/>
      <c r="Y47" s="40"/>
      <c r="Z47" s="40"/>
    </row>
    <row r="48" spans="1:34" s="6" customFormat="1">
      <c r="A48" s="44"/>
      <c r="B48" s="45"/>
      <c r="C48" s="46"/>
      <c r="D48" s="47"/>
      <c r="E48" s="48"/>
      <c r="F48" s="49"/>
      <c r="G48" s="49"/>
      <c r="H48" s="49"/>
      <c r="I48" s="49"/>
      <c r="J48" s="17"/>
      <c r="K48" s="91"/>
      <c r="L48" s="91"/>
      <c r="M48" s="17"/>
      <c r="N48" s="16"/>
      <c r="O48" s="92"/>
      <c r="P48" s="5"/>
      <c r="Q48" s="4"/>
      <c r="R48" s="17"/>
      <c r="Z48" s="9"/>
      <c r="AA48" s="9"/>
      <c r="AB48" s="9"/>
      <c r="AC48" s="9"/>
      <c r="AD48" s="9"/>
      <c r="AE48" s="9"/>
      <c r="AF48" s="9"/>
      <c r="AG48" s="9"/>
      <c r="AH48" s="9"/>
    </row>
    <row r="49" spans="1:34" s="6" customFormat="1" ht="15">
      <c r="A49" s="50" t="s">
        <v>616</v>
      </c>
      <c r="B49" s="50"/>
      <c r="C49" s="50"/>
      <c r="D49" s="50"/>
      <c r="E49" s="51"/>
      <c r="F49" s="49"/>
      <c r="G49" s="49"/>
      <c r="H49" s="49"/>
      <c r="I49" s="49"/>
      <c r="J49" s="53"/>
      <c r="K49" s="12"/>
      <c r="L49" s="12"/>
      <c r="M49" s="12"/>
      <c r="N49" s="11"/>
      <c r="O49" s="53"/>
      <c r="P49" s="5"/>
      <c r="Q49" s="4"/>
      <c r="R49" s="17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6" customFormat="1" ht="38.25">
      <c r="A50" s="21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52" t="s">
        <v>609</v>
      </c>
      <c r="H50" s="21" t="s">
        <v>592</v>
      </c>
      <c r="I50" s="21" t="s">
        <v>593</v>
      </c>
      <c r="J50" s="20" t="s">
        <v>594</v>
      </c>
      <c r="K50" s="20" t="s">
        <v>617</v>
      </c>
      <c r="L50" s="63" t="s">
        <v>3630</v>
      </c>
      <c r="M50" s="77" t="s">
        <v>611</v>
      </c>
      <c r="N50" s="21" t="s">
        <v>612</v>
      </c>
      <c r="O50" s="21" t="s">
        <v>597</v>
      </c>
      <c r="P50" s="22" t="s">
        <v>598</v>
      </c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491" customFormat="1" ht="14.25">
      <c r="A51" s="443">
        <v>1</v>
      </c>
      <c r="B51" s="465">
        <v>44166</v>
      </c>
      <c r="C51" s="466"/>
      <c r="D51" s="459" t="s">
        <v>3664</v>
      </c>
      <c r="E51" s="460" t="s">
        <v>600</v>
      </c>
      <c r="F51" s="433" t="s">
        <v>3665</v>
      </c>
      <c r="G51" s="433">
        <v>8</v>
      </c>
      <c r="H51" s="493"/>
      <c r="I51" s="376" t="s">
        <v>3666</v>
      </c>
      <c r="J51" s="376" t="s">
        <v>601</v>
      </c>
      <c r="K51" s="376"/>
      <c r="L51" s="451"/>
      <c r="M51" s="376"/>
      <c r="N51" s="376"/>
      <c r="O51" s="411"/>
      <c r="P51" s="456"/>
      <c r="Q51" s="489"/>
      <c r="R51" s="490" t="s">
        <v>3186</v>
      </c>
      <c r="Z51" s="492"/>
      <c r="AA51" s="492"/>
      <c r="AB51" s="492"/>
      <c r="AC51" s="492"/>
      <c r="AD51" s="492"/>
      <c r="AE51" s="492"/>
      <c r="AF51" s="492"/>
      <c r="AG51" s="492"/>
      <c r="AH51" s="492"/>
    </row>
    <row r="52" spans="1:34" s="491" customFormat="1" ht="14.25">
      <c r="A52" s="522">
        <v>2</v>
      </c>
      <c r="B52" s="513">
        <v>44166</v>
      </c>
      <c r="C52" s="466"/>
      <c r="D52" s="523" t="s">
        <v>3667</v>
      </c>
      <c r="E52" s="524" t="s">
        <v>600</v>
      </c>
      <c r="F52" s="516">
        <v>390</v>
      </c>
      <c r="G52" s="516">
        <v>190</v>
      </c>
      <c r="H52" s="516">
        <v>435</v>
      </c>
      <c r="I52" s="519">
        <v>700</v>
      </c>
      <c r="J52" s="519" t="s">
        <v>3684</v>
      </c>
      <c r="K52" s="519">
        <f t="shared" ref="K52" si="12">H52-F52</f>
        <v>45</v>
      </c>
      <c r="L52" s="520">
        <v>100</v>
      </c>
      <c r="M52" s="519">
        <f t="shared" ref="M52" si="13">(K52*N52)-100</f>
        <v>1025</v>
      </c>
      <c r="N52" s="519">
        <v>25</v>
      </c>
      <c r="O52" s="521" t="s">
        <v>599</v>
      </c>
      <c r="P52" s="500">
        <v>44167</v>
      </c>
      <c r="Q52" s="489"/>
      <c r="R52" s="490" t="s">
        <v>602</v>
      </c>
      <c r="Z52" s="492"/>
      <c r="AA52" s="492"/>
      <c r="AB52" s="492"/>
      <c r="AC52" s="492"/>
      <c r="AD52" s="492"/>
      <c r="AE52" s="492"/>
      <c r="AF52" s="492"/>
      <c r="AG52" s="492"/>
      <c r="AH52" s="492"/>
    </row>
    <row r="53" spans="1:34" s="491" customFormat="1" ht="14.25">
      <c r="A53" s="443"/>
      <c r="B53" s="465"/>
      <c r="C53" s="466"/>
      <c r="D53" s="459"/>
      <c r="E53" s="460"/>
      <c r="F53" s="433"/>
      <c r="G53" s="433"/>
      <c r="H53" s="493"/>
      <c r="I53" s="376"/>
      <c r="J53" s="376"/>
      <c r="K53" s="376"/>
      <c r="L53" s="451"/>
      <c r="M53" s="376"/>
      <c r="N53" s="376"/>
      <c r="O53" s="411"/>
      <c r="P53" s="456"/>
      <c r="Q53" s="489"/>
      <c r="R53" s="490"/>
      <c r="Z53" s="492"/>
      <c r="AA53" s="492"/>
      <c r="AB53" s="492"/>
      <c r="AC53" s="492"/>
      <c r="AD53" s="492"/>
      <c r="AE53" s="492"/>
      <c r="AF53" s="492"/>
      <c r="AG53" s="492"/>
      <c r="AH53" s="492"/>
    </row>
    <row r="54" spans="1:34" s="491" customFormat="1" ht="14.25">
      <c r="A54" s="443"/>
      <c r="B54" s="465"/>
      <c r="C54" s="466"/>
      <c r="D54" s="459"/>
      <c r="E54" s="460"/>
      <c r="F54" s="433"/>
      <c r="G54" s="433"/>
      <c r="H54" s="493"/>
      <c r="I54" s="376"/>
      <c r="J54" s="376"/>
      <c r="K54" s="376"/>
      <c r="L54" s="451"/>
      <c r="M54" s="376"/>
      <c r="N54" s="376"/>
      <c r="O54" s="411"/>
      <c r="P54" s="456"/>
      <c r="Q54" s="489"/>
      <c r="R54" s="490"/>
      <c r="Z54" s="492"/>
      <c r="AA54" s="492"/>
      <c r="AB54" s="492"/>
      <c r="AC54" s="492"/>
      <c r="AD54" s="492"/>
      <c r="AE54" s="492"/>
      <c r="AF54" s="492"/>
      <c r="AG54" s="492"/>
      <c r="AH54" s="492"/>
    </row>
    <row r="55" spans="1:34" s="491" customFormat="1" ht="14.25">
      <c r="A55" s="443"/>
      <c r="B55" s="465"/>
      <c r="C55" s="466"/>
      <c r="D55" s="459"/>
      <c r="E55" s="460"/>
      <c r="F55" s="433"/>
      <c r="G55" s="433"/>
      <c r="H55" s="493"/>
      <c r="I55" s="376"/>
      <c r="J55" s="376"/>
      <c r="K55" s="376"/>
      <c r="L55" s="451"/>
      <c r="M55" s="376"/>
      <c r="N55" s="376"/>
      <c r="O55" s="411"/>
      <c r="P55" s="456"/>
      <c r="Q55" s="489"/>
      <c r="R55" s="490"/>
      <c r="Z55" s="492"/>
      <c r="AA55" s="492"/>
      <c r="AB55" s="492"/>
      <c r="AC55" s="492"/>
      <c r="AD55" s="492"/>
      <c r="AE55" s="492"/>
      <c r="AF55" s="492"/>
      <c r="AG55" s="492"/>
      <c r="AH55" s="492"/>
    </row>
    <row r="56" spans="1:34" s="40" customFormat="1" ht="14.25">
      <c r="A56" s="443"/>
      <c r="B56" s="431"/>
      <c r="C56" s="431"/>
      <c r="D56" s="432"/>
      <c r="E56" s="433"/>
      <c r="F56" s="433"/>
      <c r="G56" s="416"/>
      <c r="H56" s="416"/>
      <c r="I56" s="416"/>
      <c r="J56" s="376"/>
      <c r="K56" s="376"/>
      <c r="L56" s="451"/>
      <c r="M56" s="376"/>
      <c r="N56" s="376"/>
      <c r="O56" s="411"/>
      <c r="P56" s="456"/>
      <c r="Q56" s="387"/>
      <c r="R56" s="343"/>
      <c r="Z56" s="400"/>
      <c r="AA56" s="400"/>
      <c r="AB56" s="400"/>
      <c r="AC56" s="400"/>
      <c r="AD56" s="400"/>
      <c r="AE56" s="400"/>
      <c r="AF56" s="400"/>
      <c r="AG56" s="400"/>
      <c r="AH56" s="400"/>
    </row>
    <row r="57" spans="1:34" s="40" customFormat="1" ht="14.25">
      <c r="A57" s="36"/>
      <c r="B57" s="444"/>
      <c r="C57" s="444"/>
      <c r="D57" s="445"/>
      <c r="E57" s="446"/>
      <c r="F57" s="446"/>
      <c r="G57" s="447"/>
      <c r="H57" s="447"/>
      <c r="I57" s="446"/>
      <c r="J57" s="442"/>
      <c r="K57" s="442"/>
      <c r="L57" s="442"/>
      <c r="M57" s="442"/>
      <c r="N57" s="442"/>
      <c r="O57" s="442"/>
      <c r="P57" s="442"/>
      <c r="Q57" s="387"/>
      <c r="R57" s="343"/>
      <c r="Z57" s="400"/>
      <c r="AA57" s="400"/>
      <c r="AB57" s="400"/>
      <c r="AC57" s="400"/>
      <c r="AD57" s="400"/>
      <c r="AE57" s="400"/>
      <c r="AF57" s="400"/>
      <c r="AG57" s="400"/>
      <c r="AH57" s="400"/>
    </row>
    <row r="58" spans="1:34" s="40" customFormat="1" ht="14.25">
      <c r="A58" s="36"/>
      <c r="B58" s="444"/>
      <c r="C58" s="444"/>
      <c r="D58" s="445"/>
      <c r="E58" s="446"/>
      <c r="F58" s="446"/>
      <c r="G58" s="447"/>
      <c r="H58" s="447"/>
      <c r="I58" s="446"/>
      <c r="J58" s="442"/>
      <c r="K58" s="442"/>
      <c r="L58" s="442"/>
      <c r="M58" s="442"/>
      <c r="N58" s="442"/>
      <c r="O58" s="442"/>
      <c r="P58" s="442"/>
      <c r="Q58" s="387"/>
      <c r="R58" s="343"/>
      <c r="Z58" s="400"/>
      <c r="AA58" s="400"/>
      <c r="AB58" s="400"/>
      <c r="AC58" s="400"/>
      <c r="AD58" s="400"/>
      <c r="AE58" s="400"/>
      <c r="AF58" s="400"/>
      <c r="AG58" s="400"/>
      <c r="AH58" s="400"/>
    </row>
    <row r="59" spans="1:34" s="40" customFormat="1" ht="14.25">
      <c r="A59" s="36"/>
      <c r="B59" s="444"/>
      <c r="C59" s="444"/>
      <c r="D59" s="445"/>
      <c r="E59" s="446"/>
      <c r="F59" s="446"/>
      <c r="G59" s="447"/>
      <c r="H59" s="447"/>
      <c r="I59" s="446"/>
      <c r="J59" s="442"/>
      <c r="K59" s="442"/>
      <c r="L59" s="442"/>
      <c r="M59" s="442"/>
      <c r="N59" s="442"/>
      <c r="O59" s="448"/>
      <c r="P59" s="442"/>
      <c r="Q59" s="387"/>
      <c r="R59" s="343"/>
      <c r="Z59" s="400"/>
      <c r="AA59" s="400"/>
      <c r="AB59" s="400"/>
      <c r="AC59" s="400"/>
      <c r="AD59" s="400"/>
      <c r="AE59" s="400"/>
      <c r="AF59" s="400"/>
      <c r="AG59" s="400"/>
      <c r="AH59" s="400"/>
    </row>
    <row r="60" spans="1:34" s="40" customFormat="1" ht="14.25">
      <c r="A60" s="377"/>
      <c r="B60" s="378"/>
      <c r="C60" s="378"/>
      <c r="D60" s="379"/>
      <c r="E60" s="377"/>
      <c r="F60" s="401"/>
      <c r="G60" s="377"/>
      <c r="H60" s="377"/>
      <c r="I60" s="377"/>
      <c r="J60" s="378"/>
      <c r="K60" s="402"/>
      <c r="L60" s="377"/>
      <c r="M60" s="377"/>
      <c r="N60" s="377"/>
      <c r="O60" s="403"/>
      <c r="P60" s="387"/>
      <c r="Q60" s="387"/>
      <c r="R60" s="343"/>
      <c r="Z60" s="400"/>
      <c r="AA60" s="400"/>
      <c r="AB60" s="400"/>
      <c r="AC60" s="400"/>
      <c r="AD60" s="400"/>
      <c r="AE60" s="400"/>
      <c r="AF60" s="400"/>
      <c r="AG60" s="400"/>
      <c r="AH60" s="400"/>
    </row>
    <row r="61" spans="1:34" ht="15">
      <c r="A61" s="99" t="s">
        <v>618</v>
      </c>
      <c r="B61" s="100"/>
      <c r="C61" s="100"/>
      <c r="D61" s="101"/>
      <c r="E61" s="34"/>
      <c r="F61" s="32"/>
      <c r="G61" s="32"/>
      <c r="H61" s="73"/>
      <c r="I61" s="119"/>
      <c r="J61" s="120"/>
      <c r="K61" s="17"/>
      <c r="L61" s="17"/>
      <c r="M61" s="17"/>
      <c r="N61" s="11"/>
      <c r="O61" s="53"/>
      <c r="Q61" s="95"/>
      <c r="R61" s="17"/>
      <c r="S61" s="16"/>
      <c r="T61" s="16"/>
      <c r="U61" s="16"/>
      <c r="V61" s="16"/>
      <c r="W61" s="16"/>
      <c r="X61" s="16"/>
      <c r="Y61" s="16"/>
      <c r="Z61" s="16"/>
    </row>
    <row r="62" spans="1:34" ht="38.25">
      <c r="A62" s="20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591</v>
      </c>
      <c r="H62" s="21" t="s">
        <v>592</v>
      </c>
      <c r="I62" s="21" t="s">
        <v>593</v>
      </c>
      <c r="J62" s="20" t="s">
        <v>594</v>
      </c>
      <c r="K62" s="62" t="s">
        <v>610</v>
      </c>
      <c r="L62" s="439" t="s">
        <v>3630</v>
      </c>
      <c r="M62" s="63" t="s">
        <v>3629</v>
      </c>
      <c r="N62" s="21" t="s">
        <v>597</v>
      </c>
      <c r="O62" s="78" t="s">
        <v>598</v>
      </c>
      <c r="P62" s="97"/>
      <c r="Q62" s="11"/>
      <c r="R62" s="17"/>
      <c r="S62" s="16"/>
      <c r="T62" s="16"/>
      <c r="U62" s="16"/>
      <c r="V62" s="16"/>
      <c r="W62" s="16"/>
      <c r="X62" s="16"/>
      <c r="Y62" s="16"/>
      <c r="Z62" s="16"/>
    </row>
    <row r="63" spans="1:34" s="400" customFormat="1" ht="14.25">
      <c r="A63" s="443"/>
      <c r="B63" s="431"/>
      <c r="C63" s="431"/>
      <c r="D63" s="432"/>
      <c r="E63" s="433"/>
      <c r="F63" s="433"/>
      <c r="G63" s="416"/>
      <c r="H63" s="416"/>
      <c r="I63" s="433"/>
      <c r="J63" s="461"/>
      <c r="K63" s="461"/>
      <c r="L63" s="462"/>
      <c r="M63" s="449"/>
      <c r="N63" s="410"/>
      <c r="O63" s="456"/>
      <c r="P63" s="98"/>
      <c r="Q63" s="463"/>
      <c r="R63" s="31"/>
      <c r="S63" s="457"/>
      <c r="T63" s="457"/>
      <c r="U63" s="457"/>
      <c r="V63" s="457"/>
      <c r="W63" s="457"/>
      <c r="X63" s="457"/>
      <c r="Y63" s="457"/>
      <c r="Z63" s="457"/>
    </row>
    <row r="64" spans="1:34" s="8" customFormat="1">
      <c r="A64" s="388"/>
      <c r="B64" s="389"/>
      <c r="C64" s="390"/>
      <c r="D64" s="391"/>
      <c r="E64" s="392"/>
      <c r="F64" s="392"/>
      <c r="G64" s="393"/>
      <c r="H64" s="393"/>
      <c r="I64" s="392"/>
      <c r="J64" s="394"/>
      <c r="K64" s="395"/>
      <c r="L64" s="396"/>
      <c r="M64" s="397"/>
      <c r="N64" s="398"/>
      <c r="O64" s="399"/>
      <c r="P64" s="123"/>
      <c r="Q64"/>
      <c r="R64" s="94"/>
      <c r="T64" s="57"/>
      <c r="U64" s="57"/>
      <c r="V64" s="57"/>
      <c r="W64" s="57"/>
      <c r="X64" s="57"/>
      <c r="Y64" s="57"/>
      <c r="Z64" s="57"/>
    </row>
    <row r="65" spans="1:29">
      <c r="A65" s="23" t="s">
        <v>603</v>
      </c>
      <c r="B65" s="23"/>
      <c r="C65" s="23"/>
      <c r="D65" s="23"/>
      <c r="E65" s="5"/>
      <c r="F65" s="30" t="s">
        <v>605</v>
      </c>
      <c r="G65" s="82"/>
      <c r="H65" s="82"/>
      <c r="I65" s="38"/>
      <c r="J65" s="85"/>
      <c r="K65" s="83"/>
      <c r="L65" s="84"/>
      <c r="M65" s="85"/>
      <c r="N65" s="86"/>
      <c r="O65" s="124"/>
      <c r="P65" s="11"/>
      <c r="Q65" s="16"/>
      <c r="R65" s="96"/>
      <c r="S65" s="16"/>
      <c r="T65" s="16"/>
      <c r="U65" s="16"/>
      <c r="V65" s="16"/>
      <c r="W65" s="16"/>
      <c r="X65" s="16"/>
      <c r="Y65" s="16"/>
    </row>
    <row r="66" spans="1:29">
      <c r="A66" s="29" t="s">
        <v>604</v>
      </c>
      <c r="B66" s="23"/>
      <c r="C66" s="23"/>
      <c r="D66" s="23"/>
      <c r="E66" s="32"/>
      <c r="F66" s="30" t="s">
        <v>607</v>
      </c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17"/>
      <c r="S66" s="16"/>
      <c r="T66" s="16"/>
      <c r="U66" s="16"/>
      <c r="V66" s="16"/>
      <c r="W66" s="16"/>
      <c r="X66" s="16"/>
      <c r="Y66" s="16"/>
      <c r="Z66" s="16"/>
    </row>
    <row r="67" spans="1:29">
      <c r="A67" s="29"/>
      <c r="B67" s="23"/>
      <c r="C67" s="23"/>
      <c r="D67" s="23"/>
      <c r="E67" s="32"/>
      <c r="F67" s="30"/>
      <c r="G67" s="12"/>
      <c r="H67" s="12"/>
      <c r="I67" s="12"/>
      <c r="J67" s="53"/>
      <c r="K67" s="12"/>
      <c r="L67" s="12"/>
      <c r="M67" s="12"/>
      <c r="N67" s="11"/>
      <c r="O67" s="53"/>
      <c r="Q67" s="7"/>
      <c r="R67" s="82"/>
      <c r="S67" s="16"/>
      <c r="T67" s="16"/>
      <c r="U67" s="16"/>
      <c r="V67" s="16"/>
      <c r="W67" s="16"/>
      <c r="X67" s="16"/>
      <c r="Y67" s="16"/>
      <c r="Z67" s="16"/>
    </row>
    <row r="68" spans="1:29" ht="15">
      <c r="A68" s="11"/>
      <c r="B68" s="33" t="s">
        <v>3635</v>
      </c>
      <c r="C68" s="33"/>
      <c r="D68" s="33"/>
      <c r="E68" s="33"/>
      <c r="F68" s="34"/>
      <c r="G68" s="32"/>
      <c r="H68" s="32"/>
      <c r="I68" s="73"/>
      <c r="J68" s="74"/>
      <c r="K68" s="75"/>
      <c r="L68" s="438"/>
      <c r="M68" s="12"/>
      <c r="N68" s="11"/>
      <c r="O68" s="53"/>
      <c r="Q68" s="7"/>
      <c r="R68" s="82"/>
      <c r="S68" s="16"/>
      <c r="T68" s="16"/>
      <c r="U68" s="16"/>
      <c r="V68" s="16"/>
      <c r="W68" s="16"/>
      <c r="X68" s="16"/>
      <c r="Y68" s="16"/>
      <c r="Z68" s="16"/>
    </row>
    <row r="69" spans="1:29" ht="38.25">
      <c r="A69" s="20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609</v>
      </c>
      <c r="H69" s="21" t="s">
        <v>592</v>
      </c>
      <c r="I69" s="21" t="s">
        <v>593</v>
      </c>
      <c r="J69" s="76" t="s">
        <v>594</v>
      </c>
      <c r="K69" s="62" t="s">
        <v>610</v>
      </c>
      <c r="L69" s="77" t="s">
        <v>611</v>
      </c>
      <c r="M69" s="21" t="s">
        <v>612</v>
      </c>
      <c r="N69" s="439" t="s">
        <v>3630</v>
      </c>
      <c r="O69" s="63" t="s">
        <v>3629</v>
      </c>
      <c r="P69" s="21" t="s">
        <v>597</v>
      </c>
      <c r="Q69" s="78" t="s">
        <v>598</v>
      </c>
      <c r="R69" s="82"/>
      <c r="S69" s="16"/>
      <c r="T69" s="16"/>
      <c r="U69" s="16"/>
      <c r="V69" s="16"/>
      <c r="W69" s="16"/>
      <c r="X69" s="16"/>
      <c r="Y69" s="16"/>
      <c r="Z69" s="16"/>
    </row>
    <row r="70" spans="1:29" ht="14.25">
      <c r="A70" s="382"/>
      <c r="B70" s="404"/>
      <c r="C70" s="408"/>
      <c r="D70" s="429"/>
      <c r="E70" s="409"/>
      <c r="F70" s="450"/>
      <c r="G70" s="416"/>
      <c r="H70" s="409"/>
      <c r="I70" s="406"/>
      <c r="J70" s="461"/>
      <c r="K70" s="461"/>
      <c r="L70" s="462"/>
      <c r="M70" s="460"/>
      <c r="N70" s="462"/>
      <c r="O70" s="449"/>
      <c r="P70" s="410"/>
      <c r="Q70" s="440"/>
      <c r="R70" s="458"/>
      <c r="S70" s="448"/>
      <c r="T70" s="16"/>
      <c r="U70" s="457"/>
      <c r="V70" s="457"/>
      <c r="W70" s="457"/>
      <c r="X70" s="457"/>
      <c r="Y70" s="457"/>
      <c r="Z70" s="457"/>
      <c r="AA70" s="400"/>
      <c r="AB70" s="400"/>
      <c r="AC70" s="400"/>
    </row>
    <row r="71" spans="1:29" ht="14.25">
      <c r="A71" s="382"/>
      <c r="B71" s="404"/>
      <c r="C71" s="408"/>
      <c r="D71" s="429"/>
      <c r="E71" s="409"/>
      <c r="F71" s="450"/>
      <c r="G71" s="416"/>
      <c r="H71" s="409"/>
      <c r="I71" s="406"/>
      <c r="J71" s="461"/>
      <c r="K71" s="461"/>
      <c r="L71" s="462"/>
      <c r="M71" s="460"/>
      <c r="N71" s="462"/>
      <c r="O71" s="449"/>
      <c r="P71" s="410"/>
      <c r="Q71" s="440"/>
      <c r="R71" s="458"/>
      <c r="S71" s="448"/>
      <c r="T71" s="16"/>
      <c r="U71" s="457"/>
      <c r="V71" s="457"/>
      <c r="W71" s="457"/>
      <c r="X71" s="457"/>
      <c r="Y71" s="457"/>
      <c r="Z71" s="457"/>
      <c r="AA71" s="400"/>
      <c r="AB71" s="400"/>
      <c r="AC71" s="400"/>
    </row>
    <row r="72" spans="1:29" s="400" customFormat="1" ht="14.25">
      <c r="A72" s="382"/>
      <c r="B72" s="404"/>
      <c r="C72" s="408"/>
      <c r="D72" s="429"/>
      <c r="E72" s="409"/>
      <c r="F72" s="450"/>
      <c r="G72" s="416"/>
      <c r="H72" s="409"/>
      <c r="I72" s="406"/>
      <c r="J72" s="461"/>
      <c r="K72" s="461"/>
      <c r="L72" s="462"/>
      <c r="M72" s="460"/>
      <c r="N72" s="462"/>
      <c r="O72" s="449"/>
      <c r="P72" s="410"/>
      <c r="Q72" s="440"/>
      <c r="R72" s="455"/>
      <c r="S72" s="457"/>
      <c r="T72" s="457"/>
      <c r="U72" s="457"/>
      <c r="V72" s="457"/>
      <c r="W72" s="457"/>
      <c r="X72" s="457"/>
      <c r="Y72" s="457"/>
      <c r="Z72" s="457"/>
    </row>
    <row r="73" spans="1:29" s="400" customFormat="1" ht="14.25">
      <c r="A73" s="382"/>
      <c r="B73" s="404"/>
      <c r="C73" s="408"/>
      <c r="D73" s="429"/>
      <c r="E73" s="409"/>
      <c r="F73" s="461"/>
      <c r="G73" s="433"/>
      <c r="H73" s="409"/>
      <c r="I73" s="406"/>
      <c r="J73" s="461"/>
      <c r="K73" s="461"/>
      <c r="L73" s="462"/>
      <c r="M73" s="460"/>
      <c r="N73" s="462"/>
      <c r="O73" s="449"/>
      <c r="P73" s="410"/>
      <c r="Q73" s="440"/>
      <c r="R73" s="455"/>
      <c r="S73" s="457"/>
      <c r="T73" s="457"/>
      <c r="U73" s="457"/>
      <c r="V73" s="457"/>
      <c r="W73" s="457"/>
      <c r="X73" s="457"/>
      <c r="Y73" s="457"/>
      <c r="Z73" s="457"/>
    </row>
    <row r="74" spans="1:29" s="400" customFormat="1" ht="14.25">
      <c r="A74" s="382"/>
      <c r="B74" s="404"/>
      <c r="C74" s="408"/>
      <c r="D74" s="429"/>
      <c r="E74" s="409"/>
      <c r="F74" s="461"/>
      <c r="G74" s="433"/>
      <c r="H74" s="409"/>
      <c r="I74" s="406"/>
      <c r="J74" s="461"/>
      <c r="K74" s="461"/>
      <c r="L74" s="462"/>
      <c r="M74" s="460"/>
      <c r="N74" s="462"/>
      <c r="O74" s="449"/>
      <c r="P74" s="410"/>
      <c r="Q74" s="440"/>
      <c r="R74" s="455"/>
      <c r="S74" s="457"/>
      <c r="T74" s="457"/>
      <c r="U74" s="457"/>
      <c r="V74" s="457"/>
      <c r="W74" s="457"/>
      <c r="X74" s="457"/>
      <c r="Y74" s="457"/>
      <c r="Z74" s="457"/>
    </row>
    <row r="75" spans="1:29" s="400" customFormat="1" ht="14.25">
      <c r="A75" s="382"/>
      <c r="B75" s="404"/>
      <c r="C75" s="408"/>
      <c r="D75" s="429"/>
      <c r="E75" s="409"/>
      <c r="F75" s="450"/>
      <c r="G75" s="416"/>
      <c r="H75" s="409"/>
      <c r="I75" s="406"/>
      <c r="J75" s="461"/>
      <c r="K75" s="452"/>
      <c r="L75" s="462"/>
      <c r="M75" s="460"/>
      <c r="N75" s="462"/>
      <c r="O75" s="449"/>
      <c r="P75" s="454"/>
      <c r="Q75" s="440"/>
      <c r="R75" s="455"/>
      <c r="S75" s="457"/>
      <c r="T75" s="457"/>
      <c r="U75" s="457"/>
      <c r="V75" s="457"/>
      <c r="W75" s="457"/>
      <c r="X75" s="457"/>
      <c r="Y75" s="457"/>
      <c r="Z75" s="457"/>
    </row>
    <row r="76" spans="1:29" s="400" customFormat="1" ht="14.25">
      <c r="A76" s="382"/>
      <c r="B76" s="404"/>
      <c r="C76" s="408"/>
      <c r="D76" s="429"/>
      <c r="E76" s="409"/>
      <c r="F76" s="450"/>
      <c r="G76" s="416"/>
      <c r="H76" s="409"/>
      <c r="I76" s="406"/>
      <c r="J76" s="452"/>
      <c r="K76" s="452"/>
      <c r="L76" s="452"/>
      <c r="M76" s="452"/>
      <c r="N76" s="453"/>
      <c r="O76" s="464"/>
      <c r="P76" s="454"/>
      <c r="Q76" s="440"/>
      <c r="R76" s="455"/>
      <c r="S76" s="457"/>
      <c r="T76" s="457"/>
      <c r="U76" s="457"/>
      <c r="V76" s="457"/>
      <c r="W76" s="457"/>
      <c r="X76" s="457"/>
      <c r="Y76" s="457"/>
      <c r="Z76" s="457"/>
    </row>
    <row r="77" spans="1:29" s="400" customFormat="1" ht="14.25">
      <c r="A77" s="382"/>
      <c r="B77" s="404"/>
      <c r="C77" s="408"/>
      <c r="D77" s="429"/>
      <c r="E77" s="409"/>
      <c r="F77" s="461"/>
      <c r="G77" s="433"/>
      <c r="H77" s="409"/>
      <c r="I77" s="406"/>
      <c r="J77" s="461"/>
      <c r="K77" s="461"/>
      <c r="L77" s="462"/>
      <c r="M77" s="460"/>
      <c r="N77" s="462"/>
      <c r="O77" s="449"/>
      <c r="P77" s="410"/>
      <c r="Q77" s="440"/>
      <c r="R77" s="458"/>
      <c r="S77" s="448"/>
      <c r="T77" s="457"/>
      <c r="U77" s="457"/>
      <c r="V77" s="457"/>
      <c r="W77" s="457"/>
      <c r="X77" s="457"/>
      <c r="Y77" s="457"/>
      <c r="Z77" s="457"/>
    </row>
    <row r="78" spans="1:29" s="400" customFormat="1" ht="14.25">
      <c r="A78" s="382"/>
      <c r="B78" s="404"/>
      <c r="C78" s="408"/>
      <c r="D78" s="429"/>
      <c r="E78" s="409"/>
      <c r="F78" s="450"/>
      <c r="G78" s="416"/>
      <c r="H78" s="409"/>
      <c r="I78" s="406"/>
      <c r="J78" s="376"/>
      <c r="K78" s="376"/>
      <c r="L78" s="376"/>
      <c r="M78" s="376"/>
      <c r="N78" s="451"/>
      <c r="O78" s="449"/>
      <c r="P78" s="411"/>
      <c r="Q78" s="440"/>
      <c r="R78" s="458"/>
      <c r="S78" s="448"/>
      <c r="T78" s="457"/>
      <c r="U78" s="457"/>
      <c r="V78" s="457"/>
      <c r="W78" s="457"/>
      <c r="X78" s="457"/>
      <c r="Y78" s="457"/>
      <c r="Z78" s="457"/>
    </row>
    <row r="79" spans="1:29">
      <c r="A79" s="29"/>
      <c r="B79" s="23"/>
      <c r="C79" s="23"/>
      <c r="D79" s="23"/>
      <c r="E79" s="32"/>
      <c r="F79" s="30"/>
      <c r="G79" s="12"/>
      <c r="H79" s="12"/>
      <c r="I79" s="12"/>
      <c r="J79" s="53"/>
      <c r="K79" s="12"/>
      <c r="L79" s="12"/>
      <c r="M79" s="12"/>
      <c r="N79" s="11"/>
      <c r="O79" s="53"/>
      <c r="P79" s="7"/>
      <c r="Q79" s="11"/>
      <c r="R79" s="141"/>
      <c r="S79" s="16"/>
      <c r="T79" s="16"/>
      <c r="U79" s="16"/>
      <c r="V79" s="16"/>
      <c r="W79" s="16"/>
      <c r="X79" s="16"/>
      <c r="Y79" s="16"/>
      <c r="Z79" s="16"/>
    </row>
    <row r="80" spans="1:29">
      <c r="A80" s="29"/>
      <c r="B80" s="23"/>
      <c r="C80" s="23"/>
      <c r="D80" s="23"/>
      <c r="E80" s="32"/>
      <c r="F80" s="30"/>
      <c r="G80" s="41"/>
      <c r="H80" s="42"/>
      <c r="I80" s="82"/>
      <c r="J80" s="17"/>
      <c r="K80" s="83"/>
      <c r="L80" s="84"/>
      <c r="M80" s="85"/>
      <c r="N80" s="86"/>
      <c r="O80" s="87"/>
      <c r="P80" s="11"/>
      <c r="Q80" s="16"/>
      <c r="R80" s="141"/>
      <c r="S80" s="16"/>
      <c r="T80" s="16"/>
      <c r="U80" s="16"/>
      <c r="V80" s="16"/>
      <c r="W80" s="16"/>
      <c r="X80" s="16"/>
      <c r="Y80" s="16"/>
      <c r="Z80" s="16"/>
    </row>
    <row r="81" spans="1:26">
      <c r="A81" s="37"/>
      <c r="B81" s="45"/>
      <c r="C81" s="102"/>
      <c r="D81" s="6"/>
      <c r="E81" s="38"/>
      <c r="F81" s="82"/>
      <c r="G81" s="41"/>
      <c r="H81" s="42"/>
      <c r="I81" s="82"/>
      <c r="J81" s="17"/>
      <c r="K81" s="83"/>
      <c r="L81" s="84"/>
      <c r="M81" s="85"/>
      <c r="N81" s="86"/>
      <c r="O81" s="87"/>
      <c r="P81" s="11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 ht="15">
      <c r="A82" s="5"/>
      <c r="B82" s="103" t="s">
        <v>619</v>
      </c>
      <c r="C82" s="103"/>
      <c r="D82" s="103"/>
      <c r="E82" s="103"/>
      <c r="F82" s="17"/>
      <c r="G82" s="17"/>
      <c r="H82" s="104"/>
      <c r="I82" s="17"/>
      <c r="J82" s="74"/>
      <c r="K82" s="75"/>
      <c r="L82" s="17"/>
      <c r="M82" s="17"/>
      <c r="N82" s="16"/>
      <c r="O82" s="98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 ht="38.25">
      <c r="A83" s="20" t="s">
        <v>16</v>
      </c>
      <c r="B83" s="21" t="s">
        <v>575</v>
      </c>
      <c r="C83" s="21"/>
      <c r="D83" s="22" t="s">
        <v>588</v>
      </c>
      <c r="E83" s="21" t="s">
        <v>589</v>
      </c>
      <c r="F83" s="21" t="s">
        <v>590</v>
      </c>
      <c r="G83" s="21" t="s">
        <v>620</v>
      </c>
      <c r="H83" s="21" t="s">
        <v>621</v>
      </c>
      <c r="I83" s="21" t="s">
        <v>593</v>
      </c>
      <c r="J83" s="61" t="s">
        <v>594</v>
      </c>
      <c r="K83" s="21" t="s">
        <v>595</v>
      </c>
      <c r="L83" s="21" t="s">
        <v>596</v>
      </c>
      <c r="M83" s="21" t="s">
        <v>597</v>
      </c>
      <c r="N83" s="22" t="s">
        <v>598</v>
      </c>
      <c r="O83" s="98"/>
      <c r="P83" s="11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2">
        <v>1</v>
      </c>
      <c r="B84" s="105">
        <v>41579</v>
      </c>
      <c r="C84" s="105"/>
      <c r="D84" s="106" t="s">
        <v>622</v>
      </c>
      <c r="E84" s="107" t="s">
        <v>623</v>
      </c>
      <c r="F84" s="108">
        <v>82</v>
      </c>
      <c r="G84" s="107" t="s">
        <v>624</v>
      </c>
      <c r="H84" s="107">
        <v>100</v>
      </c>
      <c r="I84" s="125">
        <v>100</v>
      </c>
      <c r="J84" s="126" t="s">
        <v>625</v>
      </c>
      <c r="K84" s="127">
        <f t="shared" ref="K84:K115" si="14">H84-F84</f>
        <v>18</v>
      </c>
      <c r="L84" s="128">
        <f t="shared" ref="L84:L115" si="15">K84/F84</f>
        <v>0.21951219512195122</v>
      </c>
      <c r="M84" s="129" t="s">
        <v>599</v>
      </c>
      <c r="N84" s="130">
        <v>42657</v>
      </c>
      <c r="O84" s="53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2">
        <v>2</v>
      </c>
      <c r="B85" s="105">
        <v>41794</v>
      </c>
      <c r="C85" s="105"/>
      <c r="D85" s="106" t="s">
        <v>626</v>
      </c>
      <c r="E85" s="107" t="s">
        <v>600</v>
      </c>
      <c r="F85" s="108">
        <v>257</v>
      </c>
      <c r="G85" s="107" t="s">
        <v>624</v>
      </c>
      <c r="H85" s="107">
        <v>300</v>
      </c>
      <c r="I85" s="125">
        <v>300</v>
      </c>
      <c r="J85" s="126" t="s">
        <v>625</v>
      </c>
      <c r="K85" s="127">
        <f t="shared" si="14"/>
        <v>43</v>
      </c>
      <c r="L85" s="128">
        <f t="shared" si="15"/>
        <v>0.16731517509727625</v>
      </c>
      <c r="M85" s="129" t="s">
        <v>599</v>
      </c>
      <c r="N85" s="130">
        <v>41822</v>
      </c>
      <c r="O85" s="53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2">
        <v>3</v>
      </c>
      <c r="B86" s="105">
        <v>41828</v>
      </c>
      <c r="C86" s="105"/>
      <c r="D86" s="106" t="s">
        <v>627</v>
      </c>
      <c r="E86" s="107" t="s">
        <v>600</v>
      </c>
      <c r="F86" s="108">
        <v>393</v>
      </c>
      <c r="G86" s="107" t="s">
        <v>624</v>
      </c>
      <c r="H86" s="107">
        <v>468</v>
      </c>
      <c r="I86" s="125">
        <v>468</v>
      </c>
      <c r="J86" s="126" t="s">
        <v>625</v>
      </c>
      <c r="K86" s="127">
        <f t="shared" si="14"/>
        <v>75</v>
      </c>
      <c r="L86" s="128">
        <f t="shared" si="15"/>
        <v>0.19083969465648856</v>
      </c>
      <c r="M86" s="129" t="s">
        <v>599</v>
      </c>
      <c r="N86" s="130">
        <v>41863</v>
      </c>
      <c r="O86" s="53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2">
        <v>4</v>
      </c>
      <c r="B87" s="105">
        <v>41857</v>
      </c>
      <c r="C87" s="105"/>
      <c r="D87" s="106" t="s">
        <v>628</v>
      </c>
      <c r="E87" s="107" t="s">
        <v>600</v>
      </c>
      <c r="F87" s="108">
        <v>205</v>
      </c>
      <c r="G87" s="107" t="s">
        <v>624</v>
      </c>
      <c r="H87" s="107">
        <v>275</v>
      </c>
      <c r="I87" s="125">
        <v>250</v>
      </c>
      <c r="J87" s="126" t="s">
        <v>625</v>
      </c>
      <c r="K87" s="127">
        <f t="shared" si="14"/>
        <v>70</v>
      </c>
      <c r="L87" s="128">
        <f t="shared" si="15"/>
        <v>0.34146341463414637</v>
      </c>
      <c r="M87" s="129" t="s">
        <v>599</v>
      </c>
      <c r="N87" s="130">
        <v>41962</v>
      </c>
      <c r="O87" s="53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2">
        <v>5</v>
      </c>
      <c r="B88" s="105">
        <v>41886</v>
      </c>
      <c r="C88" s="105"/>
      <c r="D88" s="106" t="s">
        <v>629</v>
      </c>
      <c r="E88" s="107" t="s">
        <v>600</v>
      </c>
      <c r="F88" s="108">
        <v>162</v>
      </c>
      <c r="G88" s="107" t="s">
        <v>624</v>
      </c>
      <c r="H88" s="107">
        <v>190</v>
      </c>
      <c r="I88" s="125">
        <v>190</v>
      </c>
      <c r="J88" s="126" t="s">
        <v>625</v>
      </c>
      <c r="K88" s="127">
        <f t="shared" si="14"/>
        <v>28</v>
      </c>
      <c r="L88" s="128">
        <f t="shared" si="15"/>
        <v>0.1728395061728395</v>
      </c>
      <c r="M88" s="129" t="s">
        <v>599</v>
      </c>
      <c r="N88" s="130">
        <v>42006</v>
      </c>
      <c r="O88" s="53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2">
        <v>6</v>
      </c>
      <c r="B89" s="105">
        <v>41886</v>
      </c>
      <c r="C89" s="105"/>
      <c r="D89" s="106" t="s">
        <v>630</v>
      </c>
      <c r="E89" s="107" t="s">
        <v>600</v>
      </c>
      <c r="F89" s="108">
        <v>75</v>
      </c>
      <c r="G89" s="107" t="s">
        <v>624</v>
      </c>
      <c r="H89" s="107">
        <v>91.5</v>
      </c>
      <c r="I89" s="125" t="s">
        <v>631</v>
      </c>
      <c r="J89" s="126" t="s">
        <v>632</v>
      </c>
      <c r="K89" s="127">
        <f t="shared" si="14"/>
        <v>16.5</v>
      </c>
      <c r="L89" s="128">
        <f t="shared" si="15"/>
        <v>0.22</v>
      </c>
      <c r="M89" s="129" t="s">
        <v>599</v>
      </c>
      <c r="N89" s="130">
        <v>41954</v>
      </c>
      <c r="O89" s="53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2">
        <v>7</v>
      </c>
      <c r="B90" s="105">
        <v>41913</v>
      </c>
      <c r="C90" s="105"/>
      <c r="D90" s="106" t="s">
        <v>633</v>
      </c>
      <c r="E90" s="107" t="s">
        <v>600</v>
      </c>
      <c r="F90" s="108">
        <v>850</v>
      </c>
      <c r="G90" s="107" t="s">
        <v>624</v>
      </c>
      <c r="H90" s="107">
        <v>982.5</v>
      </c>
      <c r="I90" s="125">
        <v>1050</v>
      </c>
      <c r="J90" s="126" t="s">
        <v>634</v>
      </c>
      <c r="K90" s="127">
        <f t="shared" si="14"/>
        <v>132.5</v>
      </c>
      <c r="L90" s="128">
        <f t="shared" si="15"/>
        <v>0.15588235294117647</v>
      </c>
      <c r="M90" s="129" t="s">
        <v>599</v>
      </c>
      <c r="N90" s="130">
        <v>42039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2">
        <v>8</v>
      </c>
      <c r="B91" s="105">
        <v>41913</v>
      </c>
      <c r="C91" s="105"/>
      <c r="D91" s="106" t="s">
        <v>635</v>
      </c>
      <c r="E91" s="107" t="s">
        <v>600</v>
      </c>
      <c r="F91" s="108">
        <v>475</v>
      </c>
      <c r="G91" s="107" t="s">
        <v>624</v>
      </c>
      <c r="H91" s="107">
        <v>515</v>
      </c>
      <c r="I91" s="125">
        <v>600</v>
      </c>
      <c r="J91" s="126" t="s">
        <v>636</v>
      </c>
      <c r="K91" s="127">
        <f t="shared" si="14"/>
        <v>40</v>
      </c>
      <c r="L91" s="128">
        <f t="shared" si="15"/>
        <v>8.4210526315789472E-2</v>
      </c>
      <c r="M91" s="129" t="s">
        <v>599</v>
      </c>
      <c r="N91" s="130">
        <v>41939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2">
        <v>9</v>
      </c>
      <c r="B92" s="105">
        <v>41913</v>
      </c>
      <c r="C92" s="105"/>
      <c r="D92" s="106" t="s">
        <v>637</v>
      </c>
      <c r="E92" s="107" t="s">
        <v>600</v>
      </c>
      <c r="F92" s="108">
        <v>86</v>
      </c>
      <c r="G92" s="107" t="s">
        <v>624</v>
      </c>
      <c r="H92" s="107">
        <v>99</v>
      </c>
      <c r="I92" s="125">
        <v>140</v>
      </c>
      <c r="J92" s="126" t="s">
        <v>638</v>
      </c>
      <c r="K92" s="127">
        <f t="shared" si="14"/>
        <v>13</v>
      </c>
      <c r="L92" s="128">
        <f t="shared" si="15"/>
        <v>0.15116279069767441</v>
      </c>
      <c r="M92" s="129" t="s">
        <v>599</v>
      </c>
      <c r="N92" s="130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2">
        <v>10</v>
      </c>
      <c r="B93" s="105">
        <v>41926</v>
      </c>
      <c r="C93" s="105"/>
      <c r="D93" s="106" t="s">
        <v>639</v>
      </c>
      <c r="E93" s="107" t="s">
        <v>600</v>
      </c>
      <c r="F93" s="108">
        <v>496.6</v>
      </c>
      <c r="G93" s="107" t="s">
        <v>624</v>
      </c>
      <c r="H93" s="107">
        <v>621</v>
      </c>
      <c r="I93" s="125">
        <v>580</v>
      </c>
      <c r="J93" s="126" t="s">
        <v>625</v>
      </c>
      <c r="K93" s="127">
        <f t="shared" si="14"/>
        <v>124.39999999999998</v>
      </c>
      <c r="L93" s="128">
        <f t="shared" si="15"/>
        <v>0.25050342327829234</v>
      </c>
      <c r="M93" s="129" t="s">
        <v>599</v>
      </c>
      <c r="N93" s="130">
        <v>42605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2">
        <v>11</v>
      </c>
      <c r="B94" s="105">
        <v>41926</v>
      </c>
      <c r="C94" s="105"/>
      <c r="D94" s="106" t="s">
        <v>640</v>
      </c>
      <c r="E94" s="107" t="s">
        <v>600</v>
      </c>
      <c r="F94" s="108">
        <v>2481.9</v>
      </c>
      <c r="G94" s="107" t="s">
        <v>624</v>
      </c>
      <c r="H94" s="107">
        <v>2840</v>
      </c>
      <c r="I94" s="125">
        <v>2870</v>
      </c>
      <c r="J94" s="126" t="s">
        <v>641</v>
      </c>
      <c r="K94" s="127">
        <f t="shared" si="14"/>
        <v>358.09999999999991</v>
      </c>
      <c r="L94" s="128">
        <f t="shared" si="15"/>
        <v>0.14428462065353154</v>
      </c>
      <c r="M94" s="129" t="s">
        <v>599</v>
      </c>
      <c r="N94" s="130">
        <v>42017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2">
        <v>12</v>
      </c>
      <c r="B95" s="105">
        <v>41928</v>
      </c>
      <c r="C95" s="105"/>
      <c r="D95" s="106" t="s">
        <v>642</v>
      </c>
      <c r="E95" s="107" t="s">
        <v>600</v>
      </c>
      <c r="F95" s="108">
        <v>84.5</v>
      </c>
      <c r="G95" s="107" t="s">
        <v>624</v>
      </c>
      <c r="H95" s="107">
        <v>93</v>
      </c>
      <c r="I95" s="125">
        <v>110</v>
      </c>
      <c r="J95" s="126" t="s">
        <v>643</v>
      </c>
      <c r="K95" s="127">
        <f t="shared" si="14"/>
        <v>8.5</v>
      </c>
      <c r="L95" s="128">
        <f t="shared" si="15"/>
        <v>0.10059171597633136</v>
      </c>
      <c r="M95" s="129" t="s">
        <v>599</v>
      </c>
      <c r="N95" s="130">
        <v>41939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2">
        <v>13</v>
      </c>
      <c r="B96" s="105">
        <v>41928</v>
      </c>
      <c r="C96" s="105"/>
      <c r="D96" s="106" t="s">
        <v>644</v>
      </c>
      <c r="E96" s="107" t="s">
        <v>600</v>
      </c>
      <c r="F96" s="108">
        <v>401</v>
      </c>
      <c r="G96" s="107" t="s">
        <v>624</v>
      </c>
      <c r="H96" s="107">
        <v>428</v>
      </c>
      <c r="I96" s="125">
        <v>450</v>
      </c>
      <c r="J96" s="126" t="s">
        <v>645</v>
      </c>
      <c r="K96" s="127">
        <f t="shared" si="14"/>
        <v>27</v>
      </c>
      <c r="L96" s="128">
        <f t="shared" si="15"/>
        <v>6.7331670822942641E-2</v>
      </c>
      <c r="M96" s="129" t="s">
        <v>599</v>
      </c>
      <c r="N96" s="130">
        <v>42020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14</v>
      </c>
      <c r="B97" s="105">
        <v>41928</v>
      </c>
      <c r="C97" s="105"/>
      <c r="D97" s="106" t="s">
        <v>646</v>
      </c>
      <c r="E97" s="107" t="s">
        <v>600</v>
      </c>
      <c r="F97" s="108">
        <v>101</v>
      </c>
      <c r="G97" s="107" t="s">
        <v>624</v>
      </c>
      <c r="H97" s="107">
        <v>112</v>
      </c>
      <c r="I97" s="125">
        <v>120</v>
      </c>
      <c r="J97" s="126" t="s">
        <v>647</v>
      </c>
      <c r="K97" s="127">
        <f t="shared" si="14"/>
        <v>11</v>
      </c>
      <c r="L97" s="128">
        <f t="shared" si="15"/>
        <v>0.10891089108910891</v>
      </c>
      <c r="M97" s="129" t="s">
        <v>599</v>
      </c>
      <c r="N97" s="130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15</v>
      </c>
      <c r="B98" s="105">
        <v>41954</v>
      </c>
      <c r="C98" s="105"/>
      <c r="D98" s="106" t="s">
        <v>648</v>
      </c>
      <c r="E98" s="107" t="s">
        <v>600</v>
      </c>
      <c r="F98" s="108">
        <v>59</v>
      </c>
      <c r="G98" s="107" t="s">
        <v>624</v>
      </c>
      <c r="H98" s="107">
        <v>76</v>
      </c>
      <c r="I98" s="125">
        <v>76</v>
      </c>
      <c r="J98" s="126" t="s">
        <v>625</v>
      </c>
      <c r="K98" s="127">
        <f t="shared" si="14"/>
        <v>17</v>
      </c>
      <c r="L98" s="128">
        <f t="shared" si="15"/>
        <v>0.28813559322033899</v>
      </c>
      <c r="M98" s="129" t="s">
        <v>599</v>
      </c>
      <c r="N98" s="130">
        <v>43032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16</v>
      </c>
      <c r="B99" s="105">
        <v>41954</v>
      </c>
      <c r="C99" s="105"/>
      <c r="D99" s="106" t="s">
        <v>637</v>
      </c>
      <c r="E99" s="107" t="s">
        <v>600</v>
      </c>
      <c r="F99" s="108">
        <v>99</v>
      </c>
      <c r="G99" s="107" t="s">
        <v>624</v>
      </c>
      <c r="H99" s="107">
        <v>120</v>
      </c>
      <c r="I99" s="125">
        <v>120</v>
      </c>
      <c r="J99" s="126" t="s">
        <v>649</v>
      </c>
      <c r="K99" s="127">
        <f t="shared" si="14"/>
        <v>21</v>
      </c>
      <c r="L99" s="128">
        <f t="shared" si="15"/>
        <v>0.21212121212121213</v>
      </c>
      <c r="M99" s="129" t="s">
        <v>599</v>
      </c>
      <c r="N99" s="130">
        <v>41960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17</v>
      </c>
      <c r="B100" s="105">
        <v>41956</v>
      </c>
      <c r="C100" s="105"/>
      <c r="D100" s="106" t="s">
        <v>650</v>
      </c>
      <c r="E100" s="107" t="s">
        <v>600</v>
      </c>
      <c r="F100" s="108">
        <v>22</v>
      </c>
      <c r="G100" s="107" t="s">
        <v>624</v>
      </c>
      <c r="H100" s="107">
        <v>33.549999999999997</v>
      </c>
      <c r="I100" s="125">
        <v>32</v>
      </c>
      <c r="J100" s="126" t="s">
        <v>651</v>
      </c>
      <c r="K100" s="127">
        <f t="shared" si="14"/>
        <v>11.549999999999997</v>
      </c>
      <c r="L100" s="128">
        <f t="shared" si="15"/>
        <v>0.52499999999999991</v>
      </c>
      <c r="M100" s="129" t="s">
        <v>599</v>
      </c>
      <c r="N100" s="130">
        <v>42188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18</v>
      </c>
      <c r="B101" s="105">
        <v>41976</v>
      </c>
      <c r="C101" s="105"/>
      <c r="D101" s="106" t="s">
        <v>652</v>
      </c>
      <c r="E101" s="107" t="s">
        <v>600</v>
      </c>
      <c r="F101" s="108">
        <v>440</v>
      </c>
      <c r="G101" s="107" t="s">
        <v>624</v>
      </c>
      <c r="H101" s="107">
        <v>520</v>
      </c>
      <c r="I101" s="125">
        <v>520</v>
      </c>
      <c r="J101" s="126" t="s">
        <v>653</v>
      </c>
      <c r="K101" s="127">
        <f t="shared" si="14"/>
        <v>80</v>
      </c>
      <c r="L101" s="128">
        <f t="shared" si="15"/>
        <v>0.18181818181818182</v>
      </c>
      <c r="M101" s="129" t="s">
        <v>599</v>
      </c>
      <c r="N101" s="130">
        <v>42208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19</v>
      </c>
      <c r="B102" s="105">
        <v>41976</v>
      </c>
      <c r="C102" s="105"/>
      <c r="D102" s="106" t="s">
        <v>654</v>
      </c>
      <c r="E102" s="107" t="s">
        <v>600</v>
      </c>
      <c r="F102" s="108">
        <v>360</v>
      </c>
      <c r="G102" s="107" t="s">
        <v>624</v>
      </c>
      <c r="H102" s="107">
        <v>427</v>
      </c>
      <c r="I102" s="125">
        <v>425</v>
      </c>
      <c r="J102" s="126" t="s">
        <v>655</v>
      </c>
      <c r="K102" s="127">
        <f t="shared" si="14"/>
        <v>67</v>
      </c>
      <c r="L102" s="128">
        <f t="shared" si="15"/>
        <v>0.18611111111111112</v>
      </c>
      <c r="M102" s="129" t="s">
        <v>599</v>
      </c>
      <c r="N102" s="130">
        <v>42058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20</v>
      </c>
      <c r="B103" s="105">
        <v>42012</v>
      </c>
      <c r="C103" s="105"/>
      <c r="D103" s="106" t="s">
        <v>656</v>
      </c>
      <c r="E103" s="107" t="s">
        <v>600</v>
      </c>
      <c r="F103" s="108">
        <v>360</v>
      </c>
      <c r="G103" s="107" t="s">
        <v>624</v>
      </c>
      <c r="H103" s="107">
        <v>455</v>
      </c>
      <c r="I103" s="125">
        <v>420</v>
      </c>
      <c r="J103" s="126" t="s">
        <v>657</v>
      </c>
      <c r="K103" s="127">
        <f t="shared" si="14"/>
        <v>95</v>
      </c>
      <c r="L103" s="128">
        <f t="shared" si="15"/>
        <v>0.2638888888888889</v>
      </c>
      <c r="M103" s="129" t="s">
        <v>599</v>
      </c>
      <c r="N103" s="130">
        <v>42024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21</v>
      </c>
      <c r="B104" s="105">
        <v>42012</v>
      </c>
      <c r="C104" s="105"/>
      <c r="D104" s="106" t="s">
        <v>658</v>
      </c>
      <c r="E104" s="107" t="s">
        <v>600</v>
      </c>
      <c r="F104" s="108">
        <v>130</v>
      </c>
      <c r="G104" s="107"/>
      <c r="H104" s="107">
        <v>175.5</v>
      </c>
      <c r="I104" s="125">
        <v>165</v>
      </c>
      <c r="J104" s="126" t="s">
        <v>659</v>
      </c>
      <c r="K104" s="127">
        <f t="shared" si="14"/>
        <v>45.5</v>
      </c>
      <c r="L104" s="128">
        <f t="shared" si="15"/>
        <v>0.35</v>
      </c>
      <c r="M104" s="129" t="s">
        <v>599</v>
      </c>
      <c r="N104" s="130">
        <v>43088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22</v>
      </c>
      <c r="B105" s="105">
        <v>42040</v>
      </c>
      <c r="C105" s="105"/>
      <c r="D105" s="106" t="s">
        <v>390</v>
      </c>
      <c r="E105" s="107" t="s">
        <v>623</v>
      </c>
      <c r="F105" s="108">
        <v>98</v>
      </c>
      <c r="G105" s="107"/>
      <c r="H105" s="107">
        <v>120</v>
      </c>
      <c r="I105" s="125">
        <v>120</v>
      </c>
      <c r="J105" s="126" t="s">
        <v>625</v>
      </c>
      <c r="K105" s="127">
        <f t="shared" si="14"/>
        <v>22</v>
      </c>
      <c r="L105" s="128">
        <f t="shared" si="15"/>
        <v>0.22448979591836735</v>
      </c>
      <c r="M105" s="129" t="s">
        <v>599</v>
      </c>
      <c r="N105" s="130">
        <v>42753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23</v>
      </c>
      <c r="B106" s="105">
        <v>42040</v>
      </c>
      <c r="C106" s="105"/>
      <c r="D106" s="106" t="s">
        <v>660</v>
      </c>
      <c r="E106" s="107" t="s">
        <v>623</v>
      </c>
      <c r="F106" s="108">
        <v>196</v>
      </c>
      <c r="G106" s="107"/>
      <c r="H106" s="107">
        <v>262</v>
      </c>
      <c r="I106" s="125">
        <v>255</v>
      </c>
      <c r="J106" s="126" t="s">
        <v>625</v>
      </c>
      <c r="K106" s="127">
        <f t="shared" si="14"/>
        <v>66</v>
      </c>
      <c r="L106" s="128">
        <f t="shared" si="15"/>
        <v>0.33673469387755101</v>
      </c>
      <c r="M106" s="129" t="s">
        <v>599</v>
      </c>
      <c r="N106" s="130">
        <v>42599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24</v>
      </c>
      <c r="B107" s="109">
        <v>42067</v>
      </c>
      <c r="C107" s="109"/>
      <c r="D107" s="110" t="s">
        <v>389</v>
      </c>
      <c r="E107" s="111" t="s">
        <v>623</v>
      </c>
      <c r="F107" s="112">
        <v>235</v>
      </c>
      <c r="G107" s="112"/>
      <c r="H107" s="113">
        <v>77</v>
      </c>
      <c r="I107" s="131" t="s">
        <v>661</v>
      </c>
      <c r="J107" s="132" t="s">
        <v>662</v>
      </c>
      <c r="K107" s="133">
        <f t="shared" si="14"/>
        <v>-158</v>
      </c>
      <c r="L107" s="134">
        <f t="shared" si="15"/>
        <v>-0.67234042553191486</v>
      </c>
      <c r="M107" s="135" t="s">
        <v>663</v>
      </c>
      <c r="N107" s="136">
        <v>43522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25</v>
      </c>
      <c r="B108" s="105">
        <v>42067</v>
      </c>
      <c r="C108" s="105"/>
      <c r="D108" s="106" t="s">
        <v>481</v>
      </c>
      <c r="E108" s="107" t="s">
        <v>623</v>
      </c>
      <c r="F108" s="108">
        <v>185</v>
      </c>
      <c r="G108" s="107"/>
      <c r="H108" s="107">
        <v>224</v>
      </c>
      <c r="I108" s="125" t="s">
        <v>664</v>
      </c>
      <c r="J108" s="126" t="s">
        <v>625</v>
      </c>
      <c r="K108" s="127">
        <f t="shared" si="14"/>
        <v>39</v>
      </c>
      <c r="L108" s="128">
        <f t="shared" si="15"/>
        <v>0.21081081081081082</v>
      </c>
      <c r="M108" s="129" t="s">
        <v>599</v>
      </c>
      <c r="N108" s="130">
        <v>42647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363">
        <v>26</v>
      </c>
      <c r="B109" s="114">
        <v>42090</v>
      </c>
      <c r="C109" s="114"/>
      <c r="D109" s="115" t="s">
        <v>665</v>
      </c>
      <c r="E109" s="116" t="s">
        <v>623</v>
      </c>
      <c r="F109" s="117">
        <v>49.5</v>
      </c>
      <c r="G109" s="118"/>
      <c r="H109" s="118">
        <v>15.85</v>
      </c>
      <c r="I109" s="118">
        <v>67</v>
      </c>
      <c r="J109" s="137" t="s">
        <v>666</v>
      </c>
      <c r="K109" s="118">
        <f t="shared" si="14"/>
        <v>-33.65</v>
      </c>
      <c r="L109" s="138">
        <f t="shared" si="15"/>
        <v>-0.67979797979797973</v>
      </c>
      <c r="M109" s="135" t="s">
        <v>663</v>
      </c>
      <c r="N109" s="139">
        <v>43627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27</v>
      </c>
      <c r="B110" s="105">
        <v>42093</v>
      </c>
      <c r="C110" s="105"/>
      <c r="D110" s="106" t="s">
        <v>667</v>
      </c>
      <c r="E110" s="107" t="s">
        <v>623</v>
      </c>
      <c r="F110" s="108">
        <v>183.5</v>
      </c>
      <c r="G110" s="107"/>
      <c r="H110" s="107">
        <v>219</v>
      </c>
      <c r="I110" s="125">
        <v>218</v>
      </c>
      <c r="J110" s="126" t="s">
        <v>668</v>
      </c>
      <c r="K110" s="127">
        <f t="shared" si="14"/>
        <v>35.5</v>
      </c>
      <c r="L110" s="128">
        <f t="shared" si="15"/>
        <v>0.19346049046321526</v>
      </c>
      <c r="M110" s="129" t="s">
        <v>599</v>
      </c>
      <c r="N110" s="130">
        <v>42103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28</v>
      </c>
      <c r="B111" s="105">
        <v>42114</v>
      </c>
      <c r="C111" s="105"/>
      <c r="D111" s="106" t="s">
        <v>669</v>
      </c>
      <c r="E111" s="107" t="s">
        <v>623</v>
      </c>
      <c r="F111" s="108">
        <f>(227+237)/2</f>
        <v>232</v>
      </c>
      <c r="G111" s="107"/>
      <c r="H111" s="107">
        <v>298</v>
      </c>
      <c r="I111" s="125">
        <v>298</v>
      </c>
      <c r="J111" s="126" t="s">
        <v>625</v>
      </c>
      <c r="K111" s="127">
        <f t="shared" si="14"/>
        <v>66</v>
      </c>
      <c r="L111" s="128">
        <f t="shared" si="15"/>
        <v>0.28448275862068967</v>
      </c>
      <c r="M111" s="129" t="s">
        <v>599</v>
      </c>
      <c r="N111" s="130">
        <v>42823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29</v>
      </c>
      <c r="B112" s="105">
        <v>42128</v>
      </c>
      <c r="C112" s="105"/>
      <c r="D112" s="106" t="s">
        <v>670</v>
      </c>
      <c r="E112" s="107" t="s">
        <v>600</v>
      </c>
      <c r="F112" s="108">
        <v>385</v>
      </c>
      <c r="G112" s="107"/>
      <c r="H112" s="107">
        <f>212.5+331</f>
        <v>543.5</v>
      </c>
      <c r="I112" s="125">
        <v>510</v>
      </c>
      <c r="J112" s="126" t="s">
        <v>671</v>
      </c>
      <c r="K112" s="127">
        <f t="shared" si="14"/>
        <v>158.5</v>
      </c>
      <c r="L112" s="128">
        <f t="shared" si="15"/>
        <v>0.41168831168831171</v>
      </c>
      <c r="M112" s="129" t="s">
        <v>599</v>
      </c>
      <c r="N112" s="130">
        <v>42235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30</v>
      </c>
      <c r="B113" s="105">
        <v>42128</v>
      </c>
      <c r="C113" s="105"/>
      <c r="D113" s="106" t="s">
        <v>672</v>
      </c>
      <c r="E113" s="107" t="s">
        <v>600</v>
      </c>
      <c r="F113" s="108">
        <v>115.5</v>
      </c>
      <c r="G113" s="107"/>
      <c r="H113" s="107">
        <v>146</v>
      </c>
      <c r="I113" s="125">
        <v>142</v>
      </c>
      <c r="J113" s="126" t="s">
        <v>673</v>
      </c>
      <c r="K113" s="127">
        <f t="shared" si="14"/>
        <v>30.5</v>
      </c>
      <c r="L113" s="128">
        <f t="shared" si="15"/>
        <v>0.26406926406926406</v>
      </c>
      <c r="M113" s="129" t="s">
        <v>599</v>
      </c>
      <c r="N113" s="130">
        <v>42202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31</v>
      </c>
      <c r="B114" s="105">
        <v>42151</v>
      </c>
      <c r="C114" s="105"/>
      <c r="D114" s="106" t="s">
        <v>674</v>
      </c>
      <c r="E114" s="107" t="s">
        <v>600</v>
      </c>
      <c r="F114" s="108">
        <v>237.5</v>
      </c>
      <c r="G114" s="107"/>
      <c r="H114" s="107">
        <v>279.5</v>
      </c>
      <c r="I114" s="125">
        <v>278</v>
      </c>
      <c r="J114" s="126" t="s">
        <v>625</v>
      </c>
      <c r="K114" s="127">
        <f t="shared" si="14"/>
        <v>42</v>
      </c>
      <c r="L114" s="128">
        <f t="shared" si="15"/>
        <v>0.17684210526315788</v>
      </c>
      <c r="M114" s="129" t="s">
        <v>599</v>
      </c>
      <c r="N114" s="130">
        <v>42222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32</v>
      </c>
      <c r="B115" s="105">
        <v>42174</v>
      </c>
      <c r="C115" s="105"/>
      <c r="D115" s="106" t="s">
        <v>644</v>
      </c>
      <c r="E115" s="107" t="s">
        <v>623</v>
      </c>
      <c r="F115" s="108">
        <v>340</v>
      </c>
      <c r="G115" s="107"/>
      <c r="H115" s="107">
        <v>448</v>
      </c>
      <c r="I115" s="125">
        <v>448</v>
      </c>
      <c r="J115" s="126" t="s">
        <v>625</v>
      </c>
      <c r="K115" s="127">
        <f t="shared" si="14"/>
        <v>108</v>
      </c>
      <c r="L115" s="128">
        <f t="shared" si="15"/>
        <v>0.31764705882352939</v>
      </c>
      <c r="M115" s="129" t="s">
        <v>599</v>
      </c>
      <c r="N115" s="130">
        <v>43018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33</v>
      </c>
      <c r="B116" s="105">
        <v>42191</v>
      </c>
      <c r="C116" s="105"/>
      <c r="D116" s="106" t="s">
        <v>675</v>
      </c>
      <c r="E116" s="107" t="s">
        <v>623</v>
      </c>
      <c r="F116" s="108">
        <v>390</v>
      </c>
      <c r="G116" s="107"/>
      <c r="H116" s="107">
        <v>460</v>
      </c>
      <c r="I116" s="125">
        <v>460</v>
      </c>
      <c r="J116" s="126" t="s">
        <v>625</v>
      </c>
      <c r="K116" s="127">
        <f t="shared" ref="K116:K136" si="16">H116-F116</f>
        <v>70</v>
      </c>
      <c r="L116" s="128">
        <f t="shared" ref="L116:L136" si="17">K116/F116</f>
        <v>0.17948717948717949</v>
      </c>
      <c r="M116" s="129" t="s">
        <v>599</v>
      </c>
      <c r="N116" s="130">
        <v>42478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34</v>
      </c>
      <c r="B117" s="109">
        <v>42195</v>
      </c>
      <c r="C117" s="109"/>
      <c r="D117" s="110" t="s">
        <v>676</v>
      </c>
      <c r="E117" s="111" t="s">
        <v>623</v>
      </c>
      <c r="F117" s="112">
        <v>122.5</v>
      </c>
      <c r="G117" s="112"/>
      <c r="H117" s="113">
        <v>61</v>
      </c>
      <c r="I117" s="131">
        <v>172</v>
      </c>
      <c r="J117" s="132" t="s">
        <v>677</v>
      </c>
      <c r="K117" s="133">
        <f t="shared" si="16"/>
        <v>-61.5</v>
      </c>
      <c r="L117" s="134">
        <f t="shared" si="17"/>
        <v>-0.50204081632653064</v>
      </c>
      <c r="M117" s="135" t="s">
        <v>663</v>
      </c>
      <c r="N117" s="136">
        <v>43333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35</v>
      </c>
      <c r="B118" s="105">
        <v>42219</v>
      </c>
      <c r="C118" s="105"/>
      <c r="D118" s="106" t="s">
        <v>678</v>
      </c>
      <c r="E118" s="107" t="s">
        <v>623</v>
      </c>
      <c r="F118" s="108">
        <v>297.5</v>
      </c>
      <c r="G118" s="107"/>
      <c r="H118" s="107">
        <v>350</v>
      </c>
      <c r="I118" s="125">
        <v>360</v>
      </c>
      <c r="J118" s="126" t="s">
        <v>679</v>
      </c>
      <c r="K118" s="127">
        <f t="shared" si="16"/>
        <v>52.5</v>
      </c>
      <c r="L118" s="128">
        <f t="shared" si="17"/>
        <v>0.17647058823529413</v>
      </c>
      <c r="M118" s="129" t="s">
        <v>599</v>
      </c>
      <c r="N118" s="130">
        <v>42232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36</v>
      </c>
      <c r="B119" s="105">
        <v>42219</v>
      </c>
      <c r="C119" s="105"/>
      <c r="D119" s="106" t="s">
        <v>680</v>
      </c>
      <c r="E119" s="107" t="s">
        <v>623</v>
      </c>
      <c r="F119" s="108">
        <v>115.5</v>
      </c>
      <c r="G119" s="107"/>
      <c r="H119" s="107">
        <v>149</v>
      </c>
      <c r="I119" s="125">
        <v>140</v>
      </c>
      <c r="J119" s="140" t="s">
        <v>681</v>
      </c>
      <c r="K119" s="127">
        <f t="shared" si="16"/>
        <v>33.5</v>
      </c>
      <c r="L119" s="128">
        <f t="shared" si="17"/>
        <v>0.29004329004329005</v>
      </c>
      <c r="M119" s="129" t="s">
        <v>599</v>
      </c>
      <c r="N119" s="130">
        <v>42740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37</v>
      </c>
      <c r="B120" s="105">
        <v>42251</v>
      </c>
      <c r="C120" s="105"/>
      <c r="D120" s="106" t="s">
        <v>674</v>
      </c>
      <c r="E120" s="107" t="s">
        <v>623</v>
      </c>
      <c r="F120" s="108">
        <v>226</v>
      </c>
      <c r="G120" s="107"/>
      <c r="H120" s="107">
        <v>292</v>
      </c>
      <c r="I120" s="125">
        <v>292</v>
      </c>
      <c r="J120" s="126" t="s">
        <v>682</v>
      </c>
      <c r="K120" s="127">
        <f t="shared" si="16"/>
        <v>66</v>
      </c>
      <c r="L120" s="128">
        <f t="shared" si="17"/>
        <v>0.29203539823008851</v>
      </c>
      <c r="M120" s="129" t="s">
        <v>599</v>
      </c>
      <c r="N120" s="130">
        <v>42286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38</v>
      </c>
      <c r="B121" s="105">
        <v>42254</v>
      </c>
      <c r="C121" s="105"/>
      <c r="D121" s="106" t="s">
        <v>669</v>
      </c>
      <c r="E121" s="107" t="s">
        <v>623</v>
      </c>
      <c r="F121" s="108">
        <v>232.5</v>
      </c>
      <c r="G121" s="107"/>
      <c r="H121" s="107">
        <v>312.5</v>
      </c>
      <c r="I121" s="125">
        <v>310</v>
      </c>
      <c r="J121" s="126" t="s">
        <v>625</v>
      </c>
      <c r="K121" s="127">
        <f t="shared" si="16"/>
        <v>80</v>
      </c>
      <c r="L121" s="128">
        <f t="shared" si="17"/>
        <v>0.34408602150537637</v>
      </c>
      <c r="M121" s="129" t="s">
        <v>599</v>
      </c>
      <c r="N121" s="130">
        <v>42823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39</v>
      </c>
      <c r="B122" s="105">
        <v>42268</v>
      </c>
      <c r="C122" s="105"/>
      <c r="D122" s="106" t="s">
        <v>683</v>
      </c>
      <c r="E122" s="107" t="s">
        <v>623</v>
      </c>
      <c r="F122" s="108">
        <v>196.5</v>
      </c>
      <c r="G122" s="107"/>
      <c r="H122" s="107">
        <v>238</v>
      </c>
      <c r="I122" s="125">
        <v>238</v>
      </c>
      <c r="J122" s="126" t="s">
        <v>682</v>
      </c>
      <c r="K122" s="127">
        <f t="shared" si="16"/>
        <v>41.5</v>
      </c>
      <c r="L122" s="128">
        <f t="shared" si="17"/>
        <v>0.21119592875318066</v>
      </c>
      <c r="M122" s="129" t="s">
        <v>599</v>
      </c>
      <c r="N122" s="130">
        <v>42291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40</v>
      </c>
      <c r="B123" s="105">
        <v>42271</v>
      </c>
      <c r="C123" s="105"/>
      <c r="D123" s="106" t="s">
        <v>622</v>
      </c>
      <c r="E123" s="107" t="s">
        <v>623</v>
      </c>
      <c r="F123" s="108">
        <v>65</v>
      </c>
      <c r="G123" s="107"/>
      <c r="H123" s="107">
        <v>82</v>
      </c>
      <c r="I123" s="125">
        <v>82</v>
      </c>
      <c r="J123" s="126" t="s">
        <v>682</v>
      </c>
      <c r="K123" s="127">
        <f t="shared" si="16"/>
        <v>17</v>
      </c>
      <c r="L123" s="128">
        <f t="shared" si="17"/>
        <v>0.26153846153846155</v>
      </c>
      <c r="M123" s="129" t="s">
        <v>599</v>
      </c>
      <c r="N123" s="130">
        <v>42578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41</v>
      </c>
      <c r="B124" s="105">
        <v>42291</v>
      </c>
      <c r="C124" s="105"/>
      <c r="D124" s="106" t="s">
        <v>684</v>
      </c>
      <c r="E124" s="107" t="s">
        <v>623</v>
      </c>
      <c r="F124" s="108">
        <v>144</v>
      </c>
      <c r="G124" s="107"/>
      <c r="H124" s="107">
        <v>182.5</v>
      </c>
      <c r="I124" s="125">
        <v>181</v>
      </c>
      <c r="J124" s="126" t="s">
        <v>682</v>
      </c>
      <c r="K124" s="127">
        <f t="shared" si="16"/>
        <v>38.5</v>
      </c>
      <c r="L124" s="128">
        <f t="shared" si="17"/>
        <v>0.2673611111111111</v>
      </c>
      <c r="M124" s="129" t="s">
        <v>599</v>
      </c>
      <c r="N124" s="130">
        <v>42817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42</v>
      </c>
      <c r="B125" s="105">
        <v>42291</v>
      </c>
      <c r="C125" s="105"/>
      <c r="D125" s="106" t="s">
        <v>685</v>
      </c>
      <c r="E125" s="107" t="s">
        <v>623</v>
      </c>
      <c r="F125" s="108">
        <v>264</v>
      </c>
      <c r="G125" s="107"/>
      <c r="H125" s="107">
        <v>311</v>
      </c>
      <c r="I125" s="125">
        <v>311</v>
      </c>
      <c r="J125" s="126" t="s">
        <v>682</v>
      </c>
      <c r="K125" s="127">
        <f t="shared" si="16"/>
        <v>47</v>
      </c>
      <c r="L125" s="128">
        <f t="shared" si="17"/>
        <v>0.17803030303030304</v>
      </c>
      <c r="M125" s="129" t="s">
        <v>599</v>
      </c>
      <c r="N125" s="130">
        <v>42604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43</v>
      </c>
      <c r="B126" s="105">
        <v>42318</v>
      </c>
      <c r="C126" s="105"/>
      <c r="D126" s="106" t="s">
        <v>686</v>
      </c>
      <c r="E126" s="107" t="s">
        <v>600</v>
      </c>
      <c r="F126" s="108">
        <v>549.5</v>
      </c>
      <c r="G126" s="107"/>
      <c r="H126" s="107">
        <v>630</v>
      </c>
      <c r="I126" s="125">
        <v>630</v>
      </c>
      <c r="J126" s="126" t="s">
        <v>682</v>
      </c>
      <c r="K126" s="127">
        <f t="shared" si="16"/>
        <v>80.5</v>
      </c>
      <c r="L126" s="128">
        <f t="shared" si="17"/>
        <v>0.1464968152866242</v>
      </c>
      <c r="M126" s="129" t="s">
        <v>599</v>
      </c>
      <c r="N126" s="130">
        <v>42419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44</v>
      </c>
      <c r="B127" s="105">
        <v>42342</v>
      </c>
      <c r="C127" s="105"/>
      <c r="D127" s="106" t="s">
        <v>687</v>
      </c>
      <c r="E127" s="107" t="s">
        <v>623</v>
      </c>
      <c r="F127" s="108">
        <v>1027.5</v>
      </c>
      <c r="G127" s="107"/>
      <c r="H127" s="107">
        <v>1315</v>
      </c>
      <c r="I127" s="125">
        <v>1250</v>
      </c>
      <c r="J127" s="126" t="s">
        <v>682</v>
      </c>
      <c r="K127" s="127">
        <f t="shared" si="16"/>
        <v>287.5</v>
      </c>
      <c r="L127" s="128">
        <f t="shared" si="17"/>
        <v>0.27980535279805352</v>
      </c>
      <c r="M127" s="129" t="s">
        <v>599</v>
      </c>
      <c r="N127" s="130">
        <v>43244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45</v>
      </c>
      <c r="B128" s="105">
        <v>42367</v>
      </c>
      <c r="C128" s="105"/>
      <c r="D128" s="106" t="s">
        <v>688</v>
      </c>
      <c r="E128" s="107" t="s">
        <v>623</v>
      </c>
      <c r="F128" s="108">
        <v>465</v>
      </c>
      <c r="G128" s="107"/>
      <c r="H128" s="107">
        <v>540</v>
      </c>
      <c r="I128" s="125">
        <v>540</v>
      </c>
      <c r="J128" s="126" t="s">
        <v>682</v>
      </c>
      <c r="K128" s="127">
        <f t="shared" si="16"/>
        <v>75</v>
      </c>
      <c r="L128" s="128">
        <f t="shared" si="17"/>
        <v>0.16129032258064516</v>
      </c>
      <c r="M128" s="129" t="s">
        <v>599</v>
      </c>
      <c r="N128" s="130">
        <v>42530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46</v>
      </c>
      <c r="B129" s="105">
        <v>42380</v>
      </c>
      <c r="C129" s="105"/>
      <c r="D129" s="106" t="s">
        <v>390</v>
      </c>
      <c r="E129" s="107" t="s">
        <v>600</v>
      </c>
      <c r="F129" s="108">
        <v>81</v>
      </c>
      <c r="G129" s="107"/>
      <c r="H129" s="107">
        <v>110</v>
      </c>
      <c r="I129" s="125">
        <v>110</v>
      </c>
      <c r="J129" s="126" t="s">
        <v>682</v>
      </c>
      <c r="K129" s="127">
        <f t="shared" si="16"/>
        <v>29</v>
      </c>
      <c r="L129" s="128">
        <f t="shared" si="17"/>
        <v>0.35802469135802467</v>
      </c>
      <c r="M129" s="129" t="s">
        <v>599</v>
      </c>
      <c r="N129" s="130">
        <v>42745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47</v>
      </c>
      <c r="B130" s="105">
        <v>42382</v>
      </c>
      <c r="C130" s="105"/>
      <c r="D130" s="106" t="s">
        <v>689</v>
      </c>
      <c r="E130" s="107" t="s">
        <v>600</v>
      </c>
      <c r="F130" s="108">
        <v>417.5</v>
      </c>
      <c r="G130" s="107"/>
      <c r="H130" s="107">
        <v>547</v>
      </c>
      <c r="I130" s="125">
        <v>535</v>
      </c>
      <c r="J130" s="126" t="s">
        <v>682</v>
      </c>
      <c r="K130" s="127">
        <f t="shared" si="16"/>
        <v>129.5</v>
      </c>
      <c r="L130" s="128">
        <f t="shared" si="17"/>
        <v>0.31017964071856285</v>
      </c>
      <c r="M130" s="129" t="s">
        <v>599</v>
      </c>
      <c r="N130" s="130">
        <v>42578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48</v>
      </c>
      <c r="B131" s="105">
        <v>42408</v>
      </c>
      <c r="C131" s="105"/>
      <c r="D131" s="106" t="s">
        <v>690</v>
      </c>
      <c r="E131" s="107" t="s">
        <v>623</v>
      </c>
      <c r="F131" s="108">
        <v>650</v>
      </c>
      <c r="G131" s="107"/>
      <c r="H131" s="107">
        <v>800</v>
      </c>
      <c r="I131" s="125">
        <v>800</v>
      </c>
      <c r="J131" s="126" t="s">
        <v>682</v>
      </c>
      <c r="K131" s="127">
        <f t="shared" si="16"/>
        <v>150</v>
      </c>
      <c r="L131" s="128">
        <f t="shared" si="17"/>
        <v>0.23076923076923078</v>
      </c>
      <c r="M131" s="129" t="s">
        <v>599</v>
      </c>
      <c r="N131" s="130">
        <v>43154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49</v>
      </c>
      <c r="B132" s="105">
        <v>42433</v>
      </c>
      <c r="C132" s="105"/>
      <c r="D132" s="106" t="s">
        <v>197</v>
      </c>
      <c r="E132" s="107" t="s">
        <v>623</v>
      </c>
      <c r="F132" s="108">
        <v>437.5</v>
      </c>
      <c r="G132" s="107"/>
      <c r="H132" s="107">
        <v>504.5</v>
      </c>
      <c r="I132" s="125">
        <v>522</v>
      </c>
      <c r="J132" s="126" t="s">
        <v>691</v>
      </c>
      <c r="K132" s="127">
        <f t="shared" si="16"/>
        <v>67</v>
      </c>
      <c r="L132" s="128">
        <f t="shared" si="17"/>
        <v>0.15314285714285714</v>
      </c>
      <c r="M132" s="129" t="s">
        <v>599</v>
      </c>
      <c r="N132" s="130">
        <v>42480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50</v>
      </c>
      <c r="B133" s="105">
        <v>42438</v>
      </c>
      <c r="C133" s="105"/>
      <c r="D133" s="106" t="s">
        <v>692</v>
      </c>
      <c r="E133" s="107" t="s">
        <v>623</v>
      </c>
      <c r="F133" s="108">
        <v>189.5</v>
      </c>
      <c r="G133" s="107"/>
      <c r="H133" s="107">
        <v>218</v>
      </c>
      <c r="I133" s="125">
        <v>218</v>
      </c>
      <c r="J133" s="126" t="s">
        <v>682</v>
      </c>
      <c r="K133" s="127">
        <f t="shared" si="16"/>
        <v>28.5</v>
      </c>
      <c r="L133" s="128">
        <f t="shared" si="17"/>
        <v>0.15039577836411611</v>
      </c>
      <c r="M133" s="129" t="s">
        <v>599</v>
      </c>
      <c r="N133" s="130">
        <v>43034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63">
        <v>51</v>
      </c>
      <c r="B134" s="114">
        <v>42471</v>
      </c>
      <c r="C134" s="114"/>
      <c r="D134" s="115" t="s">
        <v>693</v>
      </c>
      <c r="E134" s="116" t="s">
        <v>623</v>
      </c>
      <c r="F134" s="117">
        <v>36.5</v>
      </c>
      <c r="G134" s="118"/>
      <c r="H134" s="118">
        <v>15.85</v>
      </c>
      <c r="I134" s="118">
        <v>60</v>
      </c>
      <c r="J134" s="137" t="s">
        <v>694</v>
      </c>
      <c r="K134" s="133">
        <f t="shared" si="16"/>
        <v>-20.65</v>
      </c>
      <c r="L134" s="167">
        <f t="shared" si="17"/>
        <v>-0.5657534246575342</v>
      </c>
      <c r="M134" s="135" t="s">
        <v>663</v>
      </c>
      <c r="N134" s="168">
        <v>43627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52</v>
      </c>
      <c r="B135" s="105">
        <v>42472</v>
      </c>
      <c r="C135" s="105"/>
      <c r="D135" s="106" t="s">
        <v>695</v>
      </c>
      <c r="E135" s="107" t="s">
        <v>623</v>
      </c>
      <c r="F135" s="108">
        <v>93</v>
      </c>
      <c r="G135" s="107"/>
      <c r="H135" s="107">
        <v>149</v>
      </c>
      <c r="I135" s="125">
        <v>140</v>
      </c>
      <c r="J135" s="140" t="s">
        <v>696</v>
      </c>
      <c r="K135" s="127">
        <f t="shared" si="16"/>
        <v>56</v>
      </c>
      <c r="L135" s="128">
        <f t="shared" si="17"/>
        <v>0.60215053763440862</v>
      </c>
      <c r="M135" s="129" t="s">
        <v>599</v>
      </c>
      <c r="N135" s="130">
        <v>42740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53</v>
      </c>
      <c r="B136" s="105">
        <v>42472</v>
      </c>
      <c r="C136" s="105"/>
      <c r="D136" s="106" t="s">
        <v>697</v>
      </c>
      <c r="E136" s="107" t="s">
        <v>623</v>
      </c>
      <c r="F136" s="108">
        <v>130</v>
      </c>
      <c r="G136" s="107"/>
      <c r="H136" s="107">
        <v>150</v>
      </c>
      <c r="I136" s="125" t="s">
        <v>698</v>
      </c>
      <c r="J136" s="126" t="s">
        <v>682</v>
      </c>
      <c r="K136" s="127">
        <f t="shared" si="16"/>
        <v>20</v>
      </c>
      <c r="L136" s="128">
        <f t="shared" si="17"/>
        <v>0.15384615384615385</v>
      </c>
      <c r="M136" s="129" t="s">
        <v>599</v>
      </c>
      <c r="N136" s="130">
        <v>42564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54</v>
      </c>
      <c r="B137" s="105">
        <v>42473</v>
      </c>
      <c r="C137" s="105"/>
      <c r="D137" s="106" t="s">
        <v>354</v>
      </c>
      <c r="E137" s="107" t="s">
        <v>623</v>
      </c>
      <c r="F137" s="108">
        <v>196</v>
      </c>
      <c r="G137" s="107"/>
      <c r="H137" s="107">
        <v>299</v>
      </c>
      <c r="I137" s="125">
        <v>299</v>
      </c>
      <c r="J137" s="126" t="s">
        <v>682</v>
      </c>
      <c r="K137" s="127">
        <v>103</v>
      </c>
      <c r="L137" s="128">
        <v>0.52551020408163296</v>
      </c>
      <c r="M137" s="129" t="s">
        <v>599</v>
      </c>
      <c r="N137" s="130">
        <v>42620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55</v>
      </c>
      <c r="B138" s="105">
        <v>42473</v>
      </c>
      <c r="C138" s="105"/>
      <c r="D138" s="106" t="s">
        <v>756</v>
      </c>
      <c r="E138" s="107" t="s">
        <v>623</v>
      </c>
      <c r="F138" s="108">
        <v>88</v>
      </c>
      <c r="G138" s="107"/>
      <c r="H138" s="107">
        <v>103</v>
      </c>
      <c r="I138" s="125">
        <v>103</v>
      </c>
      <c r="J138" s="126" t="s">
        <v>682</v>
      </c>
      <c r="K138" s="127">
        <v>15</v>
      </c>
      <c r="L138" s="128">
        <v>0.170454545454545</v>
      </c>
      <c r="M138" s="129" t="s">
        <v>599</v>
      </c>
      <c r="N138" s="130">
        <v>42530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56</v>
      </c>
      <c r="B139" s="105">
        <v>42492</v>
      </c>
      <c r="C139" s="105"/>
      <c r="D139" s="106" t="s">
        <v>699</v>
      </c>
      <c r="E139" s="107" t="s">
        <v>623</v>
      </c>
      <c r="F139" s="108">
        <v>127.5</v>
      </c>
      <c r="G139" s="107"/>
      <c r="H139" s="107">
        <v>148</v>
      </c>
      <c r="I139" s="125" t="s">
        <v>700</v>
      </c>
      <c r="J139" s="126" t="s">
        <v>682</v>
      </c>
      <c r="K139" s="127">
        <f>H139-F139</f>
        <v>20.5</v>
      </c>
      <c r="L139" s="128">
        <f>K139/F139</f>
        <v>0.16078431372549021</v>
      </c>
      <c r="M139" s="129" t="s">
        <v>599</v>
      </c>
      <c r="N139" s="130">
        <v>42564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57</v>
      </c>
      <c r="B140" s="105">
        <v>42493</v>
      </c>
      <c r="C140" s="105"/>
      <c r="D140" s="106" t="s">
        <v>701</v>
      </c>
      <c r="E140" s="107" t="s">
        <v>623</v>
      </c>
      <c r="F140" s="108">
        <v>675</v>
      </c>
      <c r="G140" s="107"/>
      <c r="H140" s="107">
        <v>815</v>
      </c>
      <c r="I140" s="125" t="s">
        <v>702</v>
      </c>
      <c r="J140" s="126" t="s">
        <v>682</v>
      </c>
      <c r="K140" s="127">
        <f>H140-F140</f>
        <v>140</v>
      </c>
      <c r="L140" s="128">
        <f>K140/F140</f>
        <v>0.2074074074074074</v>
      </c>
      <c r="M140" s="129" t="s">
        <v>599</v>
      </c>
      <c r="N140" s="130">
        <v>43154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58</v>
      </c>
      <c r="B141" s="109">
        <v>42522</v>
      </c>
      <c r="C141" s="109"/>
      <c r="D141" s="110" t="s">
        <v>757</v>
      </c>
      <c r="E141" s="111" t="s">
        <v>623</v>
      </c>
      <c r="F141" s="112">
        <v>500</v>
      </c>
      <c r="G141" s="112"/>
      <c r="H141" s="113">
        <v>232.5</v>
      </c>
      <c r="I141" s="131" t="s">
        <v>758</v>
      </c>
      <c r="J141" s="132" t="s">
        <v>759</v>
      </c>
      <c r="K141" s="133">
        <f>H141-F141</f>
        <v>-267.5</v>
      </c>
      <c r="L141" s="134">
        <f>K141/F141</f>
        <v>-0.53500000000000003</v>
      </c>
      <c r="M141" s="135" t="s">
        <v>663</v>
      </c>
      <c r="N141" s="136">
        <v>43735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59</v>
      </c>
      <c r="B142" s="105">
        <v>42527</v>
      </c>
      <c r="C142" s="105"/>
      <c r="D142" s="106" t="s">
        <v>703</v>
      </c>
      <c r="E142" s="107" t="s">
        <v>623</v>
      </c>
      <c r="F142" s="108">
        <v>110</v>
      </c>
      <c r="G142" s="107"/>
      <c r="H142" s="107">
        <v>126.5</v>
      </c>
      <c r="I142" s="125">
        <v>125</v>
      </c>
      <c r="J142" s="126" t="s">
        <v>632</v>
      </c>
      <c r="K142" s="127">
        <f>H142-F142</f>
        <v>16.5</v>
      </c>
      <c r="L142" s="128">
        <f>K142/F142</f>
        <v>0.15</v>
      </c>
      <c r="M142" s="129" t="s">
        <v>599</v>
      </c>
      <c r="N142" s="130">
        <v>42552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60</v>
      </c>
      <c r="B143" s="105">
        <v>42538</v>
      </c>
      <c r="C143" s="105"/>
      <c r="D143" s="106" t="s">
        <v>704</v>
      </c>
      <c r="E143" s="107" t="s">
        <v>623</v>
      </c>
      <c r="F143" s="108">
        <v>44</v>
      </c>
      <c r="G143" s="107"/>
      <c r="H143" s="107">
        <v>69.5</v>
      </c>
      <c r="I143" s="125">
        <v>69.5</v>
      </c>
      <c r="J143" s="126" t="s">
        <v>705</v>
      </c>
      <c r="K143" s="127">
        <f>H143-F143</f>
        <v>25.5</v>
      </c>
      <c r="L143" s="128">
        <f>K143/F143</f>
        <v>0.57954545454545459</v>
      </c>
      <c r="M143" s="129" t="s">
        <v>599</v>
      </c>
      <c r="N143" s="130">
        <v>42977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61</v>
      </c>
      <c r="B144" s="105">
        <v>42549</v>
      </c>
      <c r="C144" s="105"/>
      <c r="D144" s="147" t="s">
        <v>760</v>
      </c>
      <c r="E144" s="107" t="s">
        <v>623</v>
      </c>
      <c r="F144" s="108">
        <v>262.5</v>
      </c>
      <c r="G144" s="107"/>
      <c r="H144" s="107">
        <v>340</v>
      </c>
      <c r="I144" s="125">
        <v>333</v>
      </c>
      <c r="J144" s="126" t="s">
        <v>761</v>
      </c>
      <c r="K144" s="127">
        <v>77.5</v>
      </c>
      <c r="L144" s="128">
        <v>0.29523809523809502</v>
      </c>
      <c r="M144" s="129" t="s">
        <v>599</v>
      </c>
      <c r="N144" s="130">
        <v>43017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62</v>
      </c>
      <c r="B145" s="105">
        <v>42549</v>
      </c>
      <c r="C145" s="105"/>
      <c r="D145" s="147" t="s">
        <v>762</v>
      </c>
      <c r="E145" s="107" t="s">
        <v>623</v>
      </c>
      <c r="F145" s="108">
        <v>840</v>
      </c>
      <c r="G145" s="107"/>
      <c r="H145" s="107">
        <v>1230</v>
      </c>
      <c r="I145" s="125">
        <v>1230</v>
      </c>
      <c r="J145" s="126" t="s">
        <v>682</v>
      </c>
      <c r="K145" s="127">
        <v>390</v>
      </c>
      <c r="L145" s="128">
        <v>0.46428571428571402</v>
      </c>
      <c r="M145" s="129" t="s">
        <v>599</v>
      </c>
      <c r="N145" s="130">
        <v>42649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64">
        <v>63</v>
      </c>
      <c r="B146" s="142">
        <v>42556</v>
      </c>
      <c r="C146" s="142"/>
      <c r="D146" s="143" t="s">
        <v>706</v>
      </c>
      <c r="E146" s="144" t="s">
        <v>623</v>
      </c>
      <c r="F146" s="145">
        <v>395</v>
      </c>
      <c r="G146" s="146"/>
      <c r="H146" s="146">
        <f>(468.5+342.5)/2</f>
        <v>405.5</v>
      </c>
      <c r="I146" s="146">
        <v>510</v>
      </c>
      <c r="J146" s="169" t="s">
        <v>707</v>
      </c>
      <c r="K146" s="170">
        <f t="shared" ref="K146:K152" si="18">H146-F146</f>
        <v>10.5</v>
      </c>
      <c r="L146" s="171">
        <f t="shared" ref="L146:L152" si="19">K146/F146</f>
        <v>2.6582278481012658E-2</v>
      </c>
      <c r="M146" s="172" t="s">
        <v>708</v>
      </c>
      <c r="N146" s="173">
        <v>43606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64</v>
      </c>
      <c r="B147" s="109">
        <v>42584</v>
      </c>
      <c r="C147" s="109"/>
      <c r="D147" s="110" t="s">
        <v>709</v>
      </c>
      <c r="E147" s="111" t="s">
        <v>600</v>
      </c>
      <c r="F147" s="112">
        <f>169.5-12.8</f>
        <v>156.69999999999999</v>
      </c>
      <c r="G147" s="112"/>
      <c r="H147" s="113">
        <v>77</v>
      </c>
      <c r="I147" s="131" t="s">
        <v>710</v>
      </c>
      <c r="J147" s="383" t="s">
        <v>3401</v>
      </c>
      <c r="K147" s="133">
        <f t="shared" si="18"/>
        <v>-79.699999999999989</v>
      </c>
      <c r="L147" s="134">
        <f t="shared" si="19"/>
        <v>-0.50861518825781749</v>
      </c>
      <c r="M147" s="135" t="s">
        <v>663</v>
      </c>
      <c r="N147" s="136">
        <v>43522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65</v>
      </c>
      <c r="B148" s="109">
        <v>42586</v>
      </c>
      <c r="C148" s="109"/>
      <c r="D148" s="110" t="s">
        <v>711</v>
      </c>
      <c r="E148" s="111" t="s">
        <v>623</v>
      </c>
      <c r="F148" s="112">
        <v>400</v>
      </c>
      <c r="G148" s="112"/>
      <c r="H148" s="113">
        <v>305</v>
      </c>
      <c r="I148" s="131">
        <v>475</v>
      </c>
      <c r="J148" s="132" t="s">
        <v>712</v>
      </c>
      <c r="K148" s="133">
        <f t="shared" si="18"/>
        <v>-95</v>
      </c>
      <c r="L148" s="134">
        <f t="shared" si="19"/>
        <v>-0.23749999999999999</v>
      </c>
      <c r="M148" s="135" t="s">
        <v>663</v>
      </c>
      <c r="N148" s="136">
        <v>43606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66</v>
      </c>
      <c r="B149" s="105">
        <v>42593</v>
      </c>
      <c r="C149" s="105"/>
      <c r="D149" s="106" t="s">
        <v>713</v>
      </c>
      <c r="E149" s="107" t="s">
        <v>623</v>
      </c>
      <c r="F149" s="108">
        <v>86.5</v>
      </c>
      <c r="G149" s="107"/>
      <c r="H149" s="107">
        <v>130</v>
      </c>
      <c r="I149" s="125">
        <v>130</v>
      </c>
      <c r="J149" s="140" t="s">
        <v>714</v>
      </c>
      <c r="K149" s="127">
        <f t="shared" si="18"/>
        <v>43.5</v>
      </c>
      <c r="L149" s="128">
        <f t="shared" si="19"/>
        <v>0.50289017341040465</v>
      </c>
      <c r="M149" s="129" t="s">
        <v>599</v>
      </c>
      <c r="N149" s="130">
        <v>43091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67</v>
      </c>
      <c r="B150" s="109">
        <v>42600</v>
      </c>
      <c r="C150" s="109"/>
      <c r="D150" s="110" t="s">
        <v>381</v>
      </c>
      <c r="E150" s="111" t="s">
        <v>623</v>
      </c>
      <c r="F150" s="112">
        <v>133.5</v>
      </c>
      <c r="G150" s="112"/>
      <c r="H150" s="113">
        <v>126.5</v>
      </c>
      <c r="I150" s="131">
        <v>178</v>
      </c>
      <c r="J150" s="132" t="s">
        <v>715</v>
      </c>
      <c r="K150" s="133">
        <f t="shared" si="18"/>
        <v>-7</v>
      </c>
      <c r="L150" s="134">
        <f t="shared" si="19"/>
        <v>-5.2434456928838954E-2</v>
      </c>
      <c r="M150" s="135" t="s">
        <v>663</v>
      </c>
      <c r="N150" s="136">
        <v>42615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68</v>
      </c>
      <c r="B151" s="105">
        <v>42613</v>
      </c>
      <c r="C151" s="105"/>
      <c r="D151" s="106" t="s">
        <v>716</v>
      </c>
      <c r="E151" s="107" t="s">
        <v>623</v>
      </c>
      <c r="F151" s="108">
        <v>560</v>
      </c>
      <c r="G151" s="107"/>
      <c r="H151" s="107">
        <v>725</v>
      </c>
      <c r="I151" s="125">
        <v>725</v>
      </c>
      <c r="J151" s="126" t="s">
        <v>625</v>
      </c>
      <c r="K151" s="127">
        <f t="shared" si="18"/>
        <v>165</v>
      </c>
      <c r="L151" s="128">
        <f t="shared" si="19"/>
        <v>0.29464285714285715</v>
      </c>
      <c r="M151" s="129" t="s">
        <v>599</v>
      </c>
      <c r="N151" s="130">
        <v>42456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69</v>
      </c>
      <c r="B152" s="105">
        <v>42614</v>
      </c>
      <c r="C152" s="105"/>
      <c r="D152" s="106" t="s">
        <v>717</v>
      </c>
      <c r="E152" s="107" t="s">
        <v>623</v>
      </c>
      <c r="F152" s="108">
        <v>160.5</v>
      </c>
      <c r="G152" s="107"/>
      <c r="H152" s="107">
        <v>210</v>
      </c>
      <c r="I152" s="125">
        <v>210</v>
      </c>
      <c r="J152" s="126" t="s">
        <v>625</v>
      </c>
      <c r="K152" s="127">
        <f t="shared" si="18"/>
        <v>49.5</v>
      </c>
      <c r="L152" s="128">
        <f t="shared" si="19"/>
        <v>0.30841121495327101</v>
      </c>
      <c r="M152" s="129" t="s">
        <v>599</v>
      </c>
      <c r="N152" s="130">
        <v>42871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70</v>
      </c>
      <c r="B153" s="105">
        <v>42646</v>
      </c>
      <c r="C153" s="105"/>
      <c r="D153" s="147" t="s">
        <v>405</v>
      </c>
      <c r="E153" s="107" t="s">
        <v>623</v>
      </c>
      <c r="F153" s="108">
        <v>430</v>
      </c>
      <c r="G153" s="107"/>
      <c r="H153" s="107">
        <v>596</v>
      </c>
      <c r="I153" s="125">
        <v>575</v>
      </c>
      <c r="J153" s="126" t="s">
        <v>763</v>
      </c>
      <c r="K153" s="127">
        <v>166</v>
      </c>
      <c r="L153" s="128">
        <v>0.38604651162790699</v>
      </c>
      <c r="M153" s="129" t="s">
        <v>599</v>
      </c>
      <c r="N153" s="130">
        <v>42769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71</v>
      </c>
      <c r="B154" s="105">
        <v>42657</v>
      </c>
      <c r="C154" s="105"/>
      <c r="D154" s="106" t="s">
        <v>718</v>
      </c>
      <c r="E154" s="107" t="s">
        <v>623</v>
      </c>
      <c r="F154" s="108">
        <v>280</v>
      </c>
      <c r="G154" s="107"/>
      <c r="H154" s="107">
        <v>345</v>
      </c>
      <c r="I154" s="125">
        <v>345</v>
      </c>
      <c r="J154" s="126" t="s">
        <v>625</v>
      </c>
      <c r="K154" s="127">
        <f t="shared" ref="K154:K159" si="20">H154-F154</f>
        <v>65</v>
      </c>
      <c r="L154" s="128">
        <f>K154/F154</f>
        <v>0.23214285714285715</v>
      </c>
      <c r="M154" s="129" t="s">
        <v>599</v>
      </c>
      <c r="N154" s="130">
        <v>42814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72</v>
      </c>
      <c r="B155" s="105">
        <v>42657</v>
      </c>
      <c r="C155" s="105"/>
      <c r="D155" s="106" t="s">
        <v>719</v>
      </c>
      <c r="E155" s="107" t="s">
        <v>623</v>
      </c>
      <c r="F155" s="108">
        <v>245</v>
      </c>
      <c r="G155" s="107"/>
      <c r="H155" s="107">
        <v>325.5</v>
      </c>
      <c r="I155" s="125">
        <v>330</v>
      </c>
      <c r="J155" s="126" t="s">
        <v>720</v>
      </c>
      <c r="K155" s="127">
        <f t="shared" si="20"/>
        <v>80.5</v>
      </c>
      <c r="L155" s="128">
        <f>K155/F155</f>
        <v>0.32857142857142857</v>
      </c>
      <c r="M155" s="129" t="s">
        <v>599</v>
      </c>
      <c r="N155" s="130">
        <v>42769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73</v>
      </c>
      <c r="B156" s="105">
        <v>42660</v>
      </c>
      <c r="C156" s="105"/>
      <c r="D156" s="106" t="s">
        <v>349</v>
      </c>
      <c r="E156" s="107" t="s">
        <v>623</v>
      </c>
      <c r="F156" s="108">
        <v>125</v>
      </c>
      <c r="G156" s="107"/>
      <c r="H156" s="107">
        <v>160</v>
      </c>
      <c r="I156" s="125">
        <v>160</v>
      </c>
      <c r="J156" s="126" t="s">
        <v>682</v>
      </c>
      <c r="K156" s="127">
        <f t="shared" si="20"/>
        <v>35</v>
      </c>
      <c r="L156" s="128">
        <v>0.28000000000000003</v>
      </c>
      <c r="M156" s="129" t="s">
        <v>599</v>
      </c>
      <c r="N156" s="130">
        <v>42803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74</v>
      </c>
      <c r="B157" s="105">
        <v>42660</v>
      </c>
      <c r="C157" s="105"/>
      <c r="D157" s="106" t="s">
        <v>483</v>
      </c>
      <c r="E157" s="107" t="s">
        <v>623</v>
      </c>
      <c r="F157" s="108">
        <v>114</v>
      </c>
      <c r="G157" s="107"/>
      <c r="H157" s="107">
        <v>145</v>
      </c>
      <c r="I157" s="125">
        <v>145</v>
      </c>
      <c r="J157" s="126" t="s">
        <v>682</v>
      </c>
      <c r="K157" s="127">
        <f t="shared" si="20"/>
        <v>31</v>
      </c>
      <c r="L157" s="128">
        <f>K157/F157</f>
        <v>0.27192982456140352</v>
      </c>
      <c r="M157" s="129" t="s">
        <v>599</v>
      </c>
      <c r="N157" s="130">
        <v>42859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75</v>
      </c>
      <c r="B158" s="105">
        <v>42660</v>
      </c>
      <c r="C158" s="105"/>
      <c r="D158" s="106" t="s">
        <v>721</v>
      </c>
      <c r="E158" s="107" t="s">
        <v>623</v>
      </c>
      <c r="F158" s="108">
        <v>212</v>
      </c>
      <c r="G158" s="107"/>
      <c r="H158" s="107">
        <v>280</v>
      </c>
      <c r="I158" s="125">
        <v>276</v>
      </c>
      <c r="J158" s="126" t="s">
        <v>722</v>
      </c>
      <c r="K158" s="127">
        <f t="shared" si="20"/>
        <v>68</v>
      </c>
      <c r="L158" s="128">
        <f>K158/F158</f>
        <v>0.32075471698113206</v>
      </c>
      <c r="M158" s="129" t="s">
        <v>599</v>
      </c>
      <c r="N158" s="130">
        <v>42858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76</v>
      </c>
      <c r="B159" s="105">
        <v>42678</v>
      </c>
      <c r="C159" s="105"/>
      <c r="D159" s="106" t="s">
        <v>151</v>
      </c>
      <c r="E159" s="107" t="s">
        <v>623</v>
      </c>
      <c r="F159" s="108">
        <v>155</v>
      </c>
      <c r="G159" s="107"/>
      <c r="H159" s="107">
        <v>210</v>
      </c>
      <c r="I159" s="125">
        <v>210</v>
      </c>
      <c r="J159" s="126" t="s">
        <v>723</v>
      </c>
      <c r="K159" s="127">
        <f t="shared" si="20"/>
        <v>55</v>
      </c>
      <c r="L159" s="128">
        <f>K159/F159</f>
        <v>0.35483870967741937</v>
      </c>
      <c r="M159" s="129" t="s">
        <v>599</v>
      </c>
      <c r="N159" s="130">
        <v>42944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77</v>
      </c>
      <c r="B160" s="109">
        <v>42710</v>
      </c>
      <c r="C160" s="109"/>
      <c r="D160" s="110" t="s">
        <v>764</v>
      </c>
      <c r="E160" s="111" t="s">
        <v>623</v>
      </c>
      <c r="F160" s="112">
        <v>150.5</v>
      </c>
      <c r="G160" s="112"/>
      <c r="H160" s="113">
        <v>72.5</v>
      </c>
      <c r="I160" s="131">
        <v>174</v>
      </c>
      <c r="J160" s="132" t="s">
        <v>765</v>
      </c>
      <c r="K160" s="133">
        <v>-78</v>
      </c>
      <c r="L160" s="134">
        <v>-0.51827242524916906</v>
      </c>
      <c r="M160" s="135" t="s">
        <v>663</v>
      </c>
      <c r="N160" s="136">
        <v>43333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78</v>
      </c>
      <c r="B161" s="105">
        <v>42712</v>
      </c>
      <c r="C161" s="105"/>
      <c r="D161" s="106" t="s">
        <v>125</v>
      </c>
      <c r="E161" s="107" t="s">
        <v>623</v>
      </c>
      <c r="F161" s="108">
        <v>380</v>
      </c>
      <c r="G161" s="107"/>
      <c r="H161" s="107">
        <v>478</v>
      </c>
      <c r="I161" s="125">
        <v>468</v>
      </c>
      <c r="J161" s="126" t="s">
        <v>682</v>
      </c>
      <c r="K161" s="127">
        <f>H161-F161</f>
        <v>98</v>
      </c>
      <c r="L161" s="128">
        <f>K161/F161</f>
        <v>0.25789473684210529</v>
      </c>
      <c r="M161" s="129" t="s">
        <v>599</v>
      </c>
      <c r="N161" s="130">
        <v>43025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79</v>
      </c>
      <c r="B162" s="105">
        <v>42734</v>
      </c>
      <c r="C162" s="105"/>
      <c r="D162" s="106" t="s">
        <v>248</v>
      </c>
      <c r="E162" s="107" t="s">
        <v>623</v>
      </c>
      <c r="F162" s="108">
        <v>305</v>
      </c>
      <c r="G162" s="107"/>
      <c r="H162" s="107">
        <v>375</v>
      </c>
      <c r="I162" s="125">
        <v>375</v>
      </c>
      <c r="J162" s="126" t="s">
        <v>682</v>
      </c>
      <c r="K162" s="127">
        <f>H162-F162</f>
        <v>70</v>
      </c>
      <c r="L162" s="128">
        <f>K162/F162</f>
        <v>0.22950819672131148</v>
      </c>
      <c r="M162" s="129" t="s">
        <v>599</v>
      </c>
      <c r="N162" s="130">
        <v>42768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80</v>
      </c>
      <c r="B163" s="105">
        <v>42739</v>
      </c>
      <c r="C163" s="105"/>
      <c r="D163" s="106" t="s">
        <v>351</v>
      </c>
      <c r="E163" s="107" t="s">
        <v>623</v>
      </c>
      <c r="F163" s="108">
        <v>99.5</v>
      </c>
      <c r="G163" s="107"/>
      <c r="H163" s="107">
        <v>158</v>
      </c>
      <c r="I163" s="125">
        <v>158</v>
      </c>
      <c r="J163" s="126" t="s">
        <v>682</v>
      </c>
      <c r="K163" s="127">
        <f>H163-F163</f>
        <v>58.5</v>
      </c>
      <c r="L163" s="128">
        <f>K163/F163</f>
        <v>0.5879396984924623</v>
      </c>
      <c r="M163" s="129" t="s">
        <v>599</v>
      </c>
      <c r="N163" s="130">
        <v>42898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81</v>
      </c>
      <c r="B164" s="105">
        <v>42739</v>
      </c>
      <c r="C164" s="105"/>
      <c r="D164" s="106" t="s">
        <v>351</v>
      </c>
      <c r="E164" s="107" t="s">
        <v>623</v>
      </c>
      <c r="F164" s="108">
        <v>99.5</v>
      </c>
      <c r="G164" s="107"/>
      <c r="H164" s="107">
        <v>158</v>
      </c>
      <c r="I164" s="125">
        <v>158</v>
      </c>
      <c r="J164" s="126" t="s">
        <v>682</v>
      </c>
      <c r="K164" s="127">
        <v>58.5</v>
      </c>
      <c r="L164" s="128">
        <v>0.58793969849246197</v>
      </c>
      <c r="M164" s="129" t="s">
        <v>599</v>
      </c>
      <c r="N164" s="130">
        <v>42898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82</v>
      </c>
      <c r="B165" s="105">
        <v>42786</v>
      </c>
      <c r="C165" s="105"/>
      <c r="D165" s="106" t="s">
        <v>169</v>
      </c>
      <c r="E165" s="107" t="s">
        <v>623</v>
      </c>
      <c r="F165" s="108">
        <v>140.5</v>
      </c>
      <c r="G165" s="107"/>
      <c r="H165" s="107">
        <v>220</v>
      </c>
      <c r="I165" s="125">
        <v>220</v>
      </c>
      <c r="J165" s="126" t="s">
        <v>682</v>
      </c>
      <c r="K165" s="127">
        <f>H165-F165</f>
        <v>79.5</v>
      </c>
      <c r="L165" s="128">
        <f>K165/F165</f>
        <v>0.5658362989323843</v>
      </c>
      <c r="M165" s="129" t="s">
        <v>599</v>
      </c>
      <c r="N165" s="130">
        <v>42864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83</v>
      </c>
      <c r="B166" s="105">
        <v>42786</v>
      </c>
      <c r="C166" s="105"/>
      <c r="D166" s="106" t="s">
        <v>766</v>
      </c>
      <c r="E166" s="107" t="s">
        <v>623</v>
      </c>
      <c r="F166" s="108">
        <v>202.5</v>
      </c>
      <c r="G166" s="107"/>
      <c r="H166" s="107">
        <v>234</v>
      </c>
      <c r="I166" s="125">
        <v>234</v>
      </c>
      <c r="J166" s="126" t="s">
        <v>682</v>
      </c>
      <c r="K166" s="127">
        <v>31.5</v>
      </c>
      <c r="L166" s="128">
        <v>0.155555555555556</v>
      </c>
      <c r="M166" s="129" t="s">
        <v>599</v>
      </c>
      <c r="N166" s="130">
        <v>42836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84</v>
      </c>
      <c r="B167" s="105">
        <v>42818</v>
      </c>
      <c r="C167" s="105"/>
      <c r="D167" s="106" t="s">
        <v>557</v>
      </c>
      <c r="E167" s="107" t="s">
        <v>623</v>
      </c>
      <c r="F167" s="108">
        <v>300.5</v>
      </c>
      <c r="G167" s="107"/>
      <c r="H167" s="107">
        <v>417.5</v>
      </c>
      <c r="I167" s="125">
        <v>420</v>
      </c>
      <c r="J167" s="126" t="s">
        <v>724</v>
      </c>
      <c r="K167" s="127">
        <f>H167-F167</f>
        <v>117</v>
      </c>
      <c r="L167" s="128">
        <f>K167/F167</f>
        <v>0.38935108153078202</v>
      </c>
      <c r="M167" s="129" t="s">
        <v>599</v>
      </c>
      <c r="N167" s="130">
        <v>43070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85</v>
      </c>
      <c r="B168" s="105">
        <v>42818</v>
      </c>
      <c r="C168" s="105"/>
      <c r="D168" s="106" t="s">
        <v>762</v>
      </c>
      <c r="E168" s="107" t="s">
        <v>623</v>
      </c>
      <c r="F168" s="108">
        <v>850</v>
      </c>
      <c r="G168" s="107"/>
      <c r="H168" s="107">
        <v>1042.5</v>
      </c>
      <c r="I168" s="125">
        <v>1023</v>
      </c>
      <c r="J168" s="126" t="s">
        <v>767</v>
      </c>
      <c r="K168" s="127">
        <v>192.5</v>
      </c>
      <c r="L168" s="128">
        <v>0.22647058823529401</v>
      </c>
      <c r="M168" s="129" t="s">
        <v>599</v>
      </c>
      <c r="N168" s="130">
        <v>42830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86</v>
      </c>
      <c r="B169" s="105">
        <v>42830</v>
      </c>
      <c r="C169" s="105"/>
      <c r="D169" s="106" t="s">
        <v>501</v>
      </c>
      <c r="E169" s="107" t="s">
        <v>623</v>
      </c>
      <c r="F169" s="108">
        <v>785</v>
      </c>
      <c r="G169" s="107"/>
      <c r="H169" s="107">
        <v>930</v>
      </c>
      <c r="I169" s="125">
        <v>920</v>
      </c>
      <c r="J169" s="126" t="s">
        <v>725</v>
      </c>
      <c r="K169" s="127">
        <f>H169-F169</f>
        <v>145</v>
      </c>
      <c r="L169" s="128">
        <f>K169/F169</f>
        <v>0.18471337579617833</v>
      </c>
      <c r="M169" s="129" t="s">
        <v>599</v>
      </c>
      <c r="N169" s="130">
        <v>42976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87</v>
      </c>
      <c r="B170" s="109">
        <v>42831</v>
      </c>
      <c r="C170" s="109"/>
      <c r="D170" s="110" t="s">
        <v>768</v>
      </c>
      <c r="E170" s="111" t="s">
        <v>623</v>
      </c>
      <c r="F170" s="112">
        <v>40</v>
      </c>
      <c r="G170" s="112"/>
      <c r="H170" s="113">
        <v>13.1</v>
      </c>
      <c r="I170" s="131">
        <v>60</v>
      </c>
      <c r="J170" s="137" t="s">
        <v>769</v>
      </c>
      <c r="K170" s="133">
        <v>-26.9</v>
      </c>
      <c r="L170" s="134">
        <v>-0.67249999999999999</v>
      </c>
      <c r="M170" s="135" t="s">
        <v>663</v>
      </c>
      <c r="N170" s="136">
        <v>43138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88</v>
      </c>
      <c r="B171" s="105">
        <v>42837</v>
      </c>
      <c r="C171" s="105"/>
      <c r="D171" s="106" t="s">
        <v>88</v>
      </c>
      <c r="E171" s="107" t="s">
        <v>623</v>
      </c>
      <c r="F171" s="108">
        <v>289.5</v>
      </c>
      <c r="G171" s="107"/>
      <c r="H171" s="107">
        <v>354</v>
      </c>
      <c r="I171" s="125">
        <v>360</v>
      </c>
      <c r="J171" s="126" t="s">
        <v>726</v>
      </c>
      <c r="K171" s="127">
        <f t="shared" ref="K171:K179" si="21">H171-F171</f>
        <v>64.5</v>
      </c>
      <c r="L171" s="128">
        <f t="shared" ref="L171:L179" si="22">K171/F171</f>
        <v>0.22279792746113988</v>
      </c>
      <c r="M171" s="129" t="s">
        <v>599</v>
      </c>
      <c r="N171" s="130">
        <v>43040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89</v>
      </c>
      <c r="B172" s="105">
        <v>42845</v>
      </c>
      <c r="C172" s="105"/>
      <c r="D172" s="106" t="s">
        <v>438</v>
      </c>
      <c r="E172" s="107" t="s">
        <v>623</v>
      </c>
      <c r="F172" s="108">
        <v>700</v>
      </c>
      <c r="G172" s="107"/>
      <c r="H172" s="107">
        <v>840</v>
      </c>
      <c r="I172" s="125">
        <v>840</v>
      </c>
      <c r="J172" s="126" t="s">
        <v>727</v>
      </c>
      <c r="K172" s="127">
        <f t="shared" si="21"/>
        <v>140</v>
      </c>
      <c r="L172" s="128">
        <f t="shared" si="22"/>
        <v>0.2</v>
      </c>
      <c r="M172" s="129" t="s">
        <v>599</v>
      </c>
      <c r="N172" s="130">
        <v>42893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90</v>
      </c>
      <c r="B173" s="105">
        <v>42887</v>
      </c>
      <c r="C173" s="105"/>
      <c r="D173" s="147" t="s">
        <v>363</v>
      </c>
      <c r="E173" s="107" t="s">
        <v>623</v>
      </c>
      <c r="F173" s="108">
        <v>130</v>
      </c>
      <c r="G173" s="107"/>
      <c r="H173" s="107">
        <v>144.25</v>
      </c>
      <c r="I173" s="125">
        <v>170</v>
      </c>
      <c r="J173" s="126" t="s">
        <v>728</v>
      </c>
      <c r="K173" s="127">
        <f t="shared" si="21"/>
        <v>14.25</v>
      </c>
      <c r="L173" s="128">
        <f t="shared" si="22"/>
        <v>0.10961538461538461</v>
      </c>
      <c r="M173" s="129" t="s">
        <v>599</v>
      </c>
      <c r="N173" s="130">
        <v>43675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91</v>
      </c>
      <c r="B174" s="105">
        <v>42901</v>
      </c>
      <c r="C174" s="105"/>
      <c r="D174" s="147" t="s">
        <v>729</v>
      </c>
      <c r="E174" s="107" t="s">
        <v>623</v>
      </c>
      <c r="F174" s="108">
        <v>214.5</v>
      </c>
      <c r="G174" s="107"/>
      <c r="H174" s="107">
        <v>262</v>
      </c>
      <c r="I174" s="125">
        <v>262</v>
      </c>
      <c r="J174" s="126" t="s">
        <v>730</v>
      </c>
      <c r="K174" s="127">
        <f t="shared" si="21"/>
        <v>47.5</v>
      </c>
      <c r="L174" s="128">
        <f t="shared" si="22"/>
        <v>0.22144522144522144</v>
      </c>
      <c r="M174" s="129" t="s">
        <v>599</v>
      </c>
      <c r="N174" s="130">
        <v>42977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92</v>
      </c>
      <c r="B175" s="153">
        <v>42933</v>
      </c>
      <c r="C175" s="153"/>
      <c r="D175" s="154" t="s">
        <v>731</v>
      </c>
      <c r="E175" s="155" t="s">
        <v>623</v>
      </c>
      <c r="F175" s="156">
        <v>370</v>
      </c>
      <c r="G175" s="155"/>
      <c r="H175" s="155">
        <v>447.5</v>
      </c>
      <c r="I175" s="177">
        <v>450</v>
      </c>
      <c r="J175" s="230" t="s">
        <v>682</v>
      </c>
      <c r="K175" s="127">
        <f t="shared" si="21"/>
        <v>77.5</v>
      </c>
      <c r="L175" s="179">
        <f t="shared" si="22"/>
        <v>0.20945945945945946</v>
      </c>
      <c r="M175" s="180" t="s">
        <v>599</v>
      </c>
      <c r="N175" s="181">
        <v>43035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93</v>
      </c>
      <c r="B176" s="153">
        <v>42943</v>
      </c>
      <c r="C176" s="153"/>
      <c r="D176" s="154" t="s">
        <v>167</v>
      </c>
      <c r="E176" s="155" t="s">
        <v>623</v>
      </c>
      <c r="F176" s="156">
        <v>657.5</v>
      </c>
      <c r="G176" s="155"/>
      <c r="H176" s="155">
        <v>825</v>
      </c>
      <c r="I176" s="177">
        <v>820</v>
      </c>
      <c r="J176" s="230" t="s">
        <v>682</v>
      </c>
      <c r="K176" s="127">
        <f t="shared" si="21"/>
        <v>167.5</v>
      </c>
      <c r="L176" s="179">
        <f t="shared" si="22"/>
        <v>0.25475285171102663</v>
      </c>
      <c r="M176" s="180" t="s">
        <v>599</v>
      </c>
      <c r="N176" s="181">
        <v>43090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94</v>
      </c>
      <c r="B177" s="105">
        <v>42964</v>
      </c>
      <c r="C177" s="105"/>
      <c r="D177" s="106" t="s">
        <v>368</v>
      </c>
      <c r="E177" s="107" t="s">
        <v>623</v>
      </c>
      <c r="F177" s="108">
        <v>605</v>
      </c>
      <c r="G177" s="107"/>
      <c r="H177" s="107">
        <v>750</v>
      </c>
      <c r="I177" s="125">
        <v>750</v>
      </c>
      <c r="J177" s="126" t="s">
        <v>725</v>
      </c>
      <c r="K177" s="127">
        <f t="shared" si="21"/>
        <v>145</v>
      </c>
      <c r="L177" s="128">
        <f t="shared" si="22"/>
        <v>0.23966942148760331</v>
      </c>
      <c r="M177" s="129" t="s">
        <v>599</v>
      </c>
      <c r="N177" s="130">
        <v>43027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5">
        <v>95</v>
      </c>
      <c r="B178" s="148">
        <v>42979</v>
      </c>
      <c r="C178" s="148"/>
      <c r="D178" s="149" t="s">
        <v>509</v>
      </c>
      <c r="E178" s="150" t="s">
        <v>623</v>
      </c>
      <c r="F178" s="151">
        <v>255</v>
      </c>
      <c r="G178" s="152"/>
      <c r="H178" s="152">
        <v>217.25</v>
      </c>
      <c r="I178" s="152">
        <v>320</v>
      </c>
      <c r="J178" s="174" t="s">
        <v>732</v>
      </c>
      <c r="K178" s="133">
        <f t="shared" si="21"/>
        <v>-37.75</v>
      </c>
      <c r="L178" s="175">
        <f t="shared" si="22"/>
        <v>-0.14803921568627451</v>
      </c>
      <c r="M178" s="135" t="s">
        <v>663</v>
      </c>
      <c r="N178" s="176">
        <v>43661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96</v>
      </c>
      <c r="B179" s="105">
        <v>42997</v>
      </c>
      <c r="C179" s="105"/>
      <c r="D179" s="106" t="s">
        <v>733</v>
      </c>
      <c r="E179" s="107" t="s">
        <v>623</v>
      </c>
      <c r="F179" s="108">
        <v>215</v>
      </c>
      <c r="G179" s="107"/>
      <c r="H179" s="107">
        <v>258</v>
      </c>
      <c r="I179" s="125">
        <v>258</v>
      </c>
      <c r="J179" s="126" t="s">
        <v>682</v>
      </c>
      <c r="K179" s="127">
        <f t="shared" si="21"/>
        <v>43</v>
      </c>
      <c r="L179" s="128">
        <f t="shared" si="22"/>
        <v>0.2</v>
      </c>
      <c r="M179" s="129" t="s">
        <v>599</v>
      </c>
      <c r="N179" s="130">
        <v>43040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97</v>
      </c>
      <c r="B180" s="105">
        <v>42997</v>
      </c>
      <c r="C180" s="105"/>
      <c r="D180" s="106" t="s">
        <v>733</v>
      </c>
      <c r="E180" s="107" t="s">
        <v>623</v>
      </c>
      <c r="F180" s="108">
        <v>215</v>
      </c>
      <c r="G180" s="107"/>
      <c r="H180" s="107">
        <v>258</v>
      </c>
      <c r="I180" s="125">
        <v>258</v>
      </c>
      <c r="J180" s="230" t="s">
        <v>682</v>
      </c>
      <c r="K180" s="127">
        <v>43</v>
      </c>
      <c r="L180" s="128">
        <v>0.2</v>
      </c>
      <c r="M180" s="129" t="s">
        <v>599</v>
      </c>
      <c r="N180" s="130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98</v>
      </c>
      <c r="B181" s="206">
        <v>42998</v>
      </c>
      <c r="C181" s="206"/>
      <c r="D181" s="374" t="s">
        <v>2979</v>
      </c>
      <c r="E181" s="207" t="s">
        <v>623</v>
      </c>
      <c r="F181" s="208">
        <v>75</v>
      </c>
      <c r="G181" s="207"/>
      <c r="H181" s="207">
        <v>90</v>
      </c>
      <c r="I181" s="231">
        <v>90</v>
      </c>
      <c r="J181" s="126" t="s">
        <v>734</v>
      </c>
      <c r="K181" s="127">
        <f t="shared" ref="K181:K186" si="23">H181-F181</f>
        <v>15</v>
      </c>
      <c r="L181" s="128">
        <f t="shared" ref="L181:L186" si="24">K181/F181</f>
        <v>0.2</v>
      </c>
      <c r="M181" s="129" t="s">
        <v>599</v>
      </c>
      <c r="N181" s="130">
        <v>43019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99</v>
      </c>
      <c r="B182" s="153">
        <v>43011</v>
      </c>
      <c r="C182" s="153"/>
      <c r="D182" s="154" t="s">
        <v>735</v>
      </c>
      <c r="E182" s="155" t="s">
        <v>623</v>
      </c>
      <c r="F182" s="156">
        <v>315</v>
      </c>
      <c r="G182" s="155"/>
      <c r="H182" s="155">
        <v>392</v>
      </c>
      <c r="I182" s="177">
        <v>384</v>
      </c>
      <c r="J182" s="230" t="s">
        <v>736</v>
      </c>
      <c r="K182" s="127">
        <f t="shared" si="23"/>
        <v>77</v>
      </c>
      <c r="L182" s="179">
        <f t="shared" si="24"/>
        <v>0.24444444444444444</v>
      </c>
      <c r="M182" s="180" t="s">
        <v>599</v>
      </c>
      <c r="N182" s="181">
        <v>43017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100</v>
      </c>
      <c r="B183" s="153">
        <v>43013</v>
      </c>
      <c r="C183" s="153"/>
      <c r="D183" s="154" t="s">
        <v>737</v>
      </c>
      <c r="E183" s="155" t="s">
        <v>623</v>
      </c>
      <c r="F183" s="156">
        <v>145</v>
      </c>
      <c r="G183" s="155"/>
      <c r="H183" s="155">
        <v>179</v>
      </c>
      <c r="I183" s="177">
        <v>180</v>
      </c>
      <c r="J183" s="230" t="s">
        <v>613</v>
      </c>
      <c r="K183" s="127">
        <f t="shared" si="23"/>
        <v>34</v>
      </c>
      <c r="L183" s="179">
        <f t="shared" si="24"/>
        <v>0.23448275862068965</v>
      </c>
      <c r="M183" s="180" t="s">
        <v>599</v>
      </c>
      <c r="N183" s="181">
        <v>43025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101</v>
      </c>
      <c r="B184" s="153">
        <v>43014</v>
      </c>
      <c r="C184" s="153"/>
      <c r="D184" s="154" t="s">
        <v>339</v>
      </c>
      <c r="E184" s="155" t="s">
        <v>623</v>
      </c>
      <c r="F184" s="156">
        <v>256</v>
      </c>
      <c r="G184" s="155"/>
      <c r="H184" s="155">
        <v>323</v>
      </c>
      <c r="I184" s="177">
        <v>320</v>
      </c>
      <c r="J184" s="230" t="s">
        <v>682</v>
      </c>
      <c r="K184" s="127">
        <f t="shared" si="23"/>
        <v>67</v>
      </c>
      <c r="L184" s="179">
        <f t="shared" si="24"/>
        <v>0.26171875</v>
      </c>
      <c r="M184" s="180" t="s">
        <v>599</v>
      </c>
      <c r="N184" s="181">
        <v>43067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102</v>
      </c>
      <c r="B185" s="153">
        <v>43017</v>
      </c>
      <c r="C185" s="153"/>
      <c r="D185" s="154" t="s">
        <v>360</v>
      </c>
      <c r="E185" s="155" t="s">
        <v>623</v>
      </c>
      <c r="F185" s="156">
        <v>137.5</v>
      </c>
      <c r="G185" s="155"/>
      <c r="H185" s="155">
        <v>184</v>
      </c>
      <c r="I185" s="177">
        <v>183</v>
      </c>
      <c r="J185" s="178" t="s">
        <v>738</v>
      </c>
      <c r="K185" s="127">
        <f t="shared" si="23"/>
        <v>46.5</v>
      </c>
      <c r="L185" s="179">
        <f t="shared" si="24"/>
        <v>0.33818181818181819</v>
      </c>
      <c r="M185" s="180" t="s">
        <v>599</v>
      </c>
      <c r="N185" s="181">
        <v>43108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103</v>
      </c>
      <c r="B186" s="153">
        <v>43018</v>
      </c>
      <c r="C186" s="153"/>
      <c r="D186" s="154" t="s">
        <v>739</v>
      </c>
      <c r="E186" s="155" t="s">
        <v>623</v>
      </c>
      <c r="F186" s="156">
        <v>125.5</v>
      </c>
      <c r="G186" s="155"/>
      <c r="H186" s="155">
        <v>158</v>
      </c>
      <c r="I186" s="177">
        <v>155</v>
      </c>
      <c r="J186" s="178" t="s">
        <v>740</v>
      </c>
      <c r="K186" s="127">
        <f t="shared" si="23"/>
        <v>32.5</v>
      </c>
      <c r="L186" s="179">
        <f t="shared" si="24"/>
        <v>0.25896414342629481</v>
      </c>
      <c r="M186" s="180" t="s">
        <v>599</v>
      </c>
      <c r="N186" s="181">
        <v>43067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104</v>
      </c>
      <c r="B187" s="153">
        <v>43018</v>
      </c>
      <c r="C187" s="153"/>
      <c r="D187" s="154" t="s">
        <v>770</v>
      </c>
      <c r="E187" s="155" t="s">
        <v>623</v>
      </c>
      <c r="F187" s="156">
        <v>895</v>
      </c>
      <c r="G187" s="155"/>
      <c r="H187" s="155">
        <v>1122.5</v>
      </c>
      <c r="I187" s="177">
        <v>1078</v>
      </c>
      <c r="J187" s="178" t="s">
        <v>771</v>
      </c>
      <c r="K187" s="127">
        <v>227.5</v>
      </c>
      <c r="L187" s="179">
        <v>0.25418994413407803</v>
      </c>
      <c r="M187" s="180" t="s">
        <v>599</v>
      </c>
      <c r="N187" s="181">
        <v>43117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105</v>
      </c>
      <c r="B188" s="153">
        <v>43020</v>
      </c>
      <c r="C188" s="153"/>
      <c r="D188" s="154" t="s">
        <v>347</v>
      </c>
      <c r="E188" s="155" t="s">
        <v>623</v>
      </c>
      <c r="F188" s="156">
        <v>525</v>
      </c>
      <c r="G188" s="155"/>
      <c r="H188" s="155">
        <v>629</v>
      </c>
      <c r="I188" s="177">
        <v>629</v>
      </c>
      <c r="J188" s="230" t="s">
        <v>682</v>
      </c>
      <c r="K188" s="127">
        <v>104</v>
      </c>
      <c r="L188" s="179">
        <v>0.19809523809523799</v>
      </c>
      <c r="M188" s="180" t="s">
        <v>599</v>
      </c>
      <c r="N188" s="181">
        <v>43119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106</v>
      </c>
      <c r="B189" s="153">
        <v>43046</v>
      </c>
      <c r="C189" s="153"/>
      <c r="D189" s="154" t="s">
        <v>393</v>
      </c>
      <c r="E189" s="155" t="s">
        <v>623</v>
      </c>
      <c r="F189" s="156">
        <v>740</v>
      </c>
      <c r="G189" s="155"/>
      <c r="H189" s="155">
        <v>892.5</v>
      </c>
      <c r="I189" s="177">
        <v>900</v>
      </c>
      <c r="J189" s="178" t="s">
        <v>741</v>
      </c>
      <c r="K189" s="127">
        <f>H189-F189</f>
        <v>152.5</v>
      </c>
      <c r="L189" s="179">
        <f>K189/F189</f>
        <v>0.20608108108108109</v>
      </c>
      <c r="M189" s="180" t="s">
        <v>599</v>
      </c>
      <c r="N189" s="181">
        <v>43052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107</v>
      </c>
      <c r="B190" s="105">
        <v>43073</v>
      </c>
      <c r="C190" s="105"/>
      <c r="D190" s="106" t="s">
        <v>742</v>
      </c>
      <c r="E190" s="107" t="s">
        <v>623</v>
      </c>
      <c r="F190" s="108">
        <v>118.5</v>
      </c>
      <c r="G190" s="107"/>
      <c r="H190" s="107">
        <v>143.5</v>
      </c>
      <c r="I190" s="125">
        <v>145</v>
      </c>
      <c r="J190" s="140" t="s">
        <v>743</v>
      </c>
      <c r="K190" s="127">
        <f>H190-F190</f>
        <v>25</v>
      </c>
      <c r="L190" s="128">
        <f>K190/F190</f>
        <v>0.2109704641350211</v>
      </c>
      <c r="M190" s="129" t="s">
        <v>599</v>
      </c>
      <c r="N190" s="130">
        <v>43097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108</v>
      </c>
      <c r="B191" s="109">
        <v>43090</v>
      </c>
      <c r="C191" s="109"/>
      <c r="D191" s="157" t="s">
        <v>443</v>
      </c>
      <c r="E191" s="111" t="s">
        <v>623</v>
      </c>
      <c r="F191" s="112">
        <v>715</v>
      </c>
      <c r="G191" s="112"/>
      <c r="H191" s="113">
        <v>500</v>
      </c>
      <c r="I191" s="131">
        <v>872</v>
      </c>
      <c r="J191" s="137" t="s">
        <v>744</v>
      </c>
      <c r="K191" s="133">
        <f>H191-F191</f>
        <v>-215</v>
      </c>
      <c r="L191" s="134">
        <f>K191/F191</f>
        <v>-0.30069930069930068</v>
      </c>
      <c r="M191" s="135" t="s">
        <v>663</v>
      </c>
      <c r="N191" s="136">
        <v>43670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109</v>
      </c>
      <c r="B192" s="105">
        <v>43098</v>
      </c>
      <c r="C192" s="105"/>
      <c r="D192" s="106" t="s">
        <v>735</v>
      </c>
      <c r="E192" s="107" t="s">
        <v>623</v>
      </c>
      <c r="F192" s="108">
        <v>435</v>
      </c>
      <c r="G192" s="107"/>
      <c r="H192" s="107">
        <v>542.5</v>
      </c>
      <c r="I192" s="125">
        <v>539</v>
      </c>
      <c r="J192" s="140" t="s">
        <v>682</v>
      </c>
      <c r="K192" s="127">
        <v>107.5</v>
      </c>
      <c r="L192" s="128">
        <v>0.247126436781609</v>
      </c>
      <c r="M192" s="129" t="s">
        <v>599</v>
      </c>
      <c r="N192" s="130">
        <v>43206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110</v>
      </c>
      <c r="B193" s="105">
        <v>43098</v>
      </c>
      <c r="C193" s="105"/>
      <c r="D193" s="106" t="s">
        <v>571</v>
      </c>
      <c r="E193" s="107" t="s">
        <v>623</v>
      </c>
      <c r="F193" s="108">
        <v>885</v>
      </c>
      <c r="G193" s="107"/>
      <c r="H193" s="107">
        <v>1090</v>
      </c>
      <c r="I193" s="125">
        <v>1084</v>
      </c>
      <c r="J193" s="140" t="s">
        <v>682</v>
      </c>
      <c r="K193" s="127">
        <v>205</v>
      </c>
      <c r="L193" s="128">
        <v>0.23163841807909599</v>
      </c>
      <c r="M193" s="129" t="s">
        <v>599</v>
      </c>
      <c r="N193" s="130">
        <v>43213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6">
        <v>111</v>
      </c>
      <c r="B194" s="347">
        <v>43192</v>
      </c>
      <c r="C194" s="347"/>
      <c r="D194" s="115" t="s">
        <v>752</v>
      </c>
      <c r="E194" s="350" t="s">
        <v>623</v>
      </c>
      <c r="F194" s="353">
        <v>478.5</v>
      </c>
      <c r="G194" s="350"/>
      <c r="H194" s="350">
        <v>442</v>
      </c>
      <c r="I194" s="356">
        <v>613</v>
      </c>
      <c r="J194" s="383" t="s">
        <v>3403</v>
      </c>
      <c r="K194" s="133">
        <f>H194-F194</f>
        <v>-36.5</v>
      </c>
      <c r="L194" s="134">
        <f>K194/F194</f>
        <v>-7.6280041797283177E-2</v>
      </c>
      <c r="M194" s="135" t="s">
        <v>663</v>
      </c>
      <c r="N194" s="136">
        <v>43762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112</v>
      </c>
      <c r="B195" s="109">
        <v>43194</v>
      </c>
      <c r="C195" s="109"/>
      <c r="D195" s="373" t="s">
        <v>2978</v>
      </c>
      <c r="E195" s="111" t="s">
        <v>623</v>
      </c>
      <c r="F195" s="112">
        <f>141.5-7.3</f>
        <v>134.19999999999999</v>
      </c>
      <c r="G195" s="112"/>
      <c r="H195" s="113">
        <v>77</v>
      </c>
      <c r="I195" s="131">
        <v>180</v>
      </c>
      <c r="J195" s="383" t="s">
        <v>3402</v>
      </c>
      <c r="K195" s="133">
        <f>H195-F195</f>
        <v>-57.199999999999989</v>
      </c>
      <c r="L195" s="134">
        <f>K195/F195</f>
        <v>-0.42622950819672129</v>
      </c>
      <c r="M195" s="135" t="s">
        <v>663</v>
      </c>
      <c r="N195" s="136">
        <v>43522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113</v>
      </c>
      <c r="B196" s="109">
        <v>43209</v>
      </c>
      <c r="C196" s="109"/>
      <c r="D196" s="110" t="s">
        <v>745</v>
      </c>
      <c r="E196" s="111" t="s">
        <v>623</v>
      </c>
      <c r="F196" s="112">
        <v>430</v>
      </c>
      <c r="G196" s="112"/>
      <c r="H196" s="113">
        <v>220</v>
      </c>
      <c r="I196" s="131">
        <v>537</v>
      </c>
      <c r="J196" s="137" t="s">
        <v>746</v>
      </c>
      <c r="K196" s="133">
        <f>H196-F196</f>
        <v>-210</v>
      </c>
      <c r="L196" s="134">
        <f>K196/F196</f>
        <v>-0.48837209302325579</v>
      </c>
      <c r="M196" s="135" t="s">
        <v>663</v>
      </c>
      <c r="N196" s="136">
        <v>43252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67">
        <v>114</v>
      </c>
      <c r="B197" s="158">
        <v>43220</v>
      </c>
      <c r="C197" s="158"/>
      <c r="D197" s="159" t="s">
        <v>394</v>
      </c>
      <c r="E197" s="160" t="s">
        <v>623</v>
      </c>
      <c r="F197" s="162">
        <v>153.5</v>
      </c>
      <c r="G197" s="162"/>
      <c r="H197" s="162">
        <v>196</v>
      </c>
      <c r="I197" s="162">
        <v>196</v>
      </c>
      <c r="J197" s="358" t="s">
        <v>3494</v>
      </c>
      <c r="K197" s="182">
        <f>H197-F197</f>
        <v>42.5</v>
      </c>
      <c r="L197" s="183">
        <f>K197/F197</f>
        <v>0.27687296416938112</v>
      </c>
      <c r="M197" s="161" t="s">
        <v>599</v>
      </c>
      <c r="N197" s="184">
        <v>43605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115</v>
      </c>
      <c r="B198" s="109">
        <v>43306</v>
      </c>
      <c r="C198" s="109"/>
      <c r="D198" s="110" t="s">
        <v>768</v>
      </c>
      <c r="E198" s="111" t="s">
        <v>623</v>
      </c>
      <c r="F198" s="112">
        <v>27.5</v>
      </c>
      <c r="G198" s="112"/>
      <c r="H198" s="113">
        <v>13.1</v>
      </c>
      <c r="I198" s="131">
        <v>60</v>
      </c>
      <c r="J198" s="137" t="s">
        <v>772</v>
      </c>
      <c r="K198" s="133">
        <v>-14.4</v>
      </c>
      <c r="L198" s="134">
        <v>-0.52363636363636401</v>
      </c>
      <c r="M198" s="135" t="s">
        <v>663</v>
      </c>
      <c r="N198" s="136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6">
        <v>116</v>
      </c>
      <c r="B199" s="347">
        <v>43318</v>
      </c>
      <c r="C199" s="347"/>
      <c r="D199" s="115" t="s">
        <v>747</v>
      </c>
      <c r="E199" s="350" t="s">
        <v>623</v>
      </c>
      <c r="F199" s="350">
        <v>148.5</v>
      </c>
      <c r="G199" s="350"/>
      <c r="H199" s="350">
        <v>102</v>
      </c>
      <c r="I199" s="356">
        <v>182</v>
      </c>
      <c r="J199" s="137" t="s">
        <v>3493</v>
      </c>
      <c r="K199" s="133">
        <f>H199-F199</f>
        <v>-46.5</v>
      </c>
      <c r="L199" s="134">
        <f>K199/F199</f>
        <v>-0.31313131313131315</v>
      </c>
      <c r="M199" s="135" t="s">
        <v>663</v>
      </c>
      <c r="N199" s="136">
        <v>43661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117</v>
      </c>
      <c r="B200" s="105">
        <v>43335</v>
      </c>
      <c r="C200" s="105"/>
      <c r="D200" s="106" t="s">
        <v>773</v>
      </c>
      <c r="E200" s="107" t="s">
        <v>623</v>
      </c>
      <c r="F200" s="155">
        <v>285</v>
      </c>
      <c r="G200" s="107"/>
      <c r="H200" s="107">
        <v>355</v>
      </c>
      <c r="I200" s="125">
        <v>364</v>
      </c>
      <c r="J200" s="140" t="s">
        <v>774</v>
      </c>
      <c r="K200" s="127">
        <v>70</v>
      </c>
      <c r="L200" s="128">
        <v>0.24561403508771901</v>
      </c>
      <c r="M200" s="129" t="s">
        <v>599</v>
      </c>
      <c r="N200" s="130">
        <v>43455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118</v>
      </c>
      <c r="B201" s="105">
        <v>43341</v>
      </c>
      <c r="C201" s="105"/>
      <c r="D201" s="106" t="s">
        <v>384</v>
      </c>
      <c r="E201" s="107" t="s">
        <v>623</v>
      </c>
      <c r="F201" s="155">
        <v>525</v>
      </c>
      <c r="G201" s="107"/>
      <c r="H201" s="107">
        <v>585</v>
      </c>
      <c r="I201" s="125">
        <v>635</v>
      </c>
      <c r="J201" s="140" t="s">
        <v>748</v>
      </c>
      <c r="K201" s="127">
        <f t="shared" ref="K201:K213" si="25">H201-F201</f>
        <v>60</v>
      </c>
      <c r="L201" s="128">
        <f t="shared" ref="L201:L213" si="26">K201/F201</f>
        <v>0.11428571428571428</v>
      </c>
      <c r="M201" s="129" t="s">
        <v>599</v>
      </c>
      <c r="N201" s="130">
        <v>43662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119</v>
      </c>
      <c r="B202" s="105">
        <v>43395</v>
      </c>
      <c r="C202" s="105"/>
      <c r="D202" s="106" t="s">
        <v>368</v>
      </c>
      <c r="E202" s="107" t="s">
        <v>623</v>
      </c>
      <c r="F202" s="155">
        <v>475</v>
      </c>
      <c r="G202" s="107"/>
      <c r="H202" s="107">
        <v>574</v>
      </c>
      <c r="I202" s="125">
        <v>570</v>
      </c>
      <c r="J202" s="140" t="s">
        <v>682</v>
      </c>
      <c r="K202" s="127">
        <f t="shared" si="25"/>
        <v>99</v>
      </c>
      <c r="L202" s="128">
        <f t="shared" si="26"/>
        <v>0.20842105263157895</v>
      </c>
      <c r="M202" s="129" t="s">
        <v>599</v>
      </c>
      <c r="N202" s="130">
        <v>43403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120</v>
      </c>
      <c r="B203" s="153">
        <v>43397</v>
      </c>
      <c r="C203" s="153"/>
      <c r="D203" s="407" t="s">
        <v>391</v>
      </c>
      <c r="E203" s="155" t="s">
        <v>623</v>
      </c>
      <c r="F203" s="155">
        <v>707.5</v>
      </c>
      <c r="G203" s="155"/>
      <c r="H203" s="155">
        <v>872</v>
      </c>
      <c r="I203" s="177">
        <v>872</v>
      </c>
      <c r="J203" s="178" t="s">
        <v>682</v>
      </c>
      <c r="K203" s="127">
        <f t="shared" si="25"/>
        <v>164.5</v>
      </c>
      <c r="L203" s="179">
        <f t="shared" si="26"/>
        <v>0.23250883392226149</v>
      </c>
      <c r="M203" s="180" t="s">
        <v>599</v>
      </c>
      <c r="N203" s="181">
        <v>43482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121</v>
      </c>
      <c r="B204" s="153">
        <v>43398</v>
      </c>
      <c r="C204" s="153"/>
      <c r="D204" s="407" t="s">
        <v>348</v>
      </c>
      <c r="E204" s="155" t="s">
        <v>623</v>
      </c>
      <c r="F204" s="155">
        <v>162</v>
      </c>
      <c r="G204" s="155"/>
      <c r="H204" s="155">
        <v>204</v>
      </c>
      <c r="I204" s="177">
        <v>209</v>
      </c>
      <c r="J204" s="178" t="s">
        <v>3492</v>
      </c>
      <c r="K204" s="127">
        <f t="shared" si="25"/>
        <v>42</v>
      </c>
      <c r="L204" s="179">
        <f t="shared" si="26"/>
        <v>0.25925925925925924</v>
      </c>
      <c r="M204" s="180" t="s">
        <v>599</v>
      </c>
      <c r="N204" s="181">
        <v>43539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122</v>
      </c>
      <c r="B205" s="206">
        <v>43399</v>
      </c>
      <c r="C205" s="206"/>
      <c r="D205" s="154" t="s">
        <v>495</v>
      </c>
      <c r="E205" s="207" t="s">
        <v>623</v>
      </c>
      <c r="F205" s="207">
        <v>240</v>
      </c>
      <c r="G205" s="207"/>
      <c r="H205" s="207">
        <v>297</v>
      </c>
      <c r="I205" s="231">
        <v>297</v>
      </c>
      <c r="J205" s="178" t="s">
        <v>682</v>
      </c>
      <c r="K205" s="232">
        <f t="shared" si="25"/>
        <v>57</v>
      </c>
      <c r="L205" s="233">
        <f t="shared" si="26"/>
        <v>0.23749999999999999</v>
      </c>
      <c r="M205" s="234" t="s">
        <v>599</v>
      </c>
      <c r="N205" s="235">
        <v>43417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123</v>
      </c>
      <c r="B206" s="105">
        <v>43439</v>
      </c>
      <c r="C206" s="105"/>
      <c r="D206" s="147" t="s">
        <v>749</v>
      </c>
      <c r="E206" s="107" t="s">
        <v>623</v>
      </c>
      <c r="F206" s="107">
        <v>202.5</v>
      </c>
      <c r="G206" s="107"/>
      <c r="H206" s="107">
        <v>255</v>
      </c>
      <c r="I206" s="125">
        <v>252</v>
      </c>
      <c r="J206" s="140" t="s">
        <v>682</v>
      </c>
      <c r="K206" s="127">
        <f t="shared" si="25"/>
        <v>52.5</v>
      </c>
      <c r="L206" s="128">
        <f t="shared" si="26"/>
        <v>0.25925925925925924</v>
      </c>
      <c r="M206" s="129" t="s">
        <v>599</v>
      </c>
      <c r="N206" s="130">
        <v>43542</v>
      </c>
      <c r="O206" s="57"/>
      <c r="P206" s="16"/>
      <c r="Q206" s="16"/>
      <c r="R206" s="93" t="s">
        <v>751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124</v>
      </c>
      <c r="B207" s="206">
        <v>43465</v>
      </c>
      <c r="C207" s="105"/>
      <c r="D207" s="407" t="s">
        <v>423</v>
      </c>
      <c r="E207" s="207" t="s">
        <v>623</v>
      </c>
      <c r="F207" s="207">
        <v>710</v>
      </c>
      <c r="G207" s="207"/>
      <c r="H207" s="207">
        <v>866</v>
      </c>
      <c r="I207" s="231">
        <v>866</v>
      </c>
      <c r="J207" s="178" t="s">
        <v>682</v>
      </c>
      <c r="K207" s="127">
        <f t="shared" si="25"/>
        <v>156</v>
      </c>
      <c r="L207" s="128">
        <f t="shared" si="26"/>
        <v>0.21971830985915494</v>
      </c>
      <c r="M207" s="129" t="s">
        <v>599</v>
      </c>
      <c r="N207" s="361">
        <v>43553</v>
      </c>
      <c r="O207" s="57"/>
      <c r="P207" s="16"/>
      <c r="Q207" s="16"/>
      <c r="R207" s="17" t="s">
        <v>751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125</v>
      </c>
      <c r="B208" s="206">
        <v>43522</v>
      </c>
      <c r="C208" s="206"/>
      <c r="D208" s="407" t="s">
        <v>141</v>
      </c>
      <c r="E208" s="207" t="s">
        <v>623</v>
      </c>
      <c r="F208" s="207">
        <v>337.25</v>
      </c>
      <c r="G208" s="207"/>
      <c r="H208" s="207">
        <v>398.5</v>
      </c>
      <c r="I208" s="231">
        <v>411</v>
      </c>
      <c r="J208" s="140" t="s">
        <v>3491</v>
      </c>
      <c r="K208" s="127">
        <f t="shared" si="25"/>
        <v>61.25</v>
      </c>
      <c r="L208" s="128">
        <f t="shared" si="26"/>
        <v>0.1816160118606375</v>
      </c>
      <c r="M208" s="129" t="s">
        <v>599</v>
      </c>
      <c r="N208" s="361">
        <v>43760</v>
      </c>
      <c r="O208" s="57"/>
      <c r="P208" s="16"/>
      <c r="Q208" s="16"/>
      <c r="R208" s="93" t="s">
        <v>751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8">
        <v>126</v>
      </c>
      <c r="B209" s="163">
        <v>43559</v>
      </c>
      <c r="C209" s="163"/>
      <c r="D209" s="164" t="s">
        <v>410</v>
      </c>
      <c r="E209" s="165" t="s">
        <v>623</v>
      </c>
      <c r="F209" s="165">
        <v>130</v>
      </c>
      <c r="G209" s="165"/>
      <c r="H209" s="165">
        <v>65</v>
      </c>
      <c r="I209" s="185">
        <v>158</v>
      </c>
      <c r="J209" s="137" t="s">
        <v>750</v>
      </c>
      <c r="K209" s="133">
        <f t="shared" si="25"/>
        <v>-65</v>
      </c>
      <c r="L209" s="134">
        <f t="shared" si="26"/>
        <v>-0.5</v>
      </c>
      <c r="M209" s="135" t="s">
        <v>663</v>
      </c>
      <c r="N209" s="136">
        <v>43726</v>
      </c>
      <c r="O209" s="57"/>
      <c r="P209" s="16"/>
      <c r="Q209" s="16"/>
      <c r="R209" s="17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9">
        <v>127</v>
      </c>
      <c r="B210" s="186">
        <v>43017</v>
      </c>
      <c r="C210" s="186"/>
      <c r="D210" s="187" t="s">
        <v>169</v>
      </c>
      <c r="E210" s="188" t="s">
        <v>623</v>
      </c>
      <c r="F210" s="189">
        <v>141.5</v>
      </c>
      <c r="G210" s="190"/>
      <c r="H210" s="190">
        <v>183.5</v>
      </c>
      <c r="I210" s="190">
        <v>210</v>
      </c>
      <c r="J210" s="217" t="s">
        <v>3440</v>
      </c>
      <c r="K210" s="218">
        <f t="shared" si="25"/>
        <v>42</v>
      </c>
      <c r="L210" s="219">
        <f t="shared" si="26"/>
        <v>0.29681978798586572</v>
      </c>
      <c r="M210" s="189" t="s">
        <v>599</v>
      </c>
      <c r="N210" s="220">
        <v>43042</v>
      </c>
      <c r="O210" s="57"/>
      <c r="P210" s="16"/>
      <c r="Q210" s="16"/>
      <c r="R210" s="93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8">
        <v>128</v>
      </c>
      <c r="B211" s="163">
        <v>43074</v>
      </c>
      <c r="C211" s="163"/>
      <c r="D211" s="164" t="s">
        <v>303</v>
      </c>
      <c r="E211" s="165" t="s">
        <v>623</v>
      </c>
      <c r="F211" s="166">
        <v>172</v>
      </c>
      <c r="G211" s="165"/>
      <c r="H211" s="165">
        <v>155.25</v>
      </c>
      <c r="I211" s="185">
        <v>230</v>
      </c>
      <c r="J211" s="383" t="s">
        <v>3400</v>
      </c>
      <c r="K211" s="133">
        <f t="shared" ref="K211" si="27">H211-F211</f>
        <v>-16.75</v>
      </c>
      <c r="L211" s="134">
        <f t="shared" ref="L211" si="28">K211/F211</f>
        <v>-9.7383720930232565E-2</v>
      </c>
      <c r="M211" s="135" t="s">
        <v>663</v>
      </c>
      <c r="N211" s="136">
        <v>43787</v>
      </c>
      <c r="O211" s="57"/>
      <c r="P211" s="16"/>
      <c r="Q211" s="16"/>
      <c r="R211" s="17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9">
        <v>129</v>
      </c>
      <c r="B212" s="186">
        <v>43398</v>
      </c>
      <c r="C212" s="186"/>
      <c r="D212" s="187" t="s">
        <v>104</v>
      </c>
      <c r="E212" s="188" t="s">
        <v>623</v>
      </c>
      <c r="F212" s="190">
        <v>698.5</v>
      </c>
      <c r="G212" s="190"/>
      <c r="H212" s="190">
        <v>850</v>
      </c>
      <c r="I212" s="190">
        <v>890</v>
      </c>
      <c r="J212" s="221" t="s">
        <v>3488</v>
      </c>
      <c r="K212" s="218">
        <f t="shared" si="25"/>
        <v>151.5</v>
      </c>
      <c r="L212" s="219">
        <f t="shared" si="26"/>
        <v>0.21689334287759485</v>
      </c>
      <c r="M212" s="189" t="s">
        <v>599</v>
      </c>
      <c r="N212" s="220">
        <v>43453</v>
      </c>
      <c r="O212" s="57"/>
      <c r="P212" s="16"/>
      <c r="Q212" s="16"/>
      <c r="R212" s="17" t="s">
        <v>751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130</v>
      </c>
      <c r="B213" s="158">
        <v>42877</v>
      </c>
      <c r="C213" s="158"/>
      <c r="D213" s="159" t="s">
        <v>383</v>
      </c>
      <c r="E213" s="160" t="s">
        <v>623</v>
      </c>
      <c r="F213" s="161">
        <v>127.6</v>
      </c>
      <c r="G213" s="162"/>
      <c r="H213" s="162">
        <v>138</v>
      </c>
      <c r="I213" s="162">
        <v>190</v>
      </c>
      <c r="J213" s="384" t="s">
        <v>3404</v>
      </c>
      <c r="K213" s="182">
        <f t="shared" si="25"/>
        <v>10.400000000000006</v>
      </c>
      <c r="L213" s="183">
        <f t="shared" si="26"/>
        <v>8.1504702194357417E-2</v>
      </c>
      <c r="M213" s="161" t="s">
        <v>599</v>
      </c>
      <c r="N213" s="184">
        <v>43774</v>
      </c>
      <c r="O213" s="57"/>
      <c r="P213" s="16"/>
      <c r="Q213" s="16"/>
      <c r="R213" s="93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131</v>
      </c>
      <c r="B214" s="194">
        <v>43158</v>
      </c>
      <c r="C214" s="194"/>
      <c r="D214" s="191" t="s">
        <v>754</v>
      </c>
      <c r="E214" s="195" t="s">
        <v>623</v>
      </c>
      <c r="F214" s="196">
        <v>317</v>
      </c>
      <c r="G214" s="195"/>
      <c r="H214" s="195"/>
      <c r="I214" s="224">
        <v>398</v>
      </c>
      <c r="J214" s="237" t="s">
        <v>601</v>
      </c>
      <c r="K214" s="193"/>
      <c r="L214" s="192"/>
      <c r="M214" s="223" t="s">
        <v>601</v>
      </c>
      <c r="N214" s="222"/>
      <c r="O214" s="57"/>
      <c r="P214" s="16"/>
      <c r="Q214" s="16"/>
      <c r="R214" s="341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8">
        <v>132</v>
      </c>
      <c r="B215" s="163">
        <v>43164</v>
      </c>
      <c r="C215" s="163"/>
      <c r="D215" s="164" t="s">
        <v>135</v>
      </c>
      <c r="E215" s="165" t="s">
        <v>623</v>
      </c>
      <c r="F215" s="166">
        <f>510-14.4</f>
        <v>495.6</v>
      </c>
      <c r="G215" s="165"/>
      <c r="H215" s="165">
        <v>350</v>
      </c>
      <c r="I215" s="185">
        <v>672</v>
      </c>
      <c r="J215" s="383" t="s">
        <v>3461</v>
      </c>
      <c r="K215" s="133">
        <f t="shared" ref="K215" si="29">H215-F215</f>
        <v>-145.60000000000002</v>
      </c>
      <c r="L215" s="134">
        <f t="shared" ref="L215" si="30">K215/F215</f>
        <v>-0.29378531073446329</v>
      </c>
      <c r="M215" s="135" t="s">
        <v>663</v>
      </c>
      <c r="N215" s="136">
        <v>43887</v>
      </c>
      <c r="O215" s="57"/>
      <c r="P215" s="16"/>
      <c r="Q215" s="16"/>
      <c r="R215" s="17" t="s">
        <v>751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8">
        <v>133</v>
      </c>
      <c r="B216" s="163">
        <v>43237</v>
      </c>
      <c r="C216" s="163"/>
      <c r="D216" s="164" t="s">
        <v>489</v>
      </c>
      <c r="E216" s="165" t="s">
        <v>623</v>
      </c>
      <c r="F216" s="166">
        <v>230.3</v>
      </c>
      <c r="G216" s="165"/>
      <c r="H216" s="165">
        <v>102.5</v>
      </c>
      <c r="I216" s="185">
        <v>348</v>
      </c>
      <c r="J216" s="383" t="s">
        <v>3482</v>
      </c>
      <c r="K216" s="133">
        <f t="shared" ref="K216" si="31">H216-F216</f>
        <v>-127.80000000000001</v>
      </c>
      <c r="L216" s="134">
        <f t="shared" ref="L216" si="32">K216/F216</f>
        <v>-0.55492835432045162</v>
      </c>
      <c r="M216" s="135" t="s">
        <v>663</v>
      </c>
      <c r="N216" s="136">
        <v>43896</v>
      </c>
      <c r="O216" s="57"/>
      <c r="P216" s="16"/>
      <c r="Q216" s="16"/>
      <c r="R216" s="343" t="s">
        <v>751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4">
        <v>134</v>
      </c>
      <c r="B217" s="197">
        <v>43258</v>
      </c>
      <c r="C217" s="197"/>
      <c r="D217" s="200" t="s">
        <v>449</v>
      </c>
      <c r="E217" s="198" t="s">
        <v>623</v>
      </c>
      <c r="F217" s="196">
        <f>342.5-5.1</f>
        <v>337.4</v>
      </c>
      <c r="G217" s="198"/>
      <c r="H217" s="198"/>
      <c r="I217" s="225">
        <v>439</v>
      </c>
      <c r="J217" s="237" t="s">
        <v>601</v>
      </c>
      <c r="K217" s="227"/>
      <c r="L217" s="228"/>
      <c r="M217" s="226" t="s">
        <v>601</v>
      </c>
      <c r="N217" s="229"/>
      <c r="O217" s="57"/>
      <c r="P217" s="16"/>
      <c r="Q217" s="16"/>
      <c r="R217" s="341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4">
        <v>135</v>
      </c>
      <c r="B218" s="197">
        <v>43285</v>
      </c>
      <c r="C218" s="197"/>
      <c r="D218" s="201" t="s">
        <v>49</v>
      </c>
      <c r="E218" s="198" t="s">
        <v>623</v>
      </c>
      <c r="F218" s="196">
        <f>127.5-5.53</f>
        <v>121.97</v>
      </c>
      <c r="G218" s="198"/>
      <c r="H218" s="198"/>
      <c r="I218" s="225">
        <v>170</v>
      </c>
      <c r="J218" s="237" t="s">
        <v>601</v>
      </c>
      <c r="K218" s="227"/>
      <c r="L218" s="228"/>
      <c r="M218" s="226" t="s">
        <v>601</v>
      </c>
      <c r="N218" s="229"/>
      <c r="O218" s="57"/>
      <c r="P218" s="16"/>
      <c r="Q218" s="16"/>
      <c r="R218" s="17" t="s">
        <v>751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8">
        <v>136</v>
      </c>
      <c r="B219" s="163">
        <v>43294</v>
      </c>
      <c r="C219" s="163"/>
      <c r="D219" s="164" t="s">
        <v>243</v>
      </c>
      <c r="E219" s="165" t="s">
        <v>623</v>
      </c>
      <c r="F219" s="166">
        <v>46.5</v>
      </c>
      <c r="G219" s="165"/>
      <c r="H219" s="165">
        <v>17</v>
      </c>
      <c r="I219" s="185">
        <v>59</v>
      </c>
      <c r="J219" s="383" t="s">
        <v>3460</v>
      </c>
      <c r="K219" s="133">
        <f t="shared" ref="K219" si="33">H219-F219</f>
        <v>-29.5</v>
      </c>
      <c r="L219" s="134">
        <f t="shared" ref="L219" si="34">K219/F219</f>
        <v>-0.63440860215053763</v>
      </c>
      <c r="M219" s="135" t="s">
        <v>663</v>
      </c>
      <c r="N219" s="136">
        <v>43887</v>
      </c>
      <c r="O219" s="57"/>
      <c r="P219" s="16"/>
      <c r="Q219" s="16"/>
      <c r="R219" s="17" t="s">
        <v>751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137</v>
      </c>
      <c r="B220" s="194">
        <v>43396</v>
      </c>
      <c r="C220" s="194"/>
      <c r="D220" s="201" t="s">
        <v>425</v>
      </c>
      <c r="E220" s="198" t="s">
        <v>623</v>
      </c>
      <c r="F220" s="199">
        <v>156.5</v>
      </c>
      <c r="G220" s="198"/>
      <c r="H220" s="198"/>
      <c r="I220" s="225">
        <v>191</v>
      </c>
      <c r="J220" s="237" t="s">
        <v>601</v>
      </c>
      <c r="K220" s="227"/>
      <c r="L220" s="228"/>
      <c r="M220" s="226" t="s">
        <v>601</v>
      </c>
      <c r="N220" s="229"/>
      <c r="O220" s="57"/>
      <c r="P220" s="16"/>
      <c r="Q220" s="16"/>
      <c r="R220" s="17" t="s">
        <v>751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0">
        <v>138</v>
      </c>
      <c r="B221" s="194">
        <v>43439</v>
      </c>
      <c r="C221" s="194"/>
      <c r="D221" s="201" t="s">
        <v>330</v>
      </c>
      <c r="E221" s="198" t="s">
        <v>623</v>
      </c>
      <c r="F221" s="199">
        <v>259.5</v>
      </c>
      <c r="G221" s="198"/>
      <c r="H221" s="198"/>
      <c r="I221" s="225">
        <v>321</v>
      </c>
      <c r="J221" s="237" t="s">
        <v>601</v>
      </c>
      <c r="K221" s="227"/>
      <c r="L221" s="228"/>
      <c r="M221" s="226" t="s">
        <v>601</v>
      </c>
      <c r="N221" s="229"/>
      <c r="O221" s="16"/>
      <c r="P221" s="16"/>
      <c r="Q221" s="16"/>
      <c r="R221" s="17" t="s">
        <v>751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139</v>
      </c>
      <c r="B222" s="163">
        <v>43439</v>
      </c>
      <c r="C222" s="163"/>
      <c r="D222" s="164" t="s">
        <v>775</v>
      </c>
      <c r="E222" s="165" t="s">
        <v>623</v>
      </c>
      <c r="F222" s="165">
        <v>715</v>
      </c>
      <c r="G222" s="165"/>
      <c r="H222" s="165">
        <v>445</v>
      </c>
      <c r="I222" s="185">
        <v>840</v>
      </c>
      <c r="J222" s="137" t="s">
        <v>2994</v>
      </c>
      <c r="K222" s="133">
        <f t="shared" ref="K222:K225" si="35">H222-F222</f>
        <v>-270</v>
      </c>
      <c r="L222" s="134">
        <f t="shared" ref="L222:L225" si="36">K222/F222</f>
        <v>-0.3776223776223776</v>
      </c>
      <c r="M222" s="135" t="s">
        <v>663</v>
      </c>
      <c r="N222" s="136">
        <v>43800</v>
      </c>
      <c r="O222" s="57"/>
      <c r="P222" s="16"/>
      <c r="Q222" s="16"/>
      <c r="R222" s="17" t="s">
        <v>751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140</v>
      </c>
      <c r="B223" s="206">
        <v>43469</v>
      </c>
      <c r="C223" s="206"/>
      <c r="D223" s="154" t="s">
        <v>145</v>
      </c>
      <c r="E223" s="207" t="s">
        <v>623</v>
      </c>
      <c r="F223" s="207">
        <v>875</v>
      </c>
      <c r="G223" s="207"/>
      <c r="H223" s="207">
        <v>1165</v>
      </c>
      <c r="I223" s="231">
        <v>1185</v>
      </c>
      <c r="J223" s="140" t="s">
        <v>3489</v>
      </c>
      <c r="K223" s="127">
        <f t="shared" si="35"/>
        <v>290</v>
      </c>
      <c r="L223" s="128">
        <f t="shared" si="36"/>
        <v>0.33142857142857141</v>
      </c>
      <c r="M223" s="129" t="s">
        <v>599</v>
      </c>
      <c r="N223" s="361">
        <v>43847</v>
      </c>
      <c r="O223" s="57"/>
      <c r="P223" s="16"/>
      <c r="Q223" s="16"/>
      <c r="R223" s="343" t="s">
        <v>751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141</v>
      </c>
      <c r="B224" s="206">
        <v>43559</v>
      </c>
      <c r="C224" s="206"/>
      <c r="D224" s="407" t="s">
        <v>345</v>
      </c>
      <c r="E224" s="207" t="s">
        <v>623</v>
      </c>
      <c r="F224" s="207">
        <f>387-14.63</f>
        <v>372.37</v>
      </c>
      <c r="G224" s="207"/>
      <c r="H224" s="207">
        <v>490</v>
      </c>
      <c r="I224" s="231">
        <v>490</v>
      </c>
      <c r="J224" s="140" t="s">
        <v>682</v>
      </c>
      <c r="K224" s="127">
        <f t="shared" si="35"/>
        <v>117.63</v>
      </c>
      <c r="L224" s="128">
        <f t="shared" si="36"/>
        <v>0.31589548030185027</v>
      </c>
      <c r="M224" s="129" t="s">
        <v>599</v>
      </c>
      <c r="N224" s="361">
        <v>43850</v>
      </c>
      <c r="O224" s="57"/>
      <c r="P224" s="16"/>
      <c r="Q224" s="16"/>
      <c r="R224" s="343" t="s">
        <v>751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8">
        <v>142</v>
      </c>
      <c r="B225" s="163">
        <v>43578</v>
      </c>
      <c r="C225" s="163"/>
      <c r="D225" s="164" t="s">
        <v>776</v>
      </c>
      <c r="E225" s="165" t="s">
        <v>600</v>
      </c>
      <c r="F225" s="165">
        <v>220</v>
      </c>
      <c r="G225" s="165"/>
      <c r="H225" s="165">
        <v>127.5</v>
      </c>
      <c r="I225" s="185">
        <v>284</v>
      </c>
      <c r="J225" s="383" t="s">
        <v>3483</v>
      </c>
      <c r="K225" s="133">
        <f t="shared" si="35"/>
        <v>-92.5</v>
      </c>
      <c r="L225" s="134">
        <f t="shared" si="36"/>
        <v>-0.42045454545454547</v>
      </c>
      <c r="M225" s="135" t="s">
        <v>663</v>
      </c>
      <c r="N225" s="136">
        <v>43896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143</v>
      </c>
      <c r="B226" s="206">
        <v>43622</v>
      </c>
      <c r="C226" s="206"/>
      <c r="D226" s="407" t="s">
        <v>496</v>
      </c>
      <c r="E226" s="207" t="s">
        <v>600</v>
      </c>
      <c r="F226" s="207">
        <v>332.8</v>
      </c>
      <c r="G226" s="207"/>
      <c r="H226" s="207">
        <v>405</v>
      </c>
      <c r="I226" s="231">
        <v>419</v>
      </c>
      <c r="J226" s="140" t="s">
        <v>3490</v>
      </c>
      <c r="K226" s="127">
        <f t="shared" ref="K226" si="37">H226-F226</f>
        <v>72.199999999999989</v>
      </c>
      <c r="L226" s="128">
        <f t="shared" ref="L226" si="38">K226/F226</f>
        <v>0.21694711538461534</v>
      </c>
      <c r="M226" s="129" t="s">
        <v>599</v>
      </c>
      <c r="N226" s="361">
        <v>43860</v>
      </c>
      <c r="O226" s="57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43">
        <v>144</v>
      </c>
      <c r="B227" s="142">
        <v>43641</v>
      </c>
      <c r="C227" s="142"/>
      <c r="D227" s="143" t="s">
        <v>139</v>
      </c>
      <c r="E227" s="144" t="s">
        <v>623</v>
      </c>
      <c r="F227" s="145">
        <v>386</v>
      </c>
      <c r="G227" s="146"/>
      <c r="H227" s="146">
        <v>395</v>
      </c>
      <c r="I227" s="146">
        <v>452</v>
      </c>
      <c r="J227" s="169" t="s">
        <v>3405</v>
      </c>
      <c r="K227" s="170">
        <f t="shared" ref="K227" si="39">H227-F227</f>
        <v>9</v>
      </c>
      <c r="L227" s="171">
        <f t="shared" ref="L227" si="40">K227/F227</f>
        <v>2.3316062176165803E-2</v>
      </c>
      <c r="M227" s="172" t="s">
        <v>708</v>
      </c>
      <c r="N227" s="173">
        <v>43868</v>
      </c>
      <c r="O227" s="16"/>
      <c r="P227" s="16"/>
      <c r="Q227" s="16"/>
      <c r="R227" s="17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145</v>
      </c>
      <c r="B228" s="194">
        <v>43707</v>
      </c>
      <c r="C228" s="194"/>
      <c r="D228" s="201" t="s">
        <v>260</v>
      </c>
      <c r="E228" s="198" t="s">
        <v>623</v>
      </c>
      <c r="F228" s="198" t="s">
        <v>755</v>
      </c>
      <c r="G228" s="198"/>
      <c r="H228" s="198"/>
      <c r="I228" s="225">
        <v>190</v>
      </c>
      <c r="J228" s="237" t="s">
        <v>601</v>
      </c>
      <c r="K228" s="227"/>
      <c r="L228" s="228"/>
      <c r="M228" s="357" t="s">
        <v>601</v>
      </c>
      <c r="N228" s="229"/>
      <c r="O228" s="16"/>
      <c r="P228" s="16"/>
      <c r="Q228" s="16"/>
      <c r="R228" s="343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146</v>
      </c>
      <c r="B229" s="206">
        <v>43731</v>
      </c>
      <c r="C229" s="206"/>
      <c r="D229" s="154" t="s">
        <v>440</v>
      </c>
      <c r="E229" s="207" t="s">
        <v>623</v>
      </c>
      <c r="F229" s="207">
        <v>235</v>
      </c>
      <c r="G229" s="207"/>
      <c r="H229" s="207">
        <v>295</v>
      </c>
      <c r="I229" s="231">
        <v>296</v>
      </c>
      <c r="J229" s="140" t="s">
        <v>3147</v>
      </c>
      <c r="K229" s="127">
        <f t="shared" ref="K229" si="41">H229-F229</f>
        <v>60</v>
      </c>
      <c r="L229" s="128">
        <f t="shared" ref="L229" si="42">K229/F229</f>
        <v>0.25531914893617019</v>
      </c>
      <c r="M229" s="129" t="s">
        <v>599</v>
      </c>
      <c r="N229" s="361">
        <v>43844</v>
      </c>
      <c r="O229" s="57"/>
      <c r="P229" s="16"/>
      <c r="Q229" s="16"/>
      <c r="R229" s="17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147</v>
      </c>
      <c r="B230" s="206">
        <v>43752</v>
      </c>
      <c r="C230" s="206"/>
      <c r="D230" s="154" t="s">
        <v>2977</v>
      </c>
      <c r="E230" s="207" t="s">
        <v>623</v>
      </c>
      <c r="F230" s="207">
        <v>277.5</v>
      </c>
      <c r="G230" s="207"/>
      <c r="H230" s="207">
        <v>333</v>
      </c>
      <c r="I230" s="231">
        <v>333</v>
      </c>
      <c r="J230" s="140" t="s">
        <v>3148</v>
      </c>
      <c r="K230" s="127">
        <f t="shared" ref="K230" si="43">H230-F230</f>
        <v>55.5</v>
      </c>
      <c r="L230" s="128">
        <f t="shared" ref="L230" si="44">K230/F230</f>
        <v>0.2</v>
      </c>
      <c r="M230" s="129" t="s">
        <v>599</v>
      </c>
      <c r="N230" s="361">
        <v>43846</v>
      </c>
      <c r="O230" s="57"/>
      <c r="P230" s="16"/>
      <c r="Q230" s="16"/>
      <c r="R230" s="343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148</v>
      </c>
      <c r="B231" s="206">
        <v>43752</v>
      </c>
      <c r="C231" s="206"/>
      <c r="D231" s="154" t="s">
        <v>2976</v>
      </c>
      <c r="E231" s="207" t="s">
        <v>623</v>
      </c>
      <c r="F231" s="207">
        <v>930</v>
      </c>
      <c r="G231" s="207"/>
      <c r="H231" s="207">
        <v>1165</v>
      </c>
      <c r="I231" s="231">
        <v>1200</v>
      </c>
      <c r="J231" s="140" t="s">
        <v>3150</v>
      </c>
      <c r="K231" s="127">
        <f t="shared" ref="K231" si="45">H231-F231</f>
        <v>235</v>
      </c>
      <c r="L231" s="128">
        <f t="shared" ref="L231" si="46">K231/F231</f>
        <v>0.25268817204301075</v>
      </c>
      <c r="M231" s="129" t="s">
        <v>599</v>
      </c>
      <c r="N231" s="361">
        <v>43847</v>
      </c>
      <c r="O231" s="57"/>
      <c r="P231" s="16"/>
      <c r="Q231" s="16"/>
      <c r="R231" s="343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0">
        <v>149</v>
      </c>
      <c r="B232" s="346">
        <v>43753</v>
      </c>
      <c r="C232" s="211"/>
      <c r="D232" s="372" t="s">
        <v>2975</v>
      </c>
      <c r="E232" s="349" t="s">
        <v>623</v>
      </c>
      <c r="F232" s="352">
        <v>111</v>
      </c>
      <c r="G232" s="349"/>
      <c r="H232" s="349"/>
      <c r="I232" s="355">
        <v>141</v>
      </c>
      <c r="J232" s="237" t="s">
        <v>601</v>
      </c>
      <c r="K232" s="237"/>
      <c r="L232" s="122"/>
      <c r="M232" s="360" t="s">
        <v>601</v>
      </c>
      <c r="N232" s="239"/>
      <c r="O232" s="16"/>
      <c r="P232" s="16"/>
      <c r="Q232" s="16"/>
      <c r="R232" s="343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150</v>
      </c>
      <c r="B233" s="206">
        <v>43753</v>
      </c>
      <c r="C233" s="206"/>
      <c r="D233" s="154" t="s">
        <v>2974</v>
      </c>
      <c r="E233" s="207" t="s">
        <v>623</v>
      </c>
      <c r="F233" s="208">
        <v>296</v>
      </c>
      <c r="G233" s="207"/>
      <c r="H233" s="207">
        <v>370</v>
      </c>
      <c r="I233" s="231">
        <v>370</v>
      </c>
      <c r="J233" s="140" t="s">
        <v>682</v>
      </c>
      <c r="K233" s="127">
        <f t="shared" ref="K233" si="47">H233-F233</f>
        <v>74</v>
      </c>
      <c r="L233" s="128">
        <f t="shared" ref="L233" si="48">K233/F233</f>
        <v>0.25</v>
      </c>
      <c r="M233" s="129" t="s">
        <v>599</v>
      </c>
      <c r="N233" s="361">
        <v>43853</v>
      </c>
      <c r="O233" s="57"/>
      <c r="P233" s="16"/>
      <c r="Q233" s="16"/>
      <c r="R233" s="343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1">
        <v>151</v>
      </c>
      <c r="B234" s="210">
        <v>43754</v>
      </c>
      <c r="C234" s="210"/>
      <c r="D234" s="191" t="s">
        <v>2973</v>
      </c>
      <c r="E234" s="348" t="s">
        <v>623</v>
      </c>
      <c r="F234" s="351" t="s">
        <v>2939</v>
      </c>
      <c r="G234" s="348"/>
      <c r="H234" s="348"/>
      <c r="I234" s="354">
        <v>344</v>
      </c>
      <c r="J234" s="237" t="s">
        <v>601</v>
      </c>
      <c r="K234" s="240"/>
      <c r="L234" s="359"/>
      <c r="M234" s="342" t="s">
        <v>601</v>
      </c>
      <c r="N234" s="362"/>
      <c r="O234" s="16"/>
      <c r="P234" s="16"/>
      <c r="Q234" s="16"/>
      <c r="R234" s="343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45">
        <v>152</v>
      </c>
      <c r="B235" s="211">
        <v>43832</v>
      </c>
      <c r="C235" s="211"/>
      <c r="D235" s="215" t="s">
        <v>2253</v>
      </c>
      <c r="E235" s="212" t="s">
        <v>623</v>
      </c>
      <c r="F235" s="213" t="s">
        <v>3135</v>
      </c>
      <c r="G235" s="212"/>
      <c r="H235" s="212"/>
      <c r="I235" s="236">
        <v>590</v>
      </c>
      <c r="J235" s="237" t="s">
        <v>601</v>
      </c>
      <c r="K235" s="237"/>
      <c r="L235" s="122"/>
      <c r="M235" s="342" t="s">
        <v>601</v>
      </c>
      <c r="N235" s="239"/>
      <c r="O235" s="16"/>
      <c r="P235" s="16"/>
      <c r="Q235" s="16"/>
      <c r="R235" s="343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153</v>
      </c>
      <c r="B236" s="206">
        <v>43966</v>
      </c>
      <c r="C236" s="206"/>
      <c r="D236" s="154" t="s">
        <v>65</v>
      </c>
      <c r="E236" s="207" t="s">
        <v>623</v>
      </c>
      <c r="F236" s="208">
        <v>67.5</v>
      </c>
      <c r="G236" s="207"/>
      <c r="H236" s="207">
        <v>86</v>
      </c>
      <c r="I236" s="231">
        <v>86</v>
      </c>
      <c r="J236" s="140" t="s">
        <v>3628</v>
      </c>
      <c r="K236" s="127">
        <f t="shared" ref="K236" si="49">H236-F236</f>
        <v>18.5</v>
      </c>
      <c r="L236" s="128">
        <f t="shared" ref="L236" si="50">K236/F236</f>
        <v>0.27407407407407408</v>
      </c>
      <c r="M236" s="129" t="s">
        <v>599</v>
      </c>
      <c r="N236" s="361">
        <v>44008</v>
      </c>
      <c r="O236" s="57"/>
      <c r="P236" s="16"/>
      <c r="Q236" s="16"/>
      <c r="R236" s="343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9">
        <v>154</v>
      </c>
      <c r="B237" s="211">
        <v>44035</v>
      </c>
      <c r="C237" s="211"/>
      <c r="D237" s="215" t="s">
        <v>495</v>
      </c>
      <c r="E237" s="212" t="s">
        <v>623</v>
      </c>
      <c r="F237" s="213" t="s">
        <v>3631</v>
      </c>
      <c r="G237" s="212"/>
      <c r="H237" s="212"/>
      <c r="I237" s="236">
        <v>296</v>
      </c>
      <c r="J237" s="237" t="s">
        <v>601</v>
      </c>
      <c r="K237" s="237"/>
      <c r="L237" s="122"/>
      <c r="M237" s="238"/>
      <c r="N237" s="239"/>
      <c r="O237" s="16"/>
      <c r="P237" s="16"/>
      <c r="Q237" s="16"/>
      <c r="R237" s="343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9">
        <v>155</v>
      </c>
      <c r="B238" s="211">
        <v>44092</v>
      </c>
      <c r="C238" s="211"/>
      <c r="D238" s="215" t="s">
        <v>416</v>
      </c>
      <c r="E238" s="212" t="s">
        <v>623</v>
      </c>
      <c r="F238" s="213" t="s">
        <v>3636</v>
      </c>
      <c r="G238" s="212"/>
      <c r="H238" s="212"/>
      <c r="I238" s="236">
        <v>248</v>
      </c>
      <c r="J238" s="237" t="s">
        <v>601</v>
      </c>
      <c r="K238" s="237"/>
      <c r="L238" s="122"/>
      <c r="M238" s="238"/>
      <c r="N238" s="239"/>
      <c r="O238" s="16"/>
      <c r="P238" s="16"/>
      <c r="Q238" s="16"/>
      <c r="R238" s="343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156</v>
      </c>
      <c r="B239" s="186">
        <v>44140</v>
      </c>
      <c r="C239" s="186"/>
      <c r="D239" s="187" t="s">
        <v>416</v>
      </c>
      <c r="E239" s="188" t="s">
        <v>623</v>
      </c>
      <c r="F239" s="190">
        <v>182.5</v>
      </c>
      <c r="G239" s="190"/>
      <c r="H239" s="190">
        <v>221</v>
      </c>
      <c r="I239" s="190">
        <v>248</v>
      </c>
      <c r="J239" s="529" t="s">
        <v>3686</v>
      </c>
      <c r="K239" s="218">
        <f t="shared" ref="K239" si="51">H239-F239</f>
        <v>38.5</v>
      </c>
      <c r="L239" s="219">
        <f t="shared" ref="L239" si="52">K239/F239</f>
        <v>0.21095890410958903</v>
      </c>
      <c r="M239" s="189" t="s">
        <v>599</v>
      </c>
      <c r="N239" s="220">
        <v>44167</v>
      </c>
      <c r="O239" s="16"/>
      <c r="P239" s="16"/>
      <c r="Q239" s="16"/>
      <c r="R239" s="343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9">
        <v>157</v>
      </c>
      <c r="B240" s="211">
        <v>44140</v>
      </c>
      <c r="C240" s="211"/>
      <c r="D240" s="215" t="s">
        <v>330</v>
      </c>
      <c r="E240" s="212" t="s">
        <v>623</v>
      </c>
      <c r="F240" s="213" t="s">
        <v>3638</v>
      </c>
      <c r="G240" s="212"/>
      <c r="H240" s="212"/>
      <c r="I240" s="236">
        <v>320</v>
      </c>
      <c r="J240" s="237" t="s">
        <v>601</v>
      </c>
      <c r="K240" s="237"/>
      <c r="L240" s="122"/>
      <c r="M240" s="238"/>
      <c r="N240" s="239"/>
      <c r="O240" s="16"/>
      <c r="P240" s="16"/>
      <c r="Q240" s="16"/>
      <c r="R240" s="343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9">
        <v>158</v>
      </c>
      <c r="B241" s="211">
        <v>44140</v>
      </c>
      <c r="C241" s="211"/>
      <c r="D241" s="215" t="s">
        <v>491</v>
      </c>
      <c r="E241" s="212" t="s">
        <v>623</v>
      </c>
      <c r="F241" s="213" t="s">
        <v>3639</v>
      </c>
      <c r="G241" s="212"/>
      <c r="H241" s="212"/>
      <c r="I241" s="236">
        <v>1093</v>
      </c>
      <c r="J241" s="237" t="s">
        <v>601</v>
      </c>
      <c r="K241" s="237"/>
      <c r="L241" s="122"/>
      <c r="M241" s="238"/>
      <c r="N241" s="239"/>
      <c r="O241" s="16"/>
      <c r="P241" s="16"/>
      <c r="Q241" s="16"/>
      <c r="R241" s="343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9">
        <v>159</v>
      </c>
      <c r="B242" s="211">
        <v>44140</v>
      </c>
      <c r="C242" s="211"/>
      <c r="D242" s="215" t="s">
        <v>345</v>
      </c>
      <c r="E242" s="212" t="s">
        <v>623</v>
      </c>
      <c r="F242" s="213" t="s">
        <v>3640</v>
      </c>
      <c r="G242" s="212"/>
      <c r="H242" s="212"/>
      <c r="I242" s="236">
        <v>406</v>
      </c>
      <c r="J242" s="237" t="s">
        <v>601</v>
      </c>
      <c r="K242" s="237"/>
      <c r="L242" s="122"/>
      <c r="M242" s="238"/>
      <c r="N242" s="239"/>
      <c r="O242" s="16"/>
      <c r="P242" s="16"/>
      <c r="Q242" s="16"/>
      <c r="R242" s="343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9">
        <v>160</v>
      </c>
      <c r="B243" s="211">
        <v>44141</v>
      </c>
      <c r="C243" s="211"/>
      <c r="D243" s="215" t="s">
        <v>495</v>
      </c>
      <c r="E243" s="212" t="s">
        <v>623</v>
      </c>
      <c r="F243" s="213" t="s">
        <v>3641</v>
      </c>
      <c r="G243" s="212"/>
      <c r="H243" s="212"/>
      <c r="I243" s="236">
        <v>290</v>
      </c>
      <c r="J243" s="237" t="s">
        <v>601</v>
      </c>
      <c r="K243" s="237"/>
      <c r="L243" s="122"/>
      <c r="M243" s="238"/>
      <c r="N243" s="239"/>
      <c r="O243" s="16"/>
      <c r="P243" s="16"/>
      <c r="Q243" s="16"/>
      <c r="R243" s="343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9"/>
      <c r="B244" s="211"/>
      <c r="C244" s="211"/>
      <c r="D244" s="215"/>
      <c r="E244" s="212"/>
      <c r="F244" s="213"/>
      <c r="G244" s="212"/>
      <c r="H244" s="212"/>
      <c r="I244" s="236"/>
      <c r="J244" s="237"/>
      <c r="K244" s="237"/>
      <c r="L244" s="122"/>
      <c r="M244" s="238"/>
      <c r="N244" s="239"/>
      <c r="O244" s="16"/>
      <c r="P244" s="16"/>
      <c r="Q244" s="16"/>
      <c r="R244" s="343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9"/>
      <c r="B245" s="211"/>
      <c r="C245" s="211"/>
      <c r="D245" s="215"/>
      <c r="E245" s="212"/>
      <c r="F245" s="213"/>
      <c r="G245" s="212"/>
      <c r="H245" s="212"/>
      <c r="I245" s="236"/>
      <c r="J245" s="237"/>
      <c r="K245" s="237"/>
      <c r="L245" s="122"/>
      <c r="M245" s="238"/>
      <c r="N245" s="239"/>
      <c r="O245" s="16"/>
      <c r="P245" s="16"/>
      <c r="R245" s="343"/>
    </row>
    <row r="246" spans="1:26">
      <c r="A246" s="209"/>
      <c r="B246" s="211"/>
      <c r="C246" s="211"/>
      <c r="D246" s="215"/>
      <c r="E246" s="212"/>
      <c r="F246" s="213"/>
      <c r="G246" s="212"/>
      <c r="H246" s="212"/>
      <c r="I246" s="236"/>
      <c r="J246" s="237"/>
      <c r="K246" s="237"/>
      <c r="L246" s="122"/>
      <c r="M246" s="238"/>
      <c r="N246" s="239"/>
      <c r="O246" s="16"/>
      <c r="R246" s="241"/>
    </row>
    <row r="247" spans="1:26">
      <c r="A247" s="209"/>
      <c r="B247" s="211"/>
      <c r="C247" s="211"/>
      <c r="D247" s="215"/>
      <c r="E247" s="212"/>
      <c r="F247" s="213"/>
      <c r="G247" s="212"/>
      <c r="H247" s="212"/>
      <c r="I247" s="236"/>
      <c r="J247" s="237"/>
      <c r="K247" s="237"/>
      <c r="L247" s="122"/>
      <c r="M247" s="238"/>
      <c r="N247" s="239"/>
      <c r="O247" s="16"/>
      <c r="R247" s="241"/>
    </row>
    <row r="248" spans="1:26">
      <c r="A248" s="209"/>
      <c r="B248" s="211"/>
      <c r="C248" s="211"/>
      <c r="D248" s="215"/>
      <c r="E248" s="212"/>
      <c r="F248" s="213"/>
      <c r="G248" s="212"/>
      <c r="H248" s="212"/>
      <c r="I248" s="236"/>
      <c r="J248" s="237"/>
      <c r="K248" s="237"/>
      <c r="L248" s="122"/>
      <c r="M248" s="238"/>
      <c r="N248" s="239"/>
      <c r="O248" s="16"/>
      <c r="R248" s="241"/>
    </row>
    <row r="249" spans="1:26">
      <c r="A249" s="209"/>
      <c r="B249" s="199" t="s">
        <v>2980</v>
      </c>
      <c r="O249" s="16"/>
      <c r="R249" s="241"/>
    </row>
    <row r="250" spans="1:26">
      <c r="R250" s="241"/>
    </row>
    <row r="251" spans="1:26">
      <c r="R251" s="241"/>
    </row>
    <row r="252" spans="1:26">
      <c r="R252" s="241"/>
    </row>
    <row r="253" spans="1:26">
      <c r="R253" s="241"/>
    </row>
    <row r="254" spans="1:26">
      <c r="R254" s="241"/>
    </row>
    <row r="255" spans="1:26">
      <c r="R255" s="241"/>
    </row>
    <row r="256" spans="1:26">
      <c r="R256" s="241"/>
    </row>
    <row r="266" spans="1:1">
      <c r="A266" s="216"/>
    </row>
    <row r="267" spans="1:1">
      <c r="A267" s="216"/>
    </row>
    <row r="268" spans="1:1">
      <c r="A268" s="212"/>
    </row>
  </sheetData>
  <autoFilter ref="R1:R264"/>
  <mergeCells count="7">
    <mergeCell ref="O41:O42"/>
    <mergeCell ref="P41:P42"/>
    <mergeCell ref="A41:A42"/>
    <mergeCell ref="B41:B42"/>
    <mergeCell ref="J41:J42"/>
    <mergeCell ref="M41:M42"/>
    <mergeCell ref="N41:N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2020-12-03T02:25:25Z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