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F&amp;O)'!$R$1:$R$288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3" i="7"/>
  <c r="K53"/>
  <c r="K62"/>
  <c r="M62" s="1"/>
  <c r="L36"/>
  <c r="K36"/>
  <c r="M36" s="1"/>
  <c r="L39"/>
  <c r="K39"/>
  <c r="M39" s="1"/>
  <c r="L50"/>
  <c r="K50"/>
  <c r="L52"/>
  <c r="K52"/>
  <c r="M53" l="1"/>
  <c r="M52"/>
  <c r="M50"/>
  <c r="K60" l="1"/>
  <c r="M60" s="1"/>
  <c r="L17"/>
  <c r="K17"/>
  <c r="L13"/>
  <c r="K13"/>
  <c r="M17" l="1"/>
  <c r="M13"/>
  <c r="L12" l="1"/>
  <c r="K12"/>
  <c r="M12" l="1"/>
  <c r="L11" l="1"/>
  <c r="K11"/>
  <c r="M11" l="1"/>
  <c r="L10" l="1"/>
  <c r="K10"/>
  <c r="M10" l="1"/>
  <c r="K260" l="1"/>
  <c r="L260" s="1"/>
  <c r="M7" l="1"/>
  <c r="F248" l="1"/>
  <c r="K249"/>
  <c r="L249" s="1"/>
  <c r="K240"/>
  <c r="L240" s="1"/>
  <c r="K243"/>
  <c r="L243" s="1"/>
  <c r="K251" l="1"/>
  <c r="L251" s="1"/>
  <c r="F242"/>
  <c r="F241"/>
  <c r="F239"/>
  <c r="K239" s="1"/>
  <c r="L239" s="1"/>
  <c r="F219"/>
  <c r="F171"/>
  <c r="K250" l="1"/>
  <c r="L250" s="1"/>
  <c r="K248"/>
  <c r="L248" s="1"/>
  <c r="K254"/>
  <c r="L254" s="1"/>
  <c r="K255"/>
  <c r="L255" s="1"/>
  <c r="K247"/>
  <c r="L247" s="1"/>
  <c r="K257"/>
  <c r="L257" s="1"/>
  <c r="K253"/>
  <c r="L253" s="1"/>
  <c r="K246" l="1"/>
  <c r="L246" s="1"/>
  <c r="K235"/>
  <c r="L235" s="1"/>
  <c r="K237"/>
  <c r="L237" s="1"/>
  <c r="K234"/>
  <c r="L234" s="1"/>
  <c r="K236"/>
  <c r="L236" s="1"/>
  <c r="K165"/>
  <c r="L165" s="1"/>
  <c r="K218"/>
  <c r="L218" s="1"/>
  <c r="K232"/>
  <c r="L232" s="1"/>
  <c r="K233"/>
  <c r="L233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1"/>
  <c r="L221" s="1"/>
  <c r="K220"/>
  <c r="L220" s="1"/>
  <c r="K219"/>
  <c r="L219" s="1"/>
  <c r="K215"/>
  <c r="L215" s="1"/>
  <c r="K214"/>
  <c r="L214" s="1"/>
  <c r="K213"/>
  <c r="L213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3"/>
  <c r="L193" s="1"/>
  <c r="K191"/>
  <c r="L191" s="1"/>
  <c r="K189"/>
  <c r="L189" s="1"/>
  <c r="K187"/>
  <c r="L187" s="1"/>
  <c r="K186"/>
  <c r="L186" s="1"/>
  <c r="K185"/>
  <c r="L185" s="1"/>
  <c r="K183"/>
  <c r="L183" s="1"/>
  <c r="K182"/>
  <c r="L182" s="1"/>
  <c r="K181"/>
  <c r="L181" s="1"/>
  <c r="K180"/>
  <c r="K179"/>
  <c r="L179" s="1"/>
  <c r="K178"/>
  <c r="L178" s="1"/>
  <c r="K176"/>
  <c r="L176" s="1"/>
  <c r="K175"/>
  <c r="L175" s="1"/>
  <c r="K174"/>
  <c r="L174" s="1"/>
  <c r="K173"/>
  <c r="L173" s="1"/>
  <c r="K172"/>
  <c r="L172" s="1"/>
  <c r="K171"/>
  <c r="L171" s="1"/>
  <c r="H170"/>
  <c r="K170" s="1"/>
  <c r="L170" s="1"/>
  <c r="K167"/>
  <c r="L167" s="1"/>
  <c r="K166"/>
  <c r="L166" s="1"/>
  <c r="K164"/>
  <c r="L164" s="1"/>
  <c r="K163"/>
  <c r="L163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H136"/>
  <c r="K136" s="1"/>
  <c r="L136" s="1"/>
  <c r="F135"/>
  <c r="K135" s="1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D7" i="6"/>
  <c r="K6" i="4"/>
  <c r="K6" i="3"/>
  <c r="L6" i="2"/>
</calcChain>
</file>

<file path=xl/sharedStrings.xml><?xml version="1.0" encoding="utf-8"?>
<sst xmlns="http://schemas.openxmlformats.org/spreadsheetml/2006/main" count="7234" uniqueCount="3736">
  <si>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</si>
  <si>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</si>
  <si>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</si>
  <si>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</si>
  <si>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</si>
  <si>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</si>
  <si>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</si>
  <si>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</si>
  <si>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</si>
  <si>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</si>
  <si>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</si>
  <si>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</si>
  <si>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</si>
  <si>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</si>
  <si>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</si>
  <si>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</si>
  <si>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</si>
  <si>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</si>
  <si>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</si>
  <si>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</si>
  <si>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</si>
  <si>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</si>
  <si>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</si>
  <si>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</si>
  <si>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</si>
  <si>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</si>
  <si>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</si>
  <si>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</si>
  <si>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</si>
  <si>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</si>
  <si>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</si>
  <si>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</si>
  <si>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</si>
  <si>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</si>
  <si>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</si>
  <si>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</si>
  <si>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</si>
  <si>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</si>
  <si>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</si>
  <si>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</si>
  <si>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</si>
  <si>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</si>
  <si>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</si>
  <si>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</si>
  <si>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</si>
  <si>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</si>
  <si>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</si>
  <si>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</si>
  <si>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</si>
  <si>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</si>
  <si>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</si>
  <si>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</si>
  <si>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</si>
  <si>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</si>
  <si>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</si>
  <si>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</si>
  <si>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</si>
  <si>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</si>
  <si>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</si>
  <si>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</si>
  <si>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</si>
  <si>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</si>
  <si>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</si>
  <si>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</si>
  <si>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</si>
  <si>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</si>
  <si>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</si>
  <si>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</si>
  <si>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</si>
  <si>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</si>
  <si>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</si>
  <si>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</si>
  <si>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</si>
  <si>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</si>
  <si>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</si>
  <si>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</si>
  <si>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</si>
  <si>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</si>
  <si>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</si>
  <si>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</si>
  <si>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</si>
  <si>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</si>
  <si>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</si>
  <si>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</si>
  <si>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</si>
  <si>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</si>
  <si>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</si>
  <si>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</si>
  <si>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</si>
  <si>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</si>
  <si>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</si>
  <si>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</si>
  <si>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</si>
  <si>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</si>
  <si>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</si>
  <si>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</si>
  <si>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</si>
  <si>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</si>
  <si>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</si>
  <si>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</si>
  <si>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</si>
  <si>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</si>
  <si>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</si>
  <si>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</si>
  <si>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</si>
  <si>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</si>
  <si>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</si>
  <si>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</si>
  <si>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</si>
  <si>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</si>
  <si>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</si>
  <si>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</si>
  <si>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</si>
  <si>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</si>
  <si>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</si>
  <si>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</si>
  <si>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</si>
  <si>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</si>
  <si>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</si>
  <si>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</si>
  <si>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</si>
  <si>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</si>
  <si>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</si>
  <si>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</si>
  <si>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</si>
  <si>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</si>
  <si>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</si>
  <si>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</si>
  <si>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</si>
  <si>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</si>
  <si>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</si>
  <si>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</si>
  <si>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</si>
  <si>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</si>
  <si>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</si>
  <si>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</si>
  <si>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</si>
  <si>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</si>
  <si>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</si>
  <si>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</si>
  <si>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</si>
  <si>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</si>
  <si>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</si>
  <si>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</si>
  <si>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</si>
  <si>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</si>
  <si>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</si>
  <si>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</si>
  <si>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</si>
  <si>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</si>
  <si>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</si>
  <si>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</si>
  <si>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</si>
  <si>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</si>
  <si>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</si>
  <si>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</si>
  <si>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</si>
  <si>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</si>
  <si>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</si>
  <si>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</si>
  <si>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</si>
  <si>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</si>
  <si>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</si>
  <si>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</si>
  <si>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</si>
  <si>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</si>
  <si>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</si>
  <si>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</si>
  <si>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</si>
  <si>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</si>
  <si>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</si>
  <si>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</si>
  <si>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</si>
  <si>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</si>
  <si>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</si>
  <si>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</si>
  <si>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</si>
  <si>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</si>
  <si>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</si>
  <si>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</si>
  <si>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</si>
  <si>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</si>
  <si>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</si>
  <si>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</si>
  <si>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</si>
  <si>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</si>
  <si>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</si>
  <si>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</si>
  <si>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</si>
  <si>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</si>
  <si>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</si>
  <si>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</si>
  <si>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</si>
  <si>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</si>
  <si>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</si>
  <si>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</si>
  <si>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</si>
  <si>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</si>
  <si>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</si>
  <si>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</si>
  <si>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</si>
  <si>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</si>
  <si>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</si>
  <si>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</si>
  <si>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</si>
  <si>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</si>
  <si>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</si>
  <si>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</si>
  <si>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</si>
  <si>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</si>
  <si>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</si>
  <si>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</si>
  <si>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</si>
  <si>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</si>
  <si>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</si>
  <si>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</si>
  <si>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</si>
  <si>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</si>
  <si>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</si>
  <si>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</si>
  <si>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</si>
  <si>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</si>
  <si>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</si>
  <si>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</si>
  <si>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</si>
  <si>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</si>
  <si>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</si>
  <si>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</si>
  <si>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</si>
  <si>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</si>
  <si>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</si>
  <si>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</si>
  <si>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</si>
  <si>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</si>
  <si>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</si>
  <si>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</si>
  <si>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</si>
  <si>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</si>
  <si>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</si>
  <si>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</si>
  <si>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</si>
  <si>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</si>
  <si>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</si>
  <si>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</si>
  <si>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</si>
  <si>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</si>
  <si>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</si>
  <si>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</si>
  <si>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</si>
  <si>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</si>
  <si>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</si>
  <si>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</si>
  <si>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</si>
  <si>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</si>
  <si>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</si>
  <si>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</si>
  <si>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</si>
  <si>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</si>
  <si>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</si>
  <si>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</si>
  <si>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</si>
  <si>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</si>
  <si>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</si>
  <si>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</si>
  <si>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</si>
  <si>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</si>
  <si>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</si>
  <si>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</si>
  <si>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</si>
  <si>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</si>
  <si>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</si>
  <si>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</si>
  <si>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</si>
  <si>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</si>
  <si>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</si>
  <si>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</si>
  <si>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</si>
  <si>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</si>
  <si>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</si>
  <si>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</si>
  <si>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</si>
  <si>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</si>
  <si>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</si>
  <si>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</si>
  <si>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</si>
  <si>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</si>
  <si>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</si>
  <si>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</si>
  <si>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</si>
  <si>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</si>
  <si>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</si>
  <si>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</si>
  <si>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</si>
  <si>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</si>
  <si>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</si>
  <si>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</si>
  <si>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</si>
  <si>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</si>
  <si>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</si>
  <si>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</si>
  <si>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</si>
  <si>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</si>
  <si>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</si>
  <si>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</si>
  <si>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</si>
  <si>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</si>
  <si>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</si>
  <si>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</si>
  <si>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</si>
  <si>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</si>
  <si>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</si>
  <si>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</si>
  <si>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</si>
  <si>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</si>
  <si>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</si>
  <si>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</si>
  <si>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</si>
  <si>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</si>
  <si>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</si>
  <si>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</si>
  <si>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</si>
  <si>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</si>
  <si>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</si>
  <si>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</si>
  <si>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</si>
  <si>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</si>
  <si>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</si>
  <si>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</si>
  <si>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</si>
  <si>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</si>
  <si>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</si>
  <si>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</si>
  <si>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</si>
  <si>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</si>
  <si>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</si>
  <si>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</si>
  <si>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</si>
  <si>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</si>
  <si>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</si>
  <si>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</si>
  <si>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</si>
  <si>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</si>
  <si>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</si>
  <si>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</si>
  <si>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</si>
  <si>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</si>
  <si>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</si>
  <si>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</si>
  <si>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</si>
  <si>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</si>
  <si>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</si>
  <si>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</si>
  <si>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</si>
  <si>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</si>
  <si>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</si>
  <si>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</si>
  <si>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</si>
  <si>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</si>
  <si>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</si>
  <si>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</si>
  <si>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</si>
  <si>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</si>
  <si>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</si>
  <si>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</si>
  <si>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</si>
  <si>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</si>
  <si>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</si>
  <si>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</si>
  <si>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</si>
  <si>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</si>
  <si>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</si>
  <si>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</si>
  <si>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</si>
  <si>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</si>
  <si>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</si>
  <si>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</si>
  <si>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</si>
  <si>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</si>
  <si>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</si>
  <si>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</si>
  <si>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</si>
  <si>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</si>
  <si>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</si>
  <si>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</si>
  <si>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</si>
  <si>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</si>
  <si>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</si>
  <si>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</si>
  <si>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</si>
  <si>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</si>
  <si>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</si>
  <si>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</si>
  <si>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</si>
  <si>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</si>
  <si>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</si>
  <si>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</si>
  <si>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</si>
  <si>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</si>
  <si>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</si>
  <si>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</si>
  <si>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</si>
  <si>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</si>
  <si>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</si>
  <si>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</si>
  <si>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</si>
  <si>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</si>
  <si>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</si>
  <si>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</si>
  <si>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</si>
  <si>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</si>
  <si>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</si>
  <si>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</si>
  <si>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</si>
  <si>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</si>
  <si>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</si>
  <si>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</si>
  <si>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</si>
  <si>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</si>
  <si>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</si>
  <si>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</si>
  <si>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</si>
  <si>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</si>
  <si>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</si>
  <si>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</si>
  <si>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</si>
  <si>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</si>
  <si>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</si>
  <si>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</si>
  <si>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</si>
  <si>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</si>
  <si>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</si>
  <si>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</si>
  <si>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</si>
  <si>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</si>
  <si>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</si>
  <si>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</si>
  <si>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</si>
  <si>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</si>
  <si>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</si>
  <si>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</si>
  <si>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</si>
  <si>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</si>
  <si>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</si>
  <si>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</si>
  <si>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</si>
  <si>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</si>
  <si>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</si>
  <si>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</si>
  <si>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</si>
  <si>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</si>
  <si>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</si>
  <si>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</si>
  <si>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</si>
  <si>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</si>
  <si>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</si>
  <si>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</si>
  <si>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</si>
  <si>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</si>
  <si>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</si>
  <si>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</si>
  <si>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</si>
  <si>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</si>
  <si>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</si>
  <si>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</si>
  <si>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</si>
  <si>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</si>
  <si>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</si>
  <si>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</si>
  <si>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</si>
  <si>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</si>
  <si>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</si>
  <si>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</si>
  <si>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</si>
  <si>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</si>
  <si>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</si>
  <si>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</si>
  <si>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</si>
  <si>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</si>
  <si>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</si>
  <si>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</si>
  <si>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</si>
  <si>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</si>
  <si>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</si>
  <si>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</si>
  <si>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</si>
  <si>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</si>
  <si>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</si>
  <si>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</si>
  <si>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</si>
  <si>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</si>
  <si>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</si>
  <si>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</si>
  <si>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</si>
  <si>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</si>
  <si>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</si>
  <si>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</si>
  <si>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</si>
  <si>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</si>
  <si>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</si>
  <si>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</si>
  <si>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</si>
  <si>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</si>
  <si>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</si>
  <si>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</si>
  <si>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</si>
  <si>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</si>
  <si>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</si>
  <si>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</si>
  <si>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</si>
  <si>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</si>
  <si>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</si>
  <si>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</si>
  <si>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</si>
  <si>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</si>
  <si>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</si>
  <si>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</si>
  <si>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</si>
  <si>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</si>
  <si>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</si>
  <si>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</si>
  <si>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</si>
  <si>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</si>
  <si>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</si>
  <si>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</si>
  <si>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</si>
  <si>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</si>
  <si>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</si>
  <si>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</si>
  <si>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</si>
  <si>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</si>
  <si>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</si>
  <si>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</si>
  <si>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</si>
  <si>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</si>
  <si>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</si>
  <si>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</si>
  <si>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</si>
  <si>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</si>
  <si>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</si>
  <si>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</si>
  <si>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</si>
  <si>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</si>
  <si>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</si>
  <si>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</si>
  <si>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</si>
  <si>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</si>
  <si>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</si>
  <si>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</si>
  <si>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</si>
  <si>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</si>
  <si>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</si>
  <si>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</si>
  <si>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</si>
  <si>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</si>
  <si>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</si>
  <si>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</si>
  <si>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</si>
  <si>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</si>
  <si>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</si>
  <si>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</si>
  <si>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</si>
  <si>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</si>
  <si>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</si>
  <si>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</si>
  <si>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</si>
  <si>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</si>
  <si>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</si>
  <si>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</si>
  <si>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</si>
  <si>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</si>
  <si>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</si>
  <si>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</si>
  <si>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</si>
  <si>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</si>
  <si>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</si>
  <si>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</si>
  <si>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</si>
  <si>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</si>
  <si>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</si>
  <si>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</si>
  <si>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</si>
  <si>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</si>
  <si>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</si>
  <si>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</si>
  <si>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</si>
  <si>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</si>
  <si>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</si>
  <si>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</si>
  <si>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</si>
  <si>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</si>
  <si>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</si>
  <si>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</si>
  <si>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</si>
  <si>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</si>
  <si>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</si>
  <si>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</si>
  <si>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</si>
  <si>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</si>
  <si>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</si>
  <si>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</si>
  <si>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</si>
  <si>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</si>
  <si>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</si>
  <si>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</si>
  <si>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</si>
  <si>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</si>
  <si>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</si>
  <si>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</si>
  <si>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</si>
  <si>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</si>
  <si>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</si>
  <si>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</si>
  <si>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</si>
  <si>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</si>
  <si>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</si>
  <si>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</si>
  <si>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</si>
  <si>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</si>
  <si>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</si>
  <si>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</si>
  <si>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</si>
  <si>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</si>
  <si>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</si>
  <si>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</si>
  <si>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</si>
  <si>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</si>
  <si>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</si>
  <si>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</si>
  <si>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</si>
  <si>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</si>
  <si>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</si>
  <si>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</si>
  <si>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</si>
  <si>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</si>
  <si>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</si>
  <si>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</si>
  <si>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</si>
  <si>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</si>
  <si>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</si>
  <si>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</si>
  <si>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</si>
  <si>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</si>
  <si>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</si>
  <si>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</si>
  <si>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</si>
  <si>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</si>
  <si>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</si>
  <si>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</si>
  <si>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</si>
  <si>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</si>
  <si>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</si>
  <si>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</si>
  <si>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</si>
  <si>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</si>
  <si>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</si>
  <si>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</si>
  <si>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</si>
  <si>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</si>
  <si>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</si>
  <si>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</si>
  <si>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</si>
  <si>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</si>
  <si>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</si>
  <si>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</si>
  <si>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</si>
  <si>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</si>
  <si>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</si>
  <si>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</si>
  <si>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</si>
  <si>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</si>
  <si>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</si>
  <si>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</si>
  <si>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</si>
  <si>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</si>
  <si>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</si>
  <si>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</si>
  <si>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</si>
  <si>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</si>
  <si>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</si>
  <si>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</si>
  <si>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</si>
  <si>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</si>
  <si>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</si>
  <si>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</si>
  <si>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</si>
  <si>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</si>
  <si>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</si>
  <si>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</si>
  <si>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</si>
  <si>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</si>
  <si>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</si>
  <si>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</si>
  <si>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</si>
  <si>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</si>
  <si>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</si>
  <si>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</si>
  <si>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</si>
  <si>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</si>
  <si>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</si>
  <si>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</si>
  <si>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</si>
  <si>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</si>
  <si>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</si>
  <si>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</si>
  <si>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</si>
  <si>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</si>
  <si>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</si>
  <si>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</si>
  <si>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</si>
  <si>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</si>
  <si>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</si>
  <si>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</si>
  <si>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</si>
  <si>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</si>
  <si>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</si>
  <si>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</si>
  <si>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</si>
  <si>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</si>
  <si>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</si>
  <si>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</si>
  <si>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</si>
  <si>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</si>
  <si>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</si>
  <si>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</si>
  <si>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</si>
  <si>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</si>
  <si>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</si>
  <si>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</si>
  <si>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</si>
  <si>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</si>
  <si>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</si>
  <si>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</si>
  <si>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</si>
  <si>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</si>
  <si>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</si>
  <si>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</si>
  <si>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</si>
  <si>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</si>
  <si>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</si>
  <si>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</si>
  <si>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</si>
  <si>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</si>
  <si>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</si>
  <si>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</si>
  <si>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</si>
  <si>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</si>
  <si>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</si>
  <si>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</si>
  <si>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</si>
  <si>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</si>
  <si>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</si>
  <si>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</si>
  <si>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</si>
  <si>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</si>
  <si>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</si>
  <si>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</si>
  <si>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</si>
  <si>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</si>
  <si>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</si>
  <si>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</si>
  <si>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</si>
  <si>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</si>
  <si>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</si>
  <si>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</si>
  <si>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</si>
  <si>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</si>
  <si>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</si>
  <si>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</si>
  <si>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</si>
  <si>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</si>
  <si>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</si>
  <si>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</si>
  <si>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</si>
  <si>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</si>
  <si>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</si>
  <si>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</si>
  <si>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</si>
  <si>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</si>
  <si>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</si>
  <si>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</si>
  <si>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</si>
  <si>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</si>
  <si>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</si>
  <si>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</si>
  <si>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</si>
  <si>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</si>
  <si>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</si>
  <si>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</si>
  <si>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</si>
  <si>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</si>
  <si>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</si>
  <si>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</si>
  <si>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</si>
  <si>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</si>
  <si>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</si>
  <si>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</si>
  <si>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</si>
  <si>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</si>
  <si>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</si>
  <si>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</si>
  <si>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</si>
  <si>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</si>
  <si>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</si>
  <si>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</si>
  <si>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</si>
  <si>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</si>
  <si>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</si>
  <si>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</si>
  <si>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</si>
  <si>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</si>
  <si>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</si>
  <si>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</si>
  <si>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</si>
  <si>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</si>
  <si>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</si>
  <si>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</si>
  <si>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</si>
  <si>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</si>
  <si>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</si>
  <si>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</si>
  <si>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</si>
  <si>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</si>
  <si>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</si>
  <si>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</si>
  <si>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</si>
  <si>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</si>
  <si>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</si>
  <si>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</si>
  <si>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</si>
  <si>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</si>
  <si>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</si>
  <si>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</si>
  <si>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</si>
  <si>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</si>
  <si>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</si>
  <si>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</si>
  <si>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</si>
  <si>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</si>
  <si>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</si>
  <si>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</si>
  <si>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</si>
  <si>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</si>
  <si>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</si>
  <si>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</si>
  <si>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</si>
  <si>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</si>
  <si>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</si>
  <si>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</si>
  <si>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</si>
  <si>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</si>
  <si>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</si>
  <si>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</si>
  <si>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</si>
  <si>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</si>
  <si>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</si>
  <si>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</si>
  <si>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</si>
  <si>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</si>
  <si>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</si>
  <si>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</si>
  <si>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</si>
  <si>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</si>
  <si>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</si>
  <si>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</si>
  <si>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</si>
  <si>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</si>
  <si>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</si>
  <si>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</si>
  <si>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</si>
  <si>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</si>
  <si>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</si>
  <si>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</si>
  <si>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</si>
  <si>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</si>
  <si>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</si>
  <si>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</si>
  <si>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</si>
  <si>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</si>
  <si>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</si>
  <si>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</si>
  <si>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</si>
  <si>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</si>
  <si>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</si>
  <si>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</si>
  <si>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</si>
  <si>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</si>
  <si>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</si>
  <si>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</si>
  <si>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</si>
  <si>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</si>
  <si>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</si>
  <si>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</si>
  <si>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</si>
  <si>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</si>
  <si>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</si>
  <si>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</si>
  <si>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</si>
  <si>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</si>
  <si>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</si>
  <si>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</si>
  <si>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</si>
  <si>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</si>
  <si>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</si>
  <si>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</si>
  <si>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</si>
  <si>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</si>
  <si>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</si>
  <si>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</si>
  <si>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</si>
  <si>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</si>
  <si>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</si>
  <si>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</si>
  <si>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</si>
  <si>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</si>
  <si>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</si>
  <si>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</si>
  <si>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</si>
  <si>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</si>
  <si>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</si>
  <si>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</si>
  <si>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</si>
  <si>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</si>
  <si>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</si>
  <si>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</si>
  <si>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</si>
  <si>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</si>
  <si>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</si>
  <si>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</si>
  <si>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</si>
  <si>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</si>
  <si>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</si>
  <si>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</si>
  <si>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</si>
  <si>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</si>
  <si>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</si>
  <si>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</si>
  <si>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</si>
  <si>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</si>
  <si>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</si>
  <si>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</si>
  <si>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</si>
  <si>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</si>
  <si>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</si>
  <si>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</si>
  <si>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</si>
  <si>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</si>
  <si>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</si>
  <si>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</si>
  <si>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</si>
  <si>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</si>
  <si>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</si>
  <si>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</si>
  <si>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</si>
  <si>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</si>
  <si>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</si>
  <si>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</si>
  <si>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</si>
  <si>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</si>
  <si>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</si>
  <si>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</si>
  <si>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</si>
  <si>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</si>
  <si>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</si>
  <si>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</si>
  <si>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</si>
  <si>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</si>
  <si>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</si>
  <si>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</si>
  <si>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</si>
  <si>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</si>
  <si>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</si>
  <si>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</si>
  <si>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</si>
  <si>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</si>
  <si>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</si>
  <si>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</si>
  <si>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</si>
  <si>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</si>
  <si>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</si>
  <si>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</si>
  <si>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</si>
  <si>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</si>
  <si>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</si>
  <si>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</si>
  <si>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</si>
  <si>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</si>
  <si>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</si>
  <si>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</si>
  <si>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</si>
  <si>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</si>
  <si>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</si>
  <si>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</si>
  <si>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</si>
  <si>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</si>
  <si>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</si>
  <si>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</si>
  <si>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</si>
  <si>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</si>
  <si>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</si>
  <si>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</si>
  <si>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</si>
  <si>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</si>
  <si>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</si>
  <si>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</si>
  <si>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</si>
  <si>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</si>
  <si>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</si>
  <si>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</si>
  <si>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</si>
  <si>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</si>
  <si>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</si>
  <si>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</si>
  <si>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</si>
  <si>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</si>
  <si>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</si>
  <si>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</si>
  <si>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</si>
  <si>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</si>
  <si>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</si>
  <si>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</si>
  <si>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</si>
  <si>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</si>
  <si>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</si>
  <si>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</si>
  <si>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</si>
  <si>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</si>
  <si>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</si>
  <si>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</si>
  <si>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</si>
  <si>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</si>
  <si>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</si>
  <si>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</si>
  <si>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</si>
  <si>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</si>
  <si>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</si>
  <si>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</si>
  <si>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</si>
  <si>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</si>
  <si>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</si>
  <si>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</si>
  <si>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</si>
  <si>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</si>
  <si>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</si>
  <si>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</si>
  <si>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</si>
  <si>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</si>
  <si>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</si>
  <si>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</si>
  <si>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</si>
  <si>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</si>
  <si>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</si>
  <si>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</si>
  <si>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</si>
  <si>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</si>
  <si>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</si>
  <si>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</si>
  <si>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</si>
  <si>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</si>
  <si>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</si>
  <si>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</si>
  <si>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</si>
  <si>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</si>
  <si>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</si>
  <si>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</si>
  <si>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</si>
  <si>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</si>
  <si>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</si>
  <si>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</si>
  <si>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</si>
  <si>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</si>
  <si>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</si>
  <si>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</si>
  <si>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</si>
  <si>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</si>
  <si>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</si>
  <si>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</si>
  <si>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</si>
  <si>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</si>
  <si>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</si>
  <si>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</si>
  <si>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</si>
  <si>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</si>
  <si>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</si>
  <si>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</si>
  <si>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</si>
  <si>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</si>
  <si>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</si>
  <si>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</si>
  <si>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</si>
  <si>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</si>
  <si>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</si>
  <si>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</si>
  <si>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</si>
  <si>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</si>
  <si>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</si>
  <si>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</si>
  <si>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</si>
  <si>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</si>
  <si>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</si>
  <si>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</si>
  <si>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</si>
  <si>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</si>
  <si>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</si>
  <si>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</si>
  <si>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</si>
  <si>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</si>
  <si>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</si>
  <si>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</si>
  <si>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</si>
  <si>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</si>
  <si>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</si>
  <si>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</si>
  <si>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</si>
  <si>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</si>
  <si>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</si>
  <si>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</si>
  <si>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</si>
  <si>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</si>
  <si>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</si>
  <si>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</si>
  <si>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</si>
  <si>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</si>
  <si>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</si>
  <si>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</si>
  <si>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</si>
  <si>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</si>
  <si>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</si>
  <si>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</si>
  <si>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</si>
  <si>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</si>
  <si>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</si>
  <si>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</si>
  <si>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</si>
  <si>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</si>
  <si>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</si>
  <si>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</si>
  <si>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</si>
  <si>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</si>
  <si>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</si>
  <si>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</si>
  <si>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</si>
  <si>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</si>
  <si>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</si>
  <si>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</si>
  <si>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</si>
  <si>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</si>
  <si>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</si>
  <si>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</si>
  <si>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</si>
  <si>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</si>
  <si>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</si>
  <si>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</si>
  <si>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</si>
  <si>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</si>
  <si>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</si>
  <si>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</si>
  <si>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</si>
  <si>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</si>
  <si>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</si>
  <si>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</si>
  <si>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</si>
  <si>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</si>
  <si>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</si>
  <si>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</si>
  <si>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</si>
  <si>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</si>
  <si>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</si>
  <si>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</si>
  <si>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</si>
  <si>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</si>
  <si>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</si>
  <si>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</si>
  <si>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</si>
  <si>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</si>
  <si>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</si>
  <si>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</si>
  <si>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</si>
  <si>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</si>
  <si>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</si>
  <si>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</si>
  <si>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</si>
  <si>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</si>
  <si>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</si>
  <si>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</si>
  <si>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</si>
  <si>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</si>
  <si>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</si>
  <si>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</si>
  <si>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</si>
  <si>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</si>
  <si>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</si>
  <si>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</si>
  <si>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</si>
  <si>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</si>
  <si>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</si>
  <si>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</si>
  <si>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</si>
  <si>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</si>
  <si>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</si>
  <si>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</si>
  <si>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</si>
  <si>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</si>
  <si>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</si>
  <si>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</si>
  <si>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</si>
  <si>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</si>
  <si>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</si>
  <si>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</si>
  <si>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</si>
  <si>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</si>
  <si>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</si>
  <si>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</si>
  <si>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</si>
  <si>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</si>
  <si>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</si>
  <si>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</si>
  <si>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</si>
  <si>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</si>
  <si>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</si>
  <si>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</si>
  <si>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</si>
  <si>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</si>
  <si>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</si>
  <si>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</si>
  <si>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</si>
  <si>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</si>
  <si>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</si>
  <si>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</si>
  <si>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</si>
  <si>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</si>
  <si>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</si>
  <si>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</si>
  <si>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</si>
  <si>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</si>
  <si>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</si>
  <si>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</si>
  <si>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</si>
  <si>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</si>
  <si>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</si>
  <si>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</si>
  <si>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</si>
  <si>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</si>
  <si>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</si>
  <si>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</si>
  <si>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</si>
  <si>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</si>
  <si>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</si>
  <si>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</si>
  <si>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</si>
  <si>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</si>
  <si>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</si>
  <si>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</si>
  <si>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</si>
  <si>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</si>
  <si>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</si>
  <si>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</si>
  <si>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</si>
  <si>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</si>
  <si>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</si>
  <si>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</si>
  <si>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</si>
  <si>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</si>
  <si>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</si>
  <si>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</si>
  <si>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</si>
  <si>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</si>
  <si>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</si>
  <si>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</si>
  <si>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</si>
  <si>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</si>
  <si>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</si>
  <si>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</si>
  <si>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</si>
  <si>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</si>
  <si>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</si>
  <si>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</si>
  <si>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</si>
  <si>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</si>
  <si>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</si>
  <si>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</si>
  <si>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</si>
  <si>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</si>
  <si>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</si>
  <si>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</si>
  <si>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</si>
  <si>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</si>
  <si>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</si>
  <si>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</si>
  <si>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</si>
  <si>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</si>
  <si>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</si>
  <si>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</si>
  <si>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</si>
  <si>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</si>
  <si>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</si>
  <si>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</si>
  <si>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</si>
  <si>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</si>
  <si>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</si>
  <si>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</si>
  <si>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</si>
  <si>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</si>
  <si>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</si>
  <si>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</si>
  <si>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</si>
  <si>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</si>
  <si>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</si>
  <si>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</si>
  <si>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</si>
  <si>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</si>
  <si>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</si>
  <si>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</si>
  <si>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</si>
  <si>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</si>
  <si>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</si>
  <si>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</si>
  <si>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</si>
  <si>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</si>
  <si>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</si>
  <si>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</si>
  <si>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</si>
  <si>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</si>
  <si>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</si>
  <si>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</si>
  <si>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</si>
  <si>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</si>
  <si>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</si>
  <si>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</si>
  <si>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</si>
  <si>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</si>
  <si>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</si>
  <si>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</si>
  <si>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</si>
  <si>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</si>
  <si>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</si>
  <si>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</si>
  <si>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</si>
  <si>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</si>
  <si>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</si>
  <si>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</si>
  <si>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</si>
  <si>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</si>
  <si>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</si>
  <si>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</si>
  <si>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</si>
  <si>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</si>
  <si>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</si>
  <si>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</si>
  <si>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</si>
  <si>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</si>
  <si>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</si>
  <si>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</si>
  <si>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</si>
  <si>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</si>
  <si>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</si>
  <si>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</si>
  <si>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</si>
  <si>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</si>
  <si>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</si>
  <si>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</si>
  <si>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</si>
  <si>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</si>
  <si>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</si>
  <si>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</si>
  <si>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</si>
  <si>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</si>
  <si>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</si>
  <si>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</si>
  <si>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</si>
  <si>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</si>
  <si>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</si>
  <si>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</si>
  <si>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</si>
  <si>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</si>
  <si>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</si>
  <si>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</si>
  <si>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</si>
  <si>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</si>
  <si>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</si>
  <si>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</si>
  <si>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</si>
  <si>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</si>
  <si>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</si>
  <si>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</si>
  <si>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</si>
  <si>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</si>
  <si>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</si>
  <si>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</si>
  <si>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</si>
  <si>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</si>
  <si>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</si>
  <si>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</si>
  <si>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</si>
  <si>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</si>
  <si>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</si>
  <si>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</si>
  <si>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</si>
  <si>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</si>
  <si>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</si>
  <si>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</si>
  <si>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</si>
  <si>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</si>
  <si>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</si>
  <si>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</si>
  <si>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</si>
  <si>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</si>
  <si>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</si>
  <si>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</si>
  <si>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</si>
  <si>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</si>
  <si>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</si>
  <si>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</si>
  <si>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</si>
  <si>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</si>
  <si>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</si>
  <si>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</si>
  <si>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</si>
  <si>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</si>
  <si>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</si>
  <si>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</si>
  <si>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</si>
  <si>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</si>
  <si>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</si>
  <si>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</si>
  <si>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</si>
  <si>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</si>
  <si>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</si>
  <si>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</si>
  <si>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</si>
  <si>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</si>
  <si>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</si>
  <si>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</si>
  <si>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</si>
  <si>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</si>
  <si>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</si>
  <si>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</si>
  <si>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</si>
  <si>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</si>
  <si>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</si>
  <si>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</si>
  <si>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</si>
  <si>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</si>
  <si>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</si>
  <si>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</si>
  <si>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</si>
  <si>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</si>
  <si>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</si>
  <si>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</si>
  <si>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</si>
  <si>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</si>
  <si>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</si>
  <si>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</si>
  <si>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</si>
  <si>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</si>
  <si>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</si>
  <si>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</si>
  <si>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</si>
  <si>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</si>
  <si>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</si>
  <si>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</si>
  <si>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</si>
  <si>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</si>
  <si>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</si>
  <si>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</si>
  <si>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</si>
  <si>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</si>
  <si>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</si>
  <si>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</si>
  <si>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</si>
  <si>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</si>
  <si>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</si>
  <si>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</si>
  <si>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</si>
  <si>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</si>
  <si>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</si>
  <si>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</si>
  <si>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</si>
  <si>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</si>
  <si>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</si>
  <si>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</si>
  <si>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</si>
  <si>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</si>
  <si>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</si>
  <si>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</si>
  <si>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</si>
  <si>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</si>
  <si>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</si>
  <si>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</si>
  <si>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</si>
  <si>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</si>
  <si>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</si>
  <si>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</si>
  <si>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</si>
  <si>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</si>
  <si>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</si>
  <si>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</si>
  <si>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</si>
  <si>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</si>
  <si>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</si>
  <si>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</si>
  <si>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</si>
  <si>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</si>
  <si>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</si>
  <si>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</si>
  <si>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</si>
  <si>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</si>
  <si>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</si>
  <si>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</si>
  <si>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</si>
  <si>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</si>
  <si>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</si>
  <si>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</si>
  <si>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</si>
  <si>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</si>
  <si>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</si>
  <si>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</si>
  <si>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</si>
  <si>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</si>
  <si>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</si>
  <si>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</si>
  <si>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</si>
  <si>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</si>
  <si>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</si>
  <si>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</si>
  <si>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</si>
  <si>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</si>
  <si>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</si>
  <si>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</si>
  <si>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</si>
  <si>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</si>
  <si>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</si>
  <si>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</si>
  <si>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</si>
  <si>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</si>
  <si>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</si>
  <si>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</si>
  <si>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</si>
  <si>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</si>
  <si>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</si>
  <si>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</si>
  <si>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</si>
  <si>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</si>
  <si>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</si>
  <si>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</si>
  <si>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</si>
  <si>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</si>
  <si>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</si>
  <si>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</si>
  <si>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</si>
  <si>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</si>
  <si>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</si>
  <si>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</si>
  <si>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</si>
  <si>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</si>
  <si>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</si>
  <si>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</si>
  <si>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</si>
  <si>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</si>
  <si>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</si>
  <si>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</si>
  <si>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</si>
  <si>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</si>
  <si>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</si>
  <si>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</si>
  <si>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</si>
  <si>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</si>
  <si>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</si>
  <si>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</si>
  <si>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</si>
  <si>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</si>
  <si>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</si>
  <si>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</si>
  <si>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</si>
  <si>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</si>
  <si>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</si>
  <si>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</si>
  <si>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</si>
  <si>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</si>
  <si>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</si>
  <si>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</si>
  <si>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</si>
  <si>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</si>
  <si>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</si>
  <si>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</si>
  <si>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</si>
  <si>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</si>
  <si>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</si>
  <si>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</si>
  <si>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</si>
  <si>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</si>
  <si>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</si>
  <si>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</si>
  <si>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</si>
  <si>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</si>
  <si>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</si>
  <si>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</si>
  <si>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</si>
  <si>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</si>
  <si>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</si>
  <si>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</si>
  <si>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</si>
  <si>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</si>
  <si>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</si>
  <si>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</si>
  <si>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</si>
  <si>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</si>
  <si>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</si>
  <si>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</si>
  <si>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</si>
  <si>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</si>
  <si>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</si>
  <si>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</si>
  <si>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</si>
  <si>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</si>
  <si>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</si>
  <si>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</si>
  <si>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</si>
  <si>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</si>
  <si>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</si>
  <si>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</si>
  <si>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</si>
  <si>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</si>
  <si>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</si>
  <si>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</si>
  <si>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</si>
  <si>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</si>
  <si>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</si>
  <si>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</si>
  <si>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</si>
  <si>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</si>
  <si>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</si>
  <si>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</si>
  <si>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</si>
  <si>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</si>
  <si>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</si>
  <si>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</si>
  <si>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</si>
  <si>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</si>
  <si>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</si>
  <si>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</si>
  <si>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</si>
  <si>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</si>
  <si>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</si>
  <si>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</si>
  <si>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</si>
  <si>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</si>
  <si>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</si>
  <si>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</si>
  <si>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</si>
  <si>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</si>
  <si>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</si>
  <si>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</si>
  <si>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</si>
  <si>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</si>
  <si>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</si>
  <si>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</si>
  <si>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</si>
  <si>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</si>
  <si>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</si>
  <si>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</si>
  <si>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</si>
  <si>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</si>
  <si>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</si>
  <si>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</si>
  <si>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</si>
  <si>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</si>
  <si>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</si>
  <si>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</si>
  <si>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</si>
  <si>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</si>
  <si>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</si>
  <si>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</si>
  <si>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</si>
  <si>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</si>
  <si>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</si>
  <si>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</si>
  <si>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</si>
  <si>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</si>
  <si>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</si>
  <si>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</si>
  <si>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</si>
  <si>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</si>
  <si>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</si>
  <si>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</si>
  <si>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</si>
  <si>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</si>
  <si>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</si>
  <si>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</si>
  <si>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</si>
  <si>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</si>
  <si>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</si>
  <si>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</si>
  <si>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</si>
  <si>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</si>
  <si>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</si>
  <si>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</si>
  <si>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</si>
  <si>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</si>
  <si>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</si>
  <si>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</si>
  <si>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</si>
  <si>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</si>
  <si>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</si>
  <si>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</si>
  <si>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</si>
  <si>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</si>
  <si>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</si>
  <si>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</si>
  <si>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</si>
  <si>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</si>
  <si>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</si>
  <si>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</si>
  <si>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</si>
  <si>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</si>
  <si>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</si>
  <si>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</si>
  <si>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</si>
  <si>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</si>
  <si>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</si>
  <si>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</si>
  <si>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</si>
  <si>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</si>
  <si>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</si>
  <si>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</si>
  <si>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</si>
  <si>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</si>
  <si>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</si>
  <si>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</si>
  <si>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</si>
  <si>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</si>
  <si>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</si>
  <si>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</si>
  <si>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</si>
  <si>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</si>
  <si>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</si>
  <si>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</si>
  <si>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</si>
  <si>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</si>
  <si>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</si>
  <si>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</si>
  <si>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</si>
  <si>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</si>
  <si>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</si>
  <si>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</si>
  <si>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</si>
  <si>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</si>
  <si>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</si>
  <si>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</si>
  <si>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</si>
  <si>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</si>
  <si>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</si>
  <si>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</si>
  <si>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</si>
  <si>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</si>
  <si>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</si>
  <si>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</si>
  <si>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</si>
  <si>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</si>
  <si>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</si>
  <si>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</si>
  <si>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</si>
  <si>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</si>
  <si>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</si>
  <si>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</si>
  <si>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</si>
  <si>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</si>
  <si>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</si>
  <si>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</si>
  <si>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</si>
  <si>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</si>
  <si>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</si>
  <si>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</si>
  <si>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</si>
  <si>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</si>
  <si>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</si>
  <si>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</si>
  <si>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</si>
  <si>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</si>
  <si>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</si>
  <si>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</si>
  <si>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</si>
  <si>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</si>
  <si>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</si>
  <si>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</si>
  <si>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</si>
  <si>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</si>
  <si>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</si>
  <si>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</si>
  <si>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</si>
  <si>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</si>
  <si>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</si>
  <si>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</si>
  <si>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</si>
  <si>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</si>
  <si>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</si>
  <si>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</si>
  <si>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</si>
  <si>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</si>
  <si>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</si>
  <si>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</si>
  <si>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</si>
  <si>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</si>
  <si>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</si>
  <si>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</si>
  <si>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</si>
  <si>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</si>
  <si>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</si>
  <si>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</si>
  <si>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</si>
  <si>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</si>
  <si>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</si>
  <si>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</si>
  <si>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</si>
  <si>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</si>
  <si>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</si>
  <si>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</si>
  <si>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</si>
  <si>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</si>
  <si>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</si>
  <si>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</si>
  <si>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</si>
  <si>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</si>
  <si>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</si>
  <si>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</si>
  <si>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</si>
  <si>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</si>
  <si>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</si>
  <si>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</si>
  <si>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</si>
  <si>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</si>
  <si>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</si>
  <si>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</si>
  <si>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</si>
  <si>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</si>
  <si>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</si>
  <si>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</si>
  <si>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</si>
  <si>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</si>
  <si>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</si>
  <si>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</si>
  <si>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</si>
  <si>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</si>
  <si>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</si>
  <si>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</si>
  <si>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</si>
  <si>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</si>
  <si>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</si>
  <si>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</si>
  <si>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</si>
  <si>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</si>
  <si>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</si>
  <si>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</si>
  <si>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</si>
  <si>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</si>
  <si>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</si>
  <si>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</si>
  <si>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</si>
  <si>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</si>
  <si>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</si>
  <si>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</si>
  <si>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</si>
  <si>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</si>
  <si>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</si>
  <si>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</si>
  <si>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</si>
  <si>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</si>
  <si>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</si>
  <si>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</si>
  <si>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</si>
  <si>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</si>
  <si>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</si>
  <si>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</si>
  <si>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</si>
  <si>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</si>
  <si>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</si>
  <si>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</si>
  <si>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</si>
  <si>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</si>
  <si>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</si>
  <si>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</si>
  <si>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</si>
  <si>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</si>
  <si>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</si>
  <si>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</si>
  <si>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</si>
  <si>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</si>
  <si>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</si>
  <si>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</si>
  <si>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</si>
  <si>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</si>
  <si>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</si>
  <si>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</si>
  <si>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</si>
  <si>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</si>
  <si>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</si>
  <si>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</si>
  <si>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</si>
  <si>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</si>
  <si>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</si>
  <si>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</si>
  <si>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</si>
  <si>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</si>
  <si>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</si>
  <si>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</si>
  <si>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</si>
  <si>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</si>
  <si>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</si>
  <si>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</si>
  <si>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</si>
  <si>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</si>
  <si>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</si>
  <si>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</si>
  <si>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</si>
  <si>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</si>
  <si>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</si>
  <si>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</si>
  <si>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</si>
  <si>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</si>
  <si>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</si>
  <si>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</si>
  <si>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</si>
  <si>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</si>
  <si>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</si>
  <si>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</si>
  <si>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</si>
  <si>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</si>
  <si>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</si>
  <si>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</si>
  <si>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</si>
  <si>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</si>
  <si>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</si>
  <si>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</si>
  <si>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</si>
  <si>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</si>
  <si>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</si>
  <si>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</si>
  <si>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</si>
  <si>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</si>
  <si>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</si>
  <si>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</si>
  <si>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</si>
  <si>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</si>
  <si>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</si>
  <si>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</si>
  <si>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</si>
  <si>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</si>
  <si>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</si>
  <si>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</si>
  <si>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</si>
  <si>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</si>
  <si>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</si>
  <si>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</si>
  <si>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</si>
  <si>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</si>
  <si>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</si>
  <si>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</si>
  <si>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</si>
  <si>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</si>
  <si>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</si>
  <si>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</si>
  <si>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</si>
  <si>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</si>
  <si>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</si>
  <si>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</si>
  <si>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</si>
  <si>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</si>
  <si>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</si>
  <si>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</si>
  <si>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</si>
  <si>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</si>
  <si>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</si>
  <si>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</si>
  <si>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</si>
  <si>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</si>
  <si>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</si>
  <si>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</si>
  <si>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</si>
  <si>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</si>
  <si>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</si>
  <si>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</si>
  <si>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</si>
  <si>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</si>
  <si>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</si>
  <si>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</si>
  <si>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</si>
  <si>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</si>
  <si>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</si>
  <si>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</si>
  <si>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</si>
  <si>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</si>
  <si>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</si>
  <si>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</si>
  <si>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</si>
  <si>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</si>
  <si>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</si>
  <si>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</si>
  <si>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</si>
  <si>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</si>
  <si>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</si>
  <si>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</si>
  <si>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</si>
  <si>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</si>
  <si>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</si>
  <si>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</si>
  <si>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</si>
  <si>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</si>
  <si>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</si>
  <si>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</si>
  <si>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</si>
  <si>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</si>
  <si>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</si>
  <si>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</si>
  <si>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</si>
  <si>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</si>
  <si>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</si>
  <si>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</si>
  <si>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</si>
  <si>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</si>
  <si>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</si>
  <si>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</si>
  <si>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</si>
  <si>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</si>
  <si>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</si>
  <si>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</si>
  <si>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</si>
  <si>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</si>
  <si>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</si>
  <si>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</si>
  <si>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</si>
  <si>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</si>
  <si>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</si>
  <si>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</si>
  <si>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</si>
  <si>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</si>
  <si>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</si>
  <si>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</si>
  <si>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</si>
  <si>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</si>
  <si>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</si>
  <si>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</si>
  <si>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</si>
  <si>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</si>
  <si>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</si>
  <si>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</si>
  <si>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</si>
  <si>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</si>
  <si>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</si>
  <si>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</si>
  <si>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</si>
  <si>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</si>
  <si>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</si>
  <si>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</si>
  <si>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</si>
  <si>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</si>
  <si>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</si>
  <si>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</si>
  <si>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</si>
  <si>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</si>
  <si>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</si>
  <si>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</si>
  <si>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</si>
  <si>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</si>
  <si>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</si>
  <si>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</si>
  <si>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</si>
  <si>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</si>
  <si>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</si>
  <si>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</si>
  <si>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</si>
  <si>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</si>
  <si>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</si>
  <si>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</si>
  <si>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</si>
  <si>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</si>
  <si>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</si>
  <si>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</si>
  <si>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</si>
  <si>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</si>
  <si>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</si>
  <si>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</si>
  <si>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</si>
  <si>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</si>
  <si>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</si>
  <si>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</si>
  <si>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</si>
  <si>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</si>
  <si>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</si>
  <si>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</si>
  <si>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</si>
  <si>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</si>
  <si>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</si>
  <si>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</si>
  <si>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</si>
  <si>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</si>
  <si>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</si>
  <si>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</si>
  <si>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</si>
  <si>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</si>
  <si>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</si>
  <si>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</si>
  <si>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</si>
  <si>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</si>
  <si>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</si>
  <si>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</si>
  <si>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</si>
  <si>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</si>
  <si>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</si>
  <si>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</si>
  <si>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</si>
  <si>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</si>
  <si>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</si>
  <si>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</si>
  <si>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</si>
  <si>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</si>
  <si>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</si>
  <si>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</si>
  <si>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</si>
  <si>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</si>
  <si>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</si>
  <si>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</si>
  <si>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</si>
  <si>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</si>
  <si>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</si>
  <si>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</si>
  <si>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</si>
  <si>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</si>
  <si>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</si>
  <si>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</si>
  <si>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</si>
  <si>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</si>
  <si>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</si>
  <si>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</si>
  <si>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</si>
  <si>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</si>
  <si>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</si>
  <si>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</si>
  <si>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</si>
  <si>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</si>
  <si>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</si>
  <si>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</si>
  <si>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</si>
  <si>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</si>
  <si>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</si>
  <si>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</si>
  <si>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</si>
  <si>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</si>
  <si>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</si>
  <si>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</si>
  <si>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</si>
  <si>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</si>
  <si>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</si>
  <si>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</si>
  <si>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</si>
  <si>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</si>
  <si>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</si>
  <si>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</si>
  <si>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</si>
  <si>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</si>
  <si>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</si>
  <si>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</si>
  <si>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</si>
  <si>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</si>
  <si>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</si>
  <si>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</si>
  <si>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</si>
  <si>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</si>
  <si>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</si>
  <si>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</si>
  <si>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</si>
  <si>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</si>
  <si>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</si>
  <si>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</si>
  <si>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</si>
  <si>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</si>
  <si>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</si>
  <si>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</si>
  <si>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</si>
  <si>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</si>
  <si>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</si>
  <si>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</si>
  <si>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</si>
  <si>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</si>
  <si>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</si>
  <si>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</si>
  <si>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</si>
  <si>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</si>
  <si>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</si>
  <si>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</si>
  <si>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</si>
  <si>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</si>
  <si>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</si>
  <si>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</si>
  <si>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</si>
  <si>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</si>
  <si>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</si>
  <si>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</si>
  <si>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</si>
  <si>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</si>
  <si>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</si>
  <si>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</si>
  <si>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</si>
  <si>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</si>
  <si>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</si>
  <si>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</si>
  <si>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</si>
  <si>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</si>
  <si>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</si>
  <si>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</si>
  <si>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</si>
  <si>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</si>
  <si>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</si>
  <si>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</si>
  <si>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</si>
  <si>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</si>
  <si>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</si>
  <si>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</si>
  <si>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</si>
  <si>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</si>
  <si>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</si>
  <si>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</si>
  <si>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</si>
  <si>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</si>
  <si>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</si>
  <si>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</si>
  <si>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</si>
  <si>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</si>
  <si>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</si>
  <si>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</si>
  <si>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</si>
  <si>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</si>
  <si>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</si>
  <si>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</si>
  <si>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</si>
  <si>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</si>
  <si>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</si>
  <si>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</si>
  <si>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</si>
  <si>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</si>
  <si>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</si>
  <si>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</si>
  <si>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</si>
  <si>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</si>
  <si>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</si>
  <si>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</si>
  <si>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</si>
  <si>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</si>
  <si>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</si>
  <si>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</si>
  <si>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</si>
  <si>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</si>
  <si>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</si>
  <si>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</si>
  <si>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</si>
  <si>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</si>
  <si>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</si>
  <si>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</si>
  <si>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</si>
  <si>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</si>
  <si>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</si>
  <si>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</si>
  <si>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</si>
  <si>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</si>
  <si>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</si>
  <si>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</si>
  <si>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</si>
  <si>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</si>
  <si>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</si>
  <si>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</si>
  <si>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</si>
  <si>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</si>
  <si>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</si>
  <si>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</si>
  <si>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</si>
  <si>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</si>
  <si>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</si>
  <si>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</si>
  <si>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</si>
  <si>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</si>
  <si>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</si>
  <si>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</si>
  <si>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</si>
  <si>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</si>
  <si>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</si>
  <si>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</si>
  <si>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</si>
  <si>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</si>
  <si>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</si>
  <si>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</si>
  <si>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</si>
  <si>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</si>
  <si>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</si>
  <si>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</si>
  <si>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</si>
  <si>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</si>
  <si>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</si>
  <si>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</si>
  <si>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</si>
  <si>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</si>
  <si>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</si>
  <si>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</si>
  <si>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</si>
  <si>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</si>
  <si>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</si>
  <si>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</si>
  <si>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</si>
  <si>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</si>
  <si>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</si>
  <si>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</si>
  <si>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</si>
  <si>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</si>
  <si>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</si>
  <si>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</si>
  <si>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</si>
  <si>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</si>
  <si>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</si>
  <si>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</si>
  <si>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</si>
  <si>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</si>
  <si>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</si>
  <si>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</si>
  <si>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</si>
  <si>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</si>
  <si>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</si>
  <si>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</si>
  <si>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</si>
  <si>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</si>
  <si>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</si>
  <si>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</si>
  <si>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</si>
  <si>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</si>
  <si>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</si>
  <si>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</si>
  <si>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</si>
  <si>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</si>
  <si>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</si>
  <si>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</si>
  <si>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</si>
  <si>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</si>
  <si>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</si>
  <si>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</si>
  <si>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</si>
  <si>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</si>
  <si>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</si>
  <si>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</si>
  <si>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</si>
  <si>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</si>
  <si>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</si>
  <si>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</si>
  <si>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</si>
  <si>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</si>
  <si>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</si>
  <si>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</si>
  <si>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</si>
  <si>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</si>
  <si>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</si>
  <si>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</si>
  <si>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</si>
  <si>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</si>
  <si>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</si>
  <si>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</si>
  <si>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</si>
  <si>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</si>
  <si>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</si>
  <si>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</si>
  <si>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</si>
  <si>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</si>
  <si>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</si>
  <si>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</si>
  <si>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</si>
  <si>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</si>
  <si>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</si>
  <si>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</si>
  <si>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</si>
  <si>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</si>
  <si>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</si>
  <si>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</si>
  <si>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</si>
  <si>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</si>
  <si>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</si>
  <si>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</si>
  <si>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</si>
  <si>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</si>
  <si>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</si>
  <si>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</si>
  <si>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</si>
  <si>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</si>
  <si>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</si>
  <si>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</si>
  <si>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</si>
  <si>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</si>
  <si>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</si>
  <si>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</si>
  <si>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</si>
  <si>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</si>
  <si>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</si>
  <si>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</si>
  <si>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</si>
  <si>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</si>
  <si>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</si>
  <si>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</si>
  <si>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</si>
  <si>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</si>
  <si>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</si>
  <si>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</si>
  <si>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</si>
  <si>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</si>
  <si>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</si>
  <si>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</si>
  <si>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</si>
  <si>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</si>
  <si>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</si>
  <si>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</si>
  <si>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</si>
  <si>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</si>
  <si>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</si>
  <si>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</si>
  <si>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</si>
  <si>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</si>
  <si>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</si>
  <si>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</si>
  <si>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</si>
  <si>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</si>
  <si>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</si>
  <si>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</si>
  <si>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</si>
  <si>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</si>
  <si>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</si>
  <si>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</si>
  <si>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</si>
  <si>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</si>
  <si>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</si>
  <si>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</si>
  <si>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</si>
  <si>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</si>
  <si>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</si>
  <si>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</si>
  <si>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</si>
  <si>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</si>
  <si>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</si>
  <si>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</si>
  <si>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</si>
  <si>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</si>
  <si>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</si>
  <si>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</si>
  <si>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</si>
  <si>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</si>
  <si>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</si>
  <si>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</si>
  <si>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</si>
  <si>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</si>
  <si>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</si>
  <si>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</si>
  <si>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</si>
  <si>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</si>
  <si>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</si>
  <si>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</si>
  <si>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</si>
  <si>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</si>
  <si>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</si>
  <si>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</si>
  <si>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</si>
  <si>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</si>
  <si>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</si>
  <si>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</si>
  <si>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</si>
  <si>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</si>
  <si>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</si>
  <si>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</si>
  <si>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</si>
  <si>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</si>
  <si>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</si>
  <si>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</si>
  <si>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</si>
  <si>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</si>
  <si>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</si>
  <si>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</si>
  <si>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</si>
  <si>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</si>
  <si>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</si>
  <si>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</si>
  <si>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</si>
  <si>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</si>
  <si>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</si>
  <si>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</si>
  <si>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</si>
  <si>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</si>
  <si>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</si>
  <si>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</si>
  <si>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</si>
  <si>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</si>
  <si>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</si>
  <si>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</si>
  <si>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</si>
  <si>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</si>
  <si>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</si>
  <si>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</si>
  <si>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</si>
  <si>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</si>
  <si>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</si>
  <si>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</si>
  <si>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</si>
  <si>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</si>
  <si>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</si>
  <si>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</si>
  <si>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</si>
  <si>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</si>
  <si>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</si>
  <si>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</si>
  <si>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</si>
  <si>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</si>
  <si>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</si>
  <si>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</si>
  <si>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</si>
  <si>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</si>
  <si>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</si>
  <si>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</si>
  <si>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</si>
  <si>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</si>
  <si>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</si>
  <si>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</si>
  <si>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</si>
  <si>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</si>
  <si>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</si>
  <si>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</si>
  <si>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</si>
  <si>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</si>
  <si>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</si>
  <si>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</si>
  <si>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</si>
  <si>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</si>
  <si>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</si>
  <si>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</si>
  <si>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</si>
  <si>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</si>
  <si>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</si>
  <si>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</si>
  <si>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</si>
  <si>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</si>
  <si>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</si>
  <si>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</si>
  <si>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</si>
  <si>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</si>
  <si>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</si>
  <si>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</si>
  <si>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</si>
  <si>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</si>
  <si>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</si>
  <si>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</si>
  <si>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</si>
  <si>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</si>
  <si>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</si>
  <si>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</si>
  <si>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</si>
  <si>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</si>
  <si>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</si>
  <si>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</si>
  <si>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</si>
  <si>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</si>
  <si>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</si>
  <si>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</si>
  <si>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</si>
  <si>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</si>
  <si>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</si>
  <si>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</si>
  <si>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</si>
  <si>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</si>
  <si>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</si>
  <si>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</si>
  <si>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</si>
  <si>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</si>
  <si>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</si>
  <si>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</si>
  <si>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</si>
  <si>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</si>
  <si>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</si>
  <si>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</si>
  <si>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</si>
  <si>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</si>
  <si>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</si>
  <si>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</si>
  <si>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</si>
  <si>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</si>
  <si>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</si>
  <si>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</si>
  <si>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</si>
  <si>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</si>
  <si>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</si>
  <si>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</si>
  <si>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</si>
  <si>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</si>
  <si>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</si>
  <si>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</si>
  <si>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</si>
  <si>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</si>
  <si>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</si>
  <si>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</si>
  <si>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</si>
  <si>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</si>
  <si>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</si>
  <si>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</si>
  <si>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</si>
  <si>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</si>
  <si>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</si>
  <si>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</si>
  <si>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</si>
  <si>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</si>
  <si>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</si>
  <si>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</si>
  <si>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</si>
  <si>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</si>
  <si>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</si>
  <si>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</si>
  <si>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</si>
  <si>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</si>
  <si>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</si>
  <si>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</si>
  <si>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</si>
  <si>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</si>
  <si>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</si>
  <si>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</si>
  <si>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</si>
  <si>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</si>
  <si>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</si>
  <si>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</si>
  <si>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</si>
  <si>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</si>
  <si>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</si>
  <si>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</si>
  <si>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</si>
  <si>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</si>
  <si>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</si>
  <si>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</si>
  <si>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</si>
  <si>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</si>
  <si>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</si>
  <si>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</si>
  <si>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</si>
  <si>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</si>
  <si>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</si>
  <si>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</si>
  <si>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</si>
  <si>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</si>
  <si>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</si>
  <si>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</si>
  <si>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</si>
  <si>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</si>
  <si>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</si>
  <si>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</si>
  <si>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</si>
  <si>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</si>
  <si>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</si>
  <si>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</si>
  <si>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</si>
  <si>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</si>
  <si>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</si>
  <si>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</si>
  <si>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</si>
  <si>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</si>
  <si>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</si>
  <si>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</si>
  <si>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</si>
  <si>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</si>
  <si>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</si>
  <si>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</si>
  <si>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</si>
  <si>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</si>
  <si>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</si>
  <si>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</si>
  <si>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</si>
  <si>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</si>
  <si>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</si>
  <si>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</si>
  <si>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</si>
  <si>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</si>
  <si>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</si>
  <si>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</si>
  <si>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</si>
  <si>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</si>
  <si>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</si>
  <si>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</si>
  <si>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</si>
  <si>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</si>
  <si>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</si>
  <si>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</si>
  <si>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</si>
  <si>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</si>
  <si>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</si>
  <si>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</si>
  <si>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</si>
  <si>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</si>
  <si>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</si>
  <si>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</si>
  <si>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</si>
  <si>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</si>
  <si>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</si>
  <si>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</si>
  <si>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</si>
  <si>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</si>
  <si>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</si>
  <si>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</si>
  <si>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</si>
  <si>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</si>
  <si>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</si>
  <si>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</si>
  <si>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</si>
  <si>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</si>
  <si>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</si>
  <si>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</si>
  <si>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</si>
  <si>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</si>
  <si>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</si>
  <si>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</si>
  <si>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</si>
  <si>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</si>
  <si>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</si>
  <si>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</si>
  <si>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</si>
  <si>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</si>
  <si>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</si>
  <si>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</si>
  <si>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</si>
  <si>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</si>
  <si>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</si>
  <si>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</si>
  <si>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</si>
  <si>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</si>
  <si>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</si>
  <si>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</si>
  <si>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</si>
  <si>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</si>
  <si>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</si>
  <si>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</si>
  <si>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</si>
  <si>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</si>
  <si>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</si>
  <si>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</si>
  <si>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</si>
  <si>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</si>
  <si>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</si>
  <si>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</si>
  <si>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</si>
  <si>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</si>
  <si>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</si>
  <si>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</si>
  <si>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</si>
  <si>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</si>
  <si>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</si>
  <si>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</si>
  <si>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</si>
  <si>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</si>
  <si>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</si>
  <si>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</si>
  <si>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</si>
  <si>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</si>
  <si>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</si>
  <si>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</si>
  <si>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</si>
  <si>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</si>
  <si>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</si>
  <si>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</si>
  <si>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</si>
  <si>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</si>
  <si>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</si>
  <si>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</si>
  <si>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</si>
  <si>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</si>
  <si>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</si>
  <si>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</si>
  <si>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</si>
  <si>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</si>
  <si>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</si>
  <si>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</si>
  <si>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</si>
  <si>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</si>
  <si>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</si>
  <si>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</si>
  <si>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</si>
  <si>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</si>
  <si>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</si>
  <si>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</si>
  <si>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</si>
  <si>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</si>
  <si>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</si>
  <si>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</si>
  <si>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</si>
  <si>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</si>
  <si>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</si>
  <si>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</si>
  <si>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</si>
  <si>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</si>
  <si>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</si>
  <si>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</si>
  <si>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</si>
  <si>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</si>
  <si>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</si>
  <si>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</si>
  <si>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</si>
  <si>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</si>
  <si>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</si>
  <si>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</si>
  <si>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</si>
  <si>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</si>
  <si>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</si>
  <si>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</si>
  <si>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</si>
  <si>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</si>
  <si>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</si>
  <si>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</si>
  <si>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</si>
  <si>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</si>
  <si>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</si>
  <si>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</si>
  <si>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</si>
  <si>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</si>
  <si>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</si>
  <si>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</si>
  <si>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</si>
  <si>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</si>
  <si>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</si>
  <si>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</si>
  <si>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</si>
  <si>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</si>
  <si>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</si>
  <si>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</si>
  <si>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</si>
  <si>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</si>
  <si>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</si>
  <si>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</si>
  <si>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</si>
  <si>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</si>
  <si>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</si>
  <si>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</si>
  <si>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</si>
  <si>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</si>
  <si>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</si>
  <si>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</si>
  <si>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</si>
  <si>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</si>
  <si>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</si>
  <si>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</si>
  <si>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</si>
  <si>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</si>
  <si>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</si>
  <si>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</si>
  <si>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</si>
  <si>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</si>
  <si>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</si>
  <si>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</si>
  <si>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</si>
  <si>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</si>
  <si>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</si>
  <si>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</si>
  <si>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</si>
  <si>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</si>
  <si>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</si>
  <si>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</si>
  <si>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</si>
  <si>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</si>
  <si>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</si>
  <si>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</si>
  <si>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</si>
  <si>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</si>
  <si>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</si>
  <si>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</si>
  <si>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</si>
  <si>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</si>
  <si>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</si>
  <si>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</si>
  <si>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</si>
  <si>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</si>
  <si>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</si>
  <si>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</si>
  <si>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</si>
  <si>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</si>
  <si>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</si>
  <si>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</si>
  <si>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</si>
  <si>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</si>
  <si>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</si>
  <si>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</si>
  <si>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</si>
  <si>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</si>
  <si>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</si>
  <si>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</si>
  <si>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</si>
  <si>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</si>
  <si>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</si>
  <si>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</si>
  <si>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</si>
  <si>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</si>
  <si>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</si>
  <si>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</si>
  <si>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</si>
  <si>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</si>
  <si>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</si>
  <si>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</si>
  <si>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</si>
  <si>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</si>
  <si>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</si>
  <si>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</si>
  <si>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</si>
  <si>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</si>
  <si>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</si>
  <si>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</si>
  <si>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</si>
  <si>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</si>
  <si>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</si>
  <si>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</si>
  <si>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</si>
  <si>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</si>
  <si>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</si>
  <si>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</si>
  <si>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</si>
  <si>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</si>
  <si>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</si>
  <si>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</si>
  <si>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</si>
  <si>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</si>
  <si>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</si>
  <si>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</si>
  <si>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</si>
  <si>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</si>
  <si>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</si>
  <si>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</si>
  <si>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</si>
  <si>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</si>
  <si>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</si>
  <si>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</si>
  <si>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</si>
  <si>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</si>
  <si>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</si>
  <si>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</si>
  <si>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</si>
  <si>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</si>
  <si>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</si>
  <si>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</si>
  <si>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</si>
  <si>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</si>
  <si>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</si>
  <si>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</si>
  <si>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</si>
  <si>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</si>
  <si>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</si>
  <si>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</si>
  <si>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</si>
  <si>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</si>
  <si>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</si>
  <si>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</si>
  <si>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</si>
  <si>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</si>
  <si>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</si>
  <si>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</si>
  <si>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</si>
  <si>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</si>
  <si>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</si>
  <si>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</si>
  <si>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</si>
  <si>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</si>
  <si>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</si>
  <si>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</si>
  <si>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</si>
  <si>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</si>
  <si>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</si>
  <si>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</si>
  <si>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</si>
  <si>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</si>
  <si>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</si>
  <si>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</si>
  <si>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</si>
  <si>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</si>
  <si>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</si>
  <si>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</si>
  <si>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</si>
  <si>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</si>
  <si>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</si>
  <si>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</si>
  <si>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</si>
  <si>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</si>
  <si>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</si>
  <si>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</si>
  <si>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</si>
  <si>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</si>
  <si>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</si>
  <si>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</si>
  <si>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</si>
  <si>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</si>
  <si>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</si>
  <si>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</si>
  <si>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</si>
  <si>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</si>
  <si>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</si>
  <si>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</si>
  <si>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</si>
  <si>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</si>
  <si>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</si>
  <si>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</si>
  <si>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</si>
  <si>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</si>
  <si>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</si>
  <si>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</si>
  <si>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</si>
  <si>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</si>
  <si>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</si>
  <si>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</si>
  <si>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</si>
  <si>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</si>
  <si>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</si>
  <si>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</si>
  <si>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</si>
  <si>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</si>
  <si>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</si>
  <si>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</si>
  <si>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</si>
  <si>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</si>
  <si>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</si>
  <si>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</si>
  <si>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</si>
  <si>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</si>
  <si>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</si>
  <si>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</si>
  <si>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</si>
  <si>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</si>
  <si>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</si>
  <si>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</si>
  <si>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</si>
  <si>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</si>
  <si>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</si>
  <si>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</si>
  <si>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</si>
  <si>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</si>
  <si>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</si>
  <si>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</si>
  <si>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</si>
  <si>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</si>
  <si>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</si>
  <si>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</si>
  <si>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</si>
  <si>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</si>
  <si>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</si>
  <si>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</si>
  <si>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</si>
  <si>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</si>
  <si>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</si>
  <si>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</si>
  <si>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</si>
  <si>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</si>
  <si>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</si>
  <si>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</si>
  <si>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</si>
  <si>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</si>
  <si>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</si>
  <si>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</si>
  <si>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</si>
  <si>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</si>
  <si>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</si>
  <si>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</si>
  <si>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</si>
  <si>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</si>
  <si>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</si>
  <si>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</si>
  <si>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</si>
  <si>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</si>
  <si>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</si>
  <si>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</si>
  <si>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</si>
  <si>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</si>
  <si>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</si>
  <si>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</si>
  <si>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</si>
  <si>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</si>
  <si>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</si>
  <si>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</si>
  <si>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</si>
  <si>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</si>
  <si>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</si>
  <si>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</si>
  <si>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</si>
  <si>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</si>
  <si>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</si>
  <si>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</si>
  <si>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</si>
  <si>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</si>
  <si>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</si>
  <si>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</si>
  <si>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</si>
  <si>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</si>
  <si>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</si>
  <si>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</si>
  <si>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</si>
  <si>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</si>
  <si>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</si>
  <si>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</si>
  <si>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</si>
  <si>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</si>
  <si>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</si>
  <si>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</si>
  <si>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</si>
  <si>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</si>
  <si>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</si>
  <si>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</si>
  <si>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</si>
  <si>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</si>
  <si>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</si>
  <si>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</si>
  <si>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</si>
  <si>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</si>
  <si>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</si>
  <si>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</si>
  <si>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</si>
  <si>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</si>
  <si>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</si>
  <si>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</si>
  <si>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</si>
  <si>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</si>
  <si>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</si>
  <si>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</si>
  <si>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</si>
  <si>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</si>
  <si>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</si>
  <si>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</si>
  <si>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</si>
  <si>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</si>
  <si>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</si>
  <si>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</si>
  <si>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</si>
  <si>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</si>
  <si>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</si>
  <si>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</si>
  <si>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</si>
  <si>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</si>
  <si>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</si>
  <si>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</si>
  <si>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</si>
  <si>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</si>
  <si>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</si>
  <si>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</si>
  <si>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</si>
  <si>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</si>
  <si>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</si>
  <si>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</si>
  <si>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</si>
  <si>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</si>
  <si>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</si>
  <si>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</si>
  <si>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</si>
  <si>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</si>
  <si>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</si>
  <si>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</si>
  <si>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</si>
  <si>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</si>
  <si>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</si>
  <si>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</si>
  <si>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</si>
  <si>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</si>
  <si>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</si>
  <si>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</si>
  <si>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</si>
  <si>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</si>
  <si>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</si>
  <si>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</si>
  <si>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</si>
  <si>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</si>
  <si>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</si>
  <si>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</si>
  <si>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</si>
  <si>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</si>
  <si>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</si>
  <si>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</si>
  <si>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</si>
  <si>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</si>
  <si>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</si>
  <si>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</si>
  <si>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</si>
  <si>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</si>
  <si>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</si>
  <si>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</si>
  <si>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</si>
  <si>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</si>
  <si>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</si>
  <si>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</si>
  <si>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</si>
  <si>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</si>
  <si>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</si>
  <si>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</si>
  <si>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</si>
  <si>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</si>
  <si>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</si>
  <si>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</si>
  <si>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</si>
  <si>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</si>
  <si>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</si>
  <si>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</si>
  <si>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</si>
  <si>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</si>
  <si>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</si>
  <si>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</si>
  <si>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</si>
  <si>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</si>
  <si>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</si>
  <si>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</si>
  <si>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</si>
  <si>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</si>
  <si>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</si>
  <si>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</si>
  <si>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</si>
  <si>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</si>
  <si>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</si>
  <si>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</si>
  <si>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</si>
  <si>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</si>
  <si>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</si>
  <si>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</si>
  <si>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</si>
  <si>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</si>
  <si>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</si>
  <si>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</si>
  <si>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</si>
  <si>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</si>
  <si>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</si>
  <si>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</si>
  <si>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</si>
  <si>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</si>
  <si>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</si>
  <si>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</si>
  <si>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</si>
  <si>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</si>
  <si>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</si>
  <si>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</si>
  <si>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</si>
  <si>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</si>
  <si>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</si>
  <si>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</si>
  <si>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</si>
  <si>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</si>
  <si>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</si>
  <si>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</si>
  <si>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</si>
  <si>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</si>
  <si>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</si>
  <si>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</si>
  <si>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</si>
  <si>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</si>
  <si>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</si>
  <si>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</si>
  <si>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</si>
  <si>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</si>
  <si>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</si>
  <si>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</si>
  <si>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</si>
  <si>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</si>
  <si>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</si>
  <si>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</si>
  <si>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</si>
  <si>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</si>
  <si>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</si>
  <si>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</si>
  <si>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</si>
  <si>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</si>
  <si>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</si>
  <si>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</si>
  <si>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</si>
  <si>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</si>
  <si>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</si>
  <si>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</si>
  <si>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</si>
  <si>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</si>
  <si>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</si>
  <si>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</si>
  <si>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</si>
  <si>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</si>
  <si>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</si>
  <si>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</si>
  <si>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</si>
  <si>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</si>
  <si>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</si>
  <si>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</si>
  <si>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</si>
  <si>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</si>
  <si>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</si>
  <si>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</si>
  <si>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</si>
  <si>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</si>
  <si>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</si>
  <si>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</si>
  <si>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</si>
  <si>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</si>
  <si>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</si>
  <si>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</si>
  <si>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</si>
  <si>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</si>
  <si>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</si>
  <si>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</si>
  <si>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</si>
  <si>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</si>
  <si>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</si>
  <si>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</si>
  <si>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</si>
  <si>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</si>
  <si>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</si>
  <si>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</si>
  <si>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</si>
  <si>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</si>
  <si>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</si>
  <si>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</si>
  <si>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</si>
  <si>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</si>
  <si>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</si>
  <si>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</si>
  <si>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</si>
  <si>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</si>
  <si>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</si>
  <si>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</si>
  <si>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</si>
  <si>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</si>
  <si>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</si>
  <si>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</si>
  <si>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</si>
  <si>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</si>
  <si>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</si>
  <si>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</si>
  <si>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</si>
  <si>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</si>
  <si>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</si>
  <si>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</si>
  <si>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</si>
  <si>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</si>
  <si>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</si>
  <si>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</si>
  <si>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</si>
  <si>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</si>
  <si>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</si>
  <si>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</si>
  <si>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</si>
  <si>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</si>
  <si>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</si>
  <si>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</si>
  <si>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</si>
  <si>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</si>
  <si>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</si>
  <si>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</si>
  <si>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</si>
  <si>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</si>
  <si>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</si>
  <si>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</si>
  <si>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</si>
  <si>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</si>
  <si>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</si>
  <si>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</si>
  <si>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</si>
  <si>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</si>
  <si>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</si>
  <si>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</si>
  <si>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</si>
  <si>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</si>
  <si>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</si>
  <si>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</si>
  <si>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</si>
  <si>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</si>
  <si>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</si>
  <si>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</si>
  <si>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</si>
  <si>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</si>
  <si>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</si>
  <si>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</si>
  <si>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</si>
  <si>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</si>
  <si>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</si>
  <si>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</si>
  <si>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</si>
  <si>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</si>
  <si>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</si>
  <si>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</si>
  <si>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</si>
  <si>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</si>
  <si>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</si>
  <si>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</si>
  <si>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</si>
  <si>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</si>
  <si>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</si>
  <si>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</si>
  <si>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</si>
  <si>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</si>
  <si>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</si>
  <si>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</si>
  <si>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</si>
  <si>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</si>
  <si>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</si>
  <si>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</si>
  <si>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</si>
  <si>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</si>
  <si>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</si>
  <si>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</si>
  <si>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</si>
  <si>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</si>
  <si>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</si>
  <si>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</si>
  <si>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</si>
  <si>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</si>
  <si>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</si>
  <si>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</si>
  <si>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</si>
  <si>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</si>
  <si>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</si>
  <si>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</si>
  <si>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</si>
  <si>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</si>
  <si>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</si>
  <si>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</si>
  <si>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</si>
  <si>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</si>
  <si>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</si>
  <si>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</si>
  <si>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</si>
  <si>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</si>
  <si>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</si>
  <si>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</si>
  <si>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</si>
  <si>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</si>
  <si>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</si>
  <si>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</si>
  <si>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</si>
  <si>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</si>
  <si>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</si>
  <si>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</si>
  <si>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</si>
  <si>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</si>
  <si>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</si>
  <si>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</si>
  <si>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</si>
  <si>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</si>
  <si>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</si>
  <si>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</si>
  <si>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</si>
  <si>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</si>
  <si>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</si>
  <si>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</si>
  <si>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</si>
  <si>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</si>
  <si>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</si>
  <si>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</si>
  <si>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</si>
  <si>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</si>
  <si>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</si>
  <si>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</si>
  <si>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</si>
  <si>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</si>
  <si>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</si>
  <si>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</si>
  <si>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</si>
  <si>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</si>
  <si>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</si>
  <si>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</si>
  <si>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</si>
  <si>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</si>
  <si>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</si>
  <si>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</si>
  <si>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</si>
  <si>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</si>
  <si>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</si>
  <si>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</si>
  <si>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</si>
  <si>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</si>
  <si>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</si>
  <si>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</si>
  <si>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</si>
  <si>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</si>
  <si>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</si>
  <si>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</si>
  <si>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</si>
  <si>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</si>
  <si>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</si>
  <si>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</si>
  <si>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</si>
  <si>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</si>
  <si>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</si>
  <si>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</si>
  <si>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</si>
  <si>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</si>
  <si>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</si>
  <si>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</si>
  <si>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</si>
  <si>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</si>
  <si>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</si>
  <si>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</si>
  <si>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</si>
  <si>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</si>
  <si>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</si>
  <si>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</si>
  <si>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</si>
  <si>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</si>
  <si>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</si>
  <si>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</si>
  <si>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</si>
  <si>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</si>
  <si>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</si>
  <si>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</si>
  <si>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</si>
  <si>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</si>
  <si>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</si>
  <si>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</si>
  <si>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</si>
  <si>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</si>
  <si>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</si>
  <si>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</si>
  <si>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</si>
  <si>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</si>
  <si>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</si>
  <si>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</si>
  <si>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</si>
  <si>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</si>
  <si>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</si>
  <si>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</si>
  <si>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</si>
  <si>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</si>
  <si>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</si>
  <si>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</si>
  <si>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</si>
  <si>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</si>
  <si>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</si>
  <si>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</si>
  <si>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</si>
  <si>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</si>
  <si>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</si>
  <si>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</si>
  <si>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</si>
  <si>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</si>
  <si>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</si>
  <si>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</si>
  <si>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</si>
  <si>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</si>
  <si>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</si>
  <si>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</si>
  <si>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</si>
  <si>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</si>
  <si>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</si>
  <si>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</si>
  <si>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</si>
  <si>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</si>
  <si>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</si>
  <si>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</si>
  <si>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</si>
  <si>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</si>
  <si>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</si>
  <si>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</si>
  <si>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</si>
  <si>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</si>
  <si>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</si>
  <si>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</si>
  <si>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</si>
  <si>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</si>
  <si>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</si>
  <si>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</si>
  <si>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</si>
  <si>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</si>
  <si>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</si>
  <si>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</si>
  <si>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</si>
  <si>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</si>
  <si>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</si>
  <si>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</si>
  <si>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</si>
  <si>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</si>
  <si>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</si>
  <si>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</si>
  <si>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</si>
  <si>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</si>
  <si>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</si>
  <si>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</si>
  <si>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</si>
  <si>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</si>
  <si>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</si>
  <si>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</si>
  <si>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</si>
  <si>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</si>
  <si>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</si>
  <si>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</si>
  <si>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</si>
  <si>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</si>
  <si>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</si>
  <si>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</si>
  <si>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</si>
  <si>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</si>
  <si>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</si>
  <si>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</si>
  <si>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</si>
  <si>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</si>
  <si>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</si>
  <si>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</si>
  <si>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</si>
  <si>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</si>
  <si>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</si>
  <si>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</si>
  <si>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</si>
  <si>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</si>
  <si>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</si>
  <si>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</si>
  <si>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</si>
  <si>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</si>
  <si>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</si>
  <si>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</si>
  <si>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</si>
  <si>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</si>
  <si>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</si>
  <si>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</si>
  <si>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</si>
  <si>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</si>
  <si>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</si>
  <si>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</si>
  <si>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</si>
  <si>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</si>
  <si>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</si>
  <si>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</si>
  <si>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</si>
  <si>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</si>
  <si>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</si>
  <si>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</si>
  <si>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</si>
  <si>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</si>
  <si>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</si>
  <si>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</si>
  <si>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</si>
  <si>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</si>
  <si>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</si>
  <si>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</si>
  <si>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</si>
  <si>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</si>
  <si>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</si>
  <si>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</si>
  <si>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</si>
  <si>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</si>
  <si>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</si>
  <si>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</si>
  <si>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</si>
  <si>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</si>
  <si>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</si>
  <si>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Part Profit of Rs.8.5/-</t>
  </si>
  <si>
    <t>Intrday Call</t>
  </si>
  <si>
    <t>204-208</t>
  </si>
  <si>
    <t>2300-2350</t>
  </si>
  <si>
    <t>Part Profit of Rs.82.50/-</t>
  </si>
  <si>
    <t xml:space="preserve">HDFCLIFE </t>
  </si>
  <si>
    <t>580-583</t>
  </si>
  <si>
    <t>Part Profit of Rs.27/-</t>
  </si>
  <si>
    <t>3140-3160</t>
  </si>
  <si>
    <t>Profit of Rs.22.5/-</t>
  </si>
  <si>
    <t>2010-2040</t>
  </si>
  <si>
    <t>2200-2300</t>
  </si>
  <si>
    <t>Loss of Rs.180 /-</t>
  </si>
  <si>
    <t>ASIANPAINT NOV FUT</t>
  </si>
  <si>
    <t>Part Profit of Rs.280/-</t>
  </si>
  <si>
    <t>401-406</t>
  </si>
  <si>
    <t>450-460</t>
  </si>
  <si>
    <t>Siti Networks Limited</t>
  </si>
  <si>
    <t>RATTANINDIA FINANCE PRIVATE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</si>
  <si>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</si>
  <si>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</si>
  <si>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</si>
  <si>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</si>
  <si>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</si>
  <si>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</si>
  <si>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</si>
  <si>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</si>
  <si>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>436-437</t>
  </si>
  <si>
    <t xml:space="preserve">APOLLOTYRE </t>
  </si>
  <si>
    <t>139-140</t>
  </si>
  <si>
    <t>145-147</t>
  </si>
  <si>
    <t xml:space="preserve">TATACONSUM </t>
  </si>
  <si>
    <t>490-491</t>
  </si>
  <si>
    <t xml:space="preserve">BPCL </t>
  </si>
  <si>
    <t>354-356</t>
  </si>
  <si>
    <t>390-400</t>
  </si>
  <si>
    <t>2260-2280</t>
  </si>
  <si>
    <t>AMFL</t>
  </si>
  <si>
    <t>ZALAK PURVESH PARIKH</t>
  </si>
  <si>
    <t>TOPGAIN FINANCE PRIVATE LIMITED</t>
  </si>
  <si>
    <t>Profit of Rs.3.8/-</t>
  </si>
  <si>
    <t>TATACONSUM  520 CE NOV</t>
  </si>
  <si>
    <t>12.0-13.0</t>
  </si>
  <si>
    <t>Loss of Rs.20/-</t>
  </si>
  <si>
    <t>250-255</t>
  </si>
  <si>
    <t>3500-3530</t>
  </si>
  <si>
    <t>770-775</t>
  </si>
  <si>
    <t>2085-2095</t>
  </si>
  <si>
    <t>467-468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</si>
  <si>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</si>
  <si>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</si>
  <si>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</si>
  <si>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</si>
  <si>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</si>
  <si>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ACML</t>
  </si>
  <si>
    <t>ZISTA FINVEST LLP</t>
  </si>
  <si>
    <t>DATASOFT</t>
  </si>
  <si>
    <t>RANJEETA VIRAJ CHOKHANI</t>
  </si>
  <si>
    <t>PRABHA GUPTA</t>
  </si>
  <si>
    <t>WF ASIAN SMALLER COMPANIES FUND LIMITED</t>
  </si>
  <si>
    <t>OKPLA</t>
  </si>
  <si>
    <t>ABHISHEK STERLING HOLDING PROPRIETOR ABHISHEK JINDAL</t>
  </si>
  <si>
    <t>MITHUN SECURITIES PRIVATE LIMITED</t>
  </si>
  <si>
    <t>ORIENTTR</t>
  </si>
  <si>
    <t>SATNAM SINGH</t>
  </si>
  <si>
    <t>PREMEXPLQ</t>
  </si>
  <si>
    <t>HDFC MUTUAL FUND</t>
  </si>
  <si>
    <t>SCTL</t>
  </si>
  <si>
    <t>SAIANAND COMMERCIAL LIMITED</t>
  </si>
  <si>
    <t>SHINEFASH</t>
  </si>
  <si>
    <t>H &amp; N ADVISORY SERVICES LLP</t>
  </si>
  <si>
    <t>SIMPLEXCAS</t>
  </si>
  <si>
    <t>YG INVESTMENTS &amp; ADVISORY</t>
  </si>
  <si>
    <t>SPS</t>
  </si>
  <si>
    <t>KANTA DEVI CHAUDHARY</t>
  </si>
  <si>
    <t>SUPRBPA</t>
  </si>
  <si>
    <t>BHAVESH POPATLAL RANGI</t>
  </si>
  <si>
    <t>SHILPA M R M .</t>
  </si>
  <si>
    <t>TOKYOFIN</t>
  </si>
  <si>
    <t>TARABEN PRAVINBHAI CHHADVA</t>
  </si>
  <si>
    <t>WELINV</t>
  </si>
  <si>
    <t>RAGHAV VIJAY KAROL</t>
  </si>
  <si>
    <t>ASLIND</t>
  </si>
  <si>
    <t>ASL Industries Limited</t>
  </si>
  <si>
    <t>RAM KUMAR SHEOKAND</t>
  </si>
  <si>
    <t>HSIL Limited</t>
  </si>
  <si>
    <t>HSIL LIMITED</t>
  </si>
  <si>
    <t>Justdial Ltd.</t>
  </si>
  <si>
    <t>XTX MARKETS LLP</t>
  </si>
  <si>
    <t>Pitti Engineering Limited</t>
  </si>
  <si>
    <t>ATUL AGARWAL</t>
  </si>
  <si>
    <t>SALONA</t>
  </si>
  <si>
    <t>Salona Cotspin Ltd.</t>
  </si>
  <si>
    <t>PRATHYANI KIRAN GOVIND</t>
  </si>
  <si>
    <t>ALPHA LEON ENTERPRISES LLP</t>
  </si>
  <si>
    <t>BP EQUITIES PRIVATE LIMITED</t>
  </si>
  <si>
    <t>VORA PRITESH PRAVINCHANDRA (HUF)</t>
  </si>
  <si>
    <t>NILMESH INFRABUILD PRIVATE LIMITED</t>
  </si>
  <si>
    <t>Fortis Healthcare Limited</t>
  </si>
  <si>
    <t>Premier Explosives Ltd</t>
  </si>
  <si>
    <t>HDFC MUTUAL FUND A/C HDFC INFRASTRUCTURE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</si>
</sst>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55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43" fontId="6" fillId="2" borderId="37" xfId="160" applyFont="1" applyFill="1" applyBorder="1"/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43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43" fontId="47" fillId="59" borderId="37" xfId="160" applyFont="1" applyFill="1" applyBorder="1" applyAlignment="1">
      <alignment vertical="top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43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164" fontId="47" fillId="2" borderId="37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4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69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4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5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7" fontId="47" fillId="2" borderId="37" xfId="0" applyNumberFormat="1" applyFont="1" applyFill="1" applyBorder="1" applyAlignment="1">
      <alignment horizontal="center" vertical="center"/>
    </xf>
    <xf numFmtId="1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512</xdr:row>
      <xdr:rowOff>89646</xdr:rowOff>
    </xdr:from>
    <xdr:to>
      <xdr:col>12</xdr:col>
      <xdr:colOff>414779</xdr:colOff>
      <xdr:row>518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513</xdr:row>
      <xdr:rowOff>44824</xdr:rowOff>
    </xdr:from>
    <xdr:to>
      <xdr:col>4</xdr:col>
      <xdr:colOff>42581</xdr:colOff>
      <xdr:row>516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8" sqref="B28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44138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E18" sqref="E18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44138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44" t="s">
        <v>16</v>
      </c>
      <c r="B9" s="546" t="s">
        <v>17</v>
      </c>
      <c r="C9" s="546" t="s">
        <v>18</v>
      </c>
      <c r="D9" s="273" t="s">
        <v>19</v>
      </c>
      <c r="E9" s="273" t="s">
        <v>20</v>
      </c>
      <c r="F9" s="541" t="s">
        <v>21</v>
      </c>
      <c r="G9" s="542"/>
      <c r="H9" s="543"/>
      <c r="I9" s="541" t="s">
        <v>22</v>
      </c>
      <c r="J9" s="542"/>
      <c r="K9" s="543"/>
      <c r="L9" s="273"/>
      <c r="M9" s="280"/>
      <c r="N9" s="280"/>
      <c r="O9" s="280"/>
    </row>
    <row r="10" spans="1:15" ht="59.25" customHeight="1">
      <c r="A10" s="545"/>
      <c r="B10" s="547" t="s">
        <v>17</v>
      </c>
      <c r="C10" s="547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24931.200000000001</v>
      </c>
      <c r="E11" s="302">
        <v>24731.716666666664</v>
      </c>
      <c r="F11" s="314">
        <v>24299.983333333326</v>
      </c>
      <c r="G11" s="314">
        <v>23668.766666666663</v>
      </c>
      <c r="H11" s="314">
        <v>23237.033333333326</v>
      </c>
      <c r="I11" s="314">
        <v>25362.933333333327</v>
      </c>
      <c r="J11" s="314">
        <v>25794.666666666664</v>
      </c>
      <c r="K11" s="314">
        <v>26425.883333333328</v>
      </c>
      <c r="L11" s="301">
        <v>25163.45</v>
      </c>
      <c r="M11" s="301">
        <v>24100.5</v>
      </c>
      <c r="N11" s="318">
        <v>1884925</v>
      </c>
      <c r="O11" s="319">
        <v>3.8411745262230054E-2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11681.55</v>
      </c>
      <c r="E12" s="315">
        <v>11658.866666666667</v>
      </c>
      <c r="F12" s="316">
        <v>11582.783333333333</v>
      </c>
      <c r="G12" s="316">
        <v>11484.016666666666</v>
      </c>
      <c r="H12" s="316">
        <v>11407.933333333332</v>
      </c>
      <c r="I12" s="316">
        <v>11757.633333333333</v>
      </c>
      <c r="J12" s="316">
        <v>11833.716666666665</v>
      </c>
      <c r="K12" s="316">
        <v>11932.483333333334</v>
      </c>
      <c r="L12" s="303">
        <v>11734.95</v>
      </c>
      <c r="M12" s="303">
        <v>11560.1</v>
      </c>
      <c r="N12" s="318">
        <v>10657650</v>
      </c>
      <c r="O12" s="319">
        <v>-7.9435619704076074E-2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1665.3</v>
      </c>
      <c r="E13" s="315">
        <v>1658.3833333333332</v>
      </c>
      <c r="F13" s="316">
        <v>1647.4666666666665</v>
      </c>
      <c r="G13" s="316">
        <v>1629.6333333333332</v>
      </c>
      <c r="H13" s="316">
        <v>1618.7166666666665</v>
      </c>
      <c r="I13" s="316">
        <v>1676.2166666666665</v>
      </c>
      <c r="J13" s="316">
        <v>1687.1333333333334</v>
      </c>
      <c r="K13" s="316">
        <v>1704.9666666666665</v>
      </c>
      <c r="L13" s="303">
        <v>1669.3</v>
      </c>
      <c r="M13" s="303">
        <v>1640.55</v>
      </c>
      <c r="N13" s="318">
        <v>1520000</v>
      </c>
      <c r="O13" s="319">
        <v>-1.2987012987012988E-2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342.55</v>
      </c>
      <c r="E14" s="315">
        <v>340.7166666666667</v>
      </c>
      <c r="F14" s="316">
        <v>336.13333333333338</v>
      </c>
      <c r="G14" s="316">
        <v>329.7166666666667</v>
      </c>
      <c r="H14" s="316">
        <v>325.13333333333338</v>
      </c>
      <c r="I14" s="316">
        <v>347.13333333333338</v>
      </c>
      <c r="J14" s="316">
        <v>351.71666666666664</v>
      </c>
      <c r="K14" s="316">
        <v>358.13333333333338</v>
      </c>
      <c r="L14" s="303">
        <v>345.3</v>
      </c>
      <c r="M14" s="303">
        <v>334.3</v>
      </c>
      <c r="N14" s="318">
        <v>17352000</v>
      </c>
      <c r="O14" s="319">
        <v>2.7739251040221915E-3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358.5</v>
      </c>
      <c r="E15" s="315">
        <v>357.75</v>
      </c>
      <c r="F15" s="316">
        <v>352.75</v>
      </c>
      <c r="G15" s="316">
        <v>347</v>
      </c>
      <c r="H15" s="316">
        <v>342</v>
      </c>
      <c r="I15" s="316">
        <v>363.5</v>
      </c>
      <c r="J15" s="316">
        <v>368.5</v>
      </c>
      <c r="K15" s="316">
        <v>374.25</v>
      </c>
      <c r="L15" s="303">
        <v>362.75</v>
      </c>
      <c r="M15" s="303">
        <v>352</v>
      </c>
      <c r="N15" s="318">
        <v>28335000</v>
      </c>
      <c r="O15" s="319">
        <v>3.3640226628895184E-3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776.2</v>
      </c>
      <c r="E16" s="315">
        <v>771.78333333333342</v>
      </c>
      <c r="F16" s="316">
        <v>765.21666666666681</v>
      </c>
      <c r="G16" s="316">
        <v>754.23333333333335</v>
      </c>
      <c r="H16" s="316">
        <v>747.66666666666674</v>
      </c>
      <c r="I16" s="316">
        <v>782.76666666666688</v>
      </c>
      <c r="J16" s="316">
        <v>789.33333333333348</v>
      </c>
      <c r="K16" s="316">
        <v>800.31666666666695</v>
      </c>
      <c r="L16" s="303">
        <v>778.35</v>
      </c>
      <c r="M16" s="303">
        <v>760.8</v>
      </c>
      <c r="N16" s="318">
        <v>888000</v>
      </c>
      <c r="O16" s="319">
        <v>-3.7919826652221017E-2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261.05</v>
      </c>
      <c r="E17" s="315">
        <v>260.13333333333338</v>
      </c>
      <c r="F17" s="316">
        <v>258.21666666666675</v>
      </c>
      <c r="G17" s="316">
        <v>255.38333333333338</v>
      </c>
      <c r="H17" s="316">
        <v>253.46666666666675</v>
      </c>
      <c r="I17" s="316">
        <v>262.96666666666675</v>
      </c>
      <c r="J17" s="316">
        <v>264.88333333333338</v>
      </c>
      <c r="K17" s="316">
        <v>267.71666666666675</v>
      </c>
      <c r="L17" s="303">
        <v>262.05</v>
      </c>
      <c r="M17" s="303">
        <v>257.3</v>
      </c>
      <c r="N17" s="318">
        <v>15867000</v>
      </c>
      <c r="O17" s="319">
        <v>-3.5909588042289463E-2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2076.6</v>
      </c>
      <c r="E18" s="315">
        <v>2096.6333333333332</v>
      </c>
      <c r="F18" s="316">
        <v>2050.9666666666662</v>
      </c>
      <c r="G18" s="316">
        <v>2025.333333333333</v>
      </c>
      <c r="H18" s="316">
        <v>1979.6666666666661</v>
      </c>
      <c r="I18" s="316">
        <v>2122.2666666666664</v>
      </c>
      <c r="J18" s="316">
        <v>2167.9333333333334</v>
      </c>
      <c r="K18" s="316">
        <v>2193.5666666666666</v>
      </c>
      <c r="L18" s="303">
        <v>2142.3000000000002</v>
      </c>
      <c r="M18" s="303">
        <v>2071</v>
      </c>
      <c r="N18" s="318">
        <v>1509500</v>
      </c>
      <c r="O18" s="319">
        <v>-1.5650472774698401E-2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141.69999999999999</v>
      </c>
      <c r="E19" s="315">
        <v>141.15</v>
      </c>
      <c r="F19" s="316">
        <v>139.4</v>
      </c>
      <c r="G19" s="316">
        <v>137.1</v>
      </c>
      <c r="H19" s="316">
        <v>135.35</v>
      </c>
      <c r="I19" s="316">
        <v>143.45000000000002</v>
      </c>
      <c r="J19" s="316">
        <v>145.20000000000002</v>
      </c>
      <c r="K19" s="316">
        <v>147.50000000000003</v>
      </c>
      <c r="L19" s="303">
        <v>142.9</v>
      </c>
      <c r="M19" s="303">
        <v>138.85</v>
      </c>
      <c r="N19" s="318">
        <v>9445000</v>
      </c>
      <c r="O19" s="319">
        <v>-2.8292181069958847E-2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82.05</v>
      </c>
      <c r="E20" s="315">
        <v>81.233333333333334</v>
      </c>
      <c r="F20" s="316">
        <v>79.466666666666669</v>
      </c>
      <c r="G20" s="316">
        <v>76.88333333333334</v>
      </c>
      <c r="H20" s="316">
        <v>75.116666666666674</v>
      </c>
      <c r="I20" s="316">
        <v>83.816666666666663</v>
      </c>
      <c r="J20" s="316">
        <v>85.583333333333343</v>
      </c>
      <c r="K20" s="316">
        <v>88.166666666666657</v>
      </c>
      <c r="L20" s="303">
        <v>83</v>
      </c>
      <c r="M20" s="303">
        <v>78.650000000000006</v>
      </c>
      <c r="N20" s="318">
        <v>38223000</v>
      </c>
      <c r="O20" s="319">
        <v>4.7348951911220717E-2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2182.6999999999998</v>
      </c>
      <c r="E21" s="315">
        <v>2194.9833333333331</v>
      </c>
      <c r="F21" s="316">
        <v>2163.9666666666662</v>
      </c>
      <c r="G21" s="316">
        <v>2145.2333333333331</v>
      </c>
      <c r="H21" s="316">
        <v>2114.2166666666662</v>
      </c>
      <c r="I21" s="316">
        <v>2213.7166666666662</v>
      </c>
      <c r="J21" s="316">
        <v>2244.7333333333336</v>
      </c>
      <c r="K21" s="316">
        <v>2263.4666666666662</v>
      </c>
      <c r="L21" s="303">
        <v>2226</v>
      </c>
      <c r="M21" s="303">
        <v>2176.25</v>
      </c>
      <c r="N21" s="318">
        <v>3072000</v>
      </c>
      <c r="O21" s="319">
        <v>7.5765030010823574E-3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762.8</v>
      </c>
      <c r="E22" s="315">
        <v>764.61666666666667</v>
      </c>
      <c r="F22" s="316">
        <v>751.68333333333339</v>
      </c>
      <c r="G22" s="316">
        <v>740.56666666666672</v>
      </c>
      <c r="H22" s="316">
        <v>727.63333333333344</v>
      </c>
      <c r="I22" s="316">
        <v>775.73333333333335</v>
      </c>
      <c r="J22" s="316">
        <v>788.66666666666652</v>
      </c>
      <c r="K22" s="316">
        <v>799.7833333333333</v>
      </c>
      <c r="L22" s="303">
        <v>777.55</v>
      </c>
      <c r="M22" s="303">
        <v>753.5</v>
      </c>
      <c r="N22" s="318">
        <v>13031200</v>
      </c>
      <c r="O22" s="319">
        <v>1.6487634274294279E-3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523.79999999999995</v>
      </c>
      <c r="E23" s="315">
        <v>517.31666666666661</v>
      </c>
      <c r="F23" s="316">
        <v>502.23333333333323</v>
      </c>
      <c r="G23" s="316">
        <v>480.66666666666663</v>
      </c>
      <c r="H23" s="316">
        <v>465.58333333333326</v>
      </c>
      <c r="I23" s="316">
        <v>538.88333333333321</v>
      </c>
      <c r="J23" s="316">
        <v>553.9666666666667</v>
      </c>
      <c r="K23" s="316">
        <v>575.53333333333319</v>
      </c>
      <c r="L23" s="303">
        <v>532.4</v>
      </c>
      <c r="M23" s="303">
        <v>495.75</v>
      </c>
      <c r="N23" s="318">
        <v>53536800</v>
      </c>
      <c r="O23" s="319">
        <v>2.0541678104126635E-2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2853.05</v>
      </c>
      <c r="E24" s="315">
        <v>2872.8166666666671</v>
      </c>
      <c r="F24" s="316">
        <v>2810.3333333333339</v>
      </c>
      <c r="G24" s="316">
        <v>2767.6166666666668</v>
      </c>
      <c r="H24" s="316">
        <v>2705.1333333333337</v>
      </c>
      <c r="I24" s="316">
        <v>2915.5333333333342</v>
      </c>
      <c r="J24" s="316">
        <v>2978.0166666666669</v>
      </c>
      <c r="K24" s="316">
        <v>3020.7333333333345</v>
      </c>
      <c r="L24" s="303">
        <v>2935.3</v>
      </c>
      <c r="M24" s="303">
        <v>2830.1</v>
      </c>
      <c r="N24" s="318">
        <v>2168500</v>
      </c>
      <c r="O24" s="319">
        <v>1.189920671955203E-2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5724.6</v>
      </c>
      <c r="E25" s="315">
        <v>5680.9000000000005</v>
      </c>
      <c r="F25" s="316">
        <v>5611.8000000000011</v>
      </c>
      <c r="G25" s="316">
        <v>5499.0000000000009</v>
      </c>
      <c r="H25" s="316">
        <v>5429.9000000000015</v>
      </c>
      <c r="I25" s="316">
        <v>5793.7000000000007</v>
      </c>
      <c r="J25" s="316">
        <v>5862.8000000000011</v>
      </c>
      <c r="K25" s="316">
        <v>5975.6</v>
      </c>
      <c r="L25" s="303">
        <v>5750</v>
      </c>
      <c r="M25" s="303">
        <v>5568.1</v>
      </c>
      <c r="N25" s="318">
        <v>1252250</v>
      </c>
      <c r="O25" s="319">
        <v>-1.4950662812718031E-3</v>
      </c>
    </row>
    <row r="26" spans="1:15" ht="15">
      <c r="A26" s="276">
        <v>16</v>
      </c>
      <c r="B26" s="386" t="s">
        <v>57</v>
      </c>
      <c r="C26" s="276" t="s">
        <v>59</v>
      </c>
      <c r="D26" s="315">
        <v>3419.6</v>
      </c>
      <c r="E26" s="315">
        <v>3380.3999999999996</v>
      </c>
      <c r="F26" s="316">
        <v>3311.3499999999995</v>
      </c>
      <c r="G26" s="316">
        <v>3203.1</v>
      </c>
      <c r="H26" s="316">
        <v>3134.0499999999997</v>
      </c>
      <c r="I26" s="316">
        <v>3488.6499999999992</v>
      </c>
      <c r="J26" s="316">
        <v>3557.6999999999994</v>
      </c>
      <c r="K26" s="316">
        <v>3665.9499999999989</v>
      </c>
      <c r="L26" s="303">
        <v>3449.45</v>
      </c>
      <c r="M26" s="303">
        <v>3272.15</v>
      </c>
      <c r="N26" s="318">
        <v>4278250</v>
      </c>
      <c r="O26" s="319">
        <v>-2.8551450879850835E-3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1337.65</v>
      </c>
      <c r="E27" s="315">
        <v>1331.1166666666668</v>
      </c>
      <c r="F27" s="316">
        <v>1315.2333333333336</v>
      </c>
      <c r="G27" s="316">
        <v>1292.8166666666668</v>
      </c>
      <c r="H27" s="316">
        <v>1276.9333333333336</v>
      </c>
      <c r="I27" s="316">
        <v>1353.5333333333335</v>
      </c>
      <c r="J27" s="316">
        <v>1369.4166666666667</v>
      </c>
      <c r="K27" s="316">
        <v>1391.8333333333335</v>
      </c>
      <c r="L27" s="303">
        <v>1347</v>
      </c>
      <c r="M27" s="303">
        <v>1308.7</v>
      </c>
      <c r="N27" s="318">
        <v>1499600</v>
      </c>
      <c r="O27" s="319">
        <v>-5.0424628450106155E-3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301.60000000000002</v>
      </c>
      <c r="E28" s="315">
        <v>301.68333333333334</v>
      </c>
      <c r="F28" s="316">
        <v>294.11666666666667</v>
      </c>
      <c r="G28" s="316">
        <v>286.63333333333333</v>
      </c>
      <c r="H28" s="316">
        <v>279.06666666666666</v>
      </c>
      <c r="I28" s="316">
        <v>309.16666666666669</v>
      </c>
      <c r="J28" s="316">
        <v>316.73333333333341</v>
      </c>
      <c r="K28" s="316">
        <v>324.2166666666667</v>
      </c>
      <c r="L28" s="303">
        <v>309.25</v>
      </c>
      <c r="M28" s="303">
        <v>294.2</v>
      </c>
      <c r="N28" s="318">
        <v>14099400</v>
      </c>
      <c r="O28" s="319">
        <v>-3.8284839203675346E-4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45</v>
      </c>
      <c r="E29" s="315">
        <v>44.1</v>
      </c>
      <c r="F29" s="316">
        <v>42.85</v>
      </c>
      <c r="G29" s="316">
        <v>40.700000000000003</v>
      </c>
      <c r="H29" s="316">
        <v>39.450000000000003</v>
      </c>
      <c r="I29" s="316">
        <v>46.25</v>
      </c>
      <c r="J29" s="316">
        <v>47.5</v>
      </c>
      <c r="K29" s="316">
        <v>49.65</v>
      </c>
      <c r="L29" s="303">
        <v>45.35</v>
      </c>
      <c r="M29" s="303">
        <v>41.95</v>
      </c>
      <c r="N29" s="318">
        <v>48391700</v>
      </c>
      <c r="O29" s="319">
        <v>-1.6428861788617886E-2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1308.25</v>
      </c>
      <c r="E30" s="315">
        <v>1309.9166666666667</v>
      </c>
      <c r="F30" s="316">
        <v>1300.8333333333335</v>
      </c>
      <c r="G30" s="316">
        <v>1293.4166666666667</v>
      </c>
      <c r="H30" s="316">
        <v>1284.3333333333335</v>
      </c>
      <c r="I30" s="316">
        <v>1317.3333333333335</v>
      </c>
      <c r="J30" s="316">
        <v>1326.416666666667</v>
      </c>
      <c r="K30" s="316">
        <v>1333.8333333333335</v>
      </c>
      <c r="L30" s="303">
        <v>1319</v>
      </c>
      <c r="M30" s="303">
        <v>1302.5</v>
      </c>
      <c r="N30" s="318">
        <v>1339800</v>
      </c>
      <c r="O30" s="319">
        <v>1.6694490818030049E-2</v>
      </c>
    </row>
    <row r="31" spans="1:15" ht="15">
      <c r="A31" s="276">
        <v>21</v>
      </c>
      <c r="B31" s="386" t="s">
        <v>64</v>
      </c>
      <c r="C31" s="276" t="s">
        <v>65</v>
      </c>
      <c r="D31" s="315">
        <v>88.95</v>
      </c>
      <c r="E31" s="315">
        <v>88.7</v>
      </c>
      <c r="F31" s="316">
        <v>87.550000000000011</v>
      </c>
      <c r="G31" s="316">
        <v>86.15</v>
      </c>
      <c r="H31" s="316">
        <v>85.000000000000014</v>
      </c>
      <c r="I31" s="316">
        <v>90.100000000000009</v>
      </c>
      <c r="J31" s="316">
        <v>91.250000000000014</v>
      </c>
      <c r="K31" s="316">
        <v>92.65</v>
      </c>
      <c r="L31" s="303">
        <v>89.85</v>
      </c>
      <c r="M31" s="303">
        <v>87.3</v>
      </c>
      <c r="N31" s="318">
        <v>30749600</v>
      </c>
      <c r="O31" s="319">
        <v>-3.3675662765703371E-2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629.15</v>
      </c>
      <c r="E32" s="315">
        <v>626.26666666666665</v>
      </c>
      <c r="F32" s="316">
        <v>622.13333333333333</v>
      </c>
      <c r="G32" s="316">
        <v>615.11666666666667</v>
      </c>
      <c r="H32" s="316">
        <v>610.98333333333335</v>
      </c>
      <c r="I32" s="316">
        <v>633.2833333333333</v>
      </c>
      <c r="J32" s="316">
        <v>637.41666666666652</v>
      </c>
      <c r="K32" s="316">
        <v>644.43333333333328</v>
      </c>
      <c r="L32" s="303">
        <v>630.4</v>
      </c>
      <c r="M32" s="303">
        <v>619.25</v>
      </c>
      <c r="N32" s="318">
        <v>3446300</v>
      </c>
      <c r="O32" s="319">
        <v>-3.5406403940886698E-2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452.65</v>
      </c>
      <c r="E33" s="315">
        <v>451.59999999999997</v>
      </c>
      <c r="F33" s="316">
        <v>446.09999999999991</v>
      </c>
      <c r="G33" s="316">
        <v>439.54999999999995</v>
      </c>
      <c r="H33" s="316">
        <v>434.0499999999999</v>
      </c>
      <c r="I33" s="316">
        <v>458.14999999999992</v>
      </c>
      <c r="J33" s="316">
        <v>463.65000000000003</v>
      </c>
      <c r="K33" s="316">
        <v>470.19999999999993</v>
      </c>
      <c r="L33" s="303">
        <v>457.1</v>
      </c>
      <c r="M33" s="303">
        <v>445.05</v>
      </c>
      <c r="N33" s="318">
        <v>5836500</v>
      </c>
      <c r="O33" s="319">
        <v>-4.3500511770726714E-3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457.6</v>
      </c>
      <c r="E34" s="315">
        <v>451.4666666666667</v>
      </c>
      <c r="F34" s="316">
        <v>442.03333333333342</v>
      </c>
      <c r="G34" s="316">
        <v>426.4666666666667</v>
      </c>
      <c r="H34" s="316">
        <v>417.03333333333342</v>
      </c>
      <c r="I34" s="316">
        <v>467.03333333333342</v>
      </c>
      <c r="J34" s="316">
        <v>476.4666666666667</v>
      </c>
      <c r="K34" s="316">
        <v>492.03333333333342</v>
      </c>
      <c r="L34" s="303">
        <v>460.9</v>
      </c>
      <c r="M34" s="303">
        <v>435.9</v>
      </c>
      <c r="N34" s="318">
        <v>104120601</v>
      </c>
      <c r="O34" s="319">
        <v>-3.0623147446060522E-2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</v>
      </c>
      <c r="E35" s="315">
        <v>28.033333333333331</v>
      </c>
      <c r="F35" s="316">
        <v>27.666666666666664</v>
      </c>
      <c r="G35" s="316">
        <v>27.333333333333332</v>
      </c>
      <c r="H35" s="316">
        <v>26.966666666666665</v>
      </c>
      <c r="I35" s="316">
        <v>28.366666666666664</v>
      </c>
      <c r="J35" s="316">
        <v>28.733333333333331</v>
      </c>
      <c r="K35" s="316">
        <v>29.066666666666663</v>
      </c>
      <c r="L35" s="303">
        <v>28.4</v>
      </c>
      <c r="M35" s="303">
        <v>27.7</v>
      </c>
      <c r="N35" s="318">
        <v>57897000</v>
      </c>
      <c r="O35" s="319">
        <v>7.6754385964912276E-3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404.65</v>
      </c>
      <c r="E36" s="315">
        <v>402.7833333333333</v>
      </c>
      <c r="F36" s="316">
        <v>398.46666666666658</v>
      </c>
      <c r="G36" s="316">
        <v>392.2833333333333</v>
      </c>
      <c r="H36" s="316">
        <v>387.96666666666658</v>
      </c>
      <c r="I36" s="316">
        <v>408.96666666666658</v>
      </c>
      <c r="J36" s="316">
        <v>413.2833333333333</v>
      </c>
      <c r="K36" s="316">
        <v>419.46666666666658</v>
      </c>
      <c r="L36" s="303">
        <v>407.1</v>
      </c>
      <c r="M36" s="303">
        <v>396.6</v>
      </c>
      <c r="N36" s="318">
        <v>11792100</v>
      </c>
      <c r="O36" s="319">
        <v>-8.8923255364392034E-3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11617.15</v>
      </c>
      <c r="E37" s="315">
        <v>11609.266666666668</v>
      </c>
      <c r="F37" s="316">
        <v>11439.883333333337</v>
      </c>
      <c r="G37" s="316">
        <v>11262.616666666669</v>
      </c>
      <c r="H37" s="316">
        <v>11093.233333333337</v>
      </c>
      <c r="I37" s="316">
        <v>11786.533333333336</v>
      </c>
      <c r="J37" s="316">
        <v>11955.916666666668</v>
      </c>
      <c r="K37" s="316">
        <v>12133.183333333336</v>
      </c>
      <c r="L37" s="303">
        <v>11778.65</v>
      </c>
      <c r="M37" s="303">
        <v>11432</v>
      </c>
      <c r="N37" s="318">
        <v>156900</v>
      </c>
      <c r="O37" s="319">
        <v>2.8178243774574049E-2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348.25</v>
      </c>
      <c r="E38" s="315">
        <v>349.95</v>
      </c>
      <c r="F38" s="316">
        <v>344.7</v>
      </c>
      <c r="G38" s="316">
        <v>341.15</v>
      </c>
      <c r="H38" s="316">
        <v>335.9</v>
      </c>
      <c r="I38" s="316">
        <v>353.5</v>
      </c>
      <c r="J38" s="316">
        <v>358.75</v>
      </c>
      <c r="K38" s="316">
        <v>362.3</v>
      </c>
      <c r="L38" s="303">
        <v>355.2</v>
      </c>
      <c r="M38" s="303">
        <v>346.4</v>
      </c>
      <c r="N38" s="318">
        <v>20788200</v>
      </c>
      <c r="O38" s="319">
        <v>1.5118220972136767E-2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3435.5</v>
      </c>
      <c r="E39" s="315">
        <v>3442.5666666666671</v>
      </c>
      <c r="F39" s="316">
        <v>3397.983333333334</v>
      </c>
      <c r="G39" s="316">
        <v>3360.4666666666672</v>
      </c>
      <c r="H39" s="316">
        <v>3315.8833333333341</v>
      </c>
      <c r="I39" s="316">
        <v>3480.0833333333339</v>
      </c>
      <c r="J39" s="316">
        <v>3524.666666666667</v>
      </c>
      <c r="K39" s="316">
        <v>3562.1833333333338</v>
      </c>
      <c r="L39" s="303">
        <v>3487.15</v>
      </c>
      <c r="M39" s="303">
        <v>3405.05</v>
      </c>
      <c r="N39" s="318">
        <v>1233400</v>
      </c>
      <c r="O39" s="319">
        <v>9.1118188251946217E-2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411.4</v>
      </c>
      <c r="E40" s="315">
        <v>413.2166666666667</v>
      </c>
      <c r="F40" s="316">
        <v>402.53333333333342</v>
      </c>
      <c r="G40" s="316">
        <v>393.66666666666674</v>
      </c>
      <c r="H40" s="316">
        <v>382.98333333333346</v>
      </c>
      <c r="I40" s="316">
        <v>422.08333333333337</v>
      </c>
      <c r="J40" s="316">
        <v>432.76666666666665</v>
      </c>
      <c r="K40" s="316">
        <v>441.63333333333333</v>
      </c>
      <c r="L40" s="303">
        <v>423.9</v>
      </c>
      <c r="M40" s="303">
        <v>404.35</v>
      </c>
      <c r="N40" s="318">
        <v>6111600</v>
      </c>
      <c r="O40" s="319">
        <v>0.11476725521669343</v>
      </c>
    </row>
    <row r="41" spans="1:15" ht="15">
      <c r="A41" s="276">
        <v>31</v>
      </c>
      <c r="B41" s="386" t="s">
        <v>54</v>
      </c>
      <c r="C41" s="276" t="s">
        <v>77</v>
      </c>
      <c r="D41" s="315">
        <v>86.95</v>
      </c>
      <c r="E41" s="315">
        <v>86.40000000000002</v>
      </c>
      <c r="F41" s="316">
        <v>84.700000000000045</v>
      </c>
      <c r="G41" s="316">
        <v>82.450000000000031</v>
      </c>
      <c r="H41" s="316">
        <v>80.750000000000057</v>
      </c>
      <c r="I41" s="316">
        <v>88.650000000000034</v>
      </c>
      <c r="J41" s="316">
        <v>90.35</v>
      </c>
      <c r="K41" s="316">
        <v>92.600000000000023</v>
      </c>
      <c r="L41" s="303">
        <v>88.1</v>
      </c>
      <c r="M41" s="303">
        <v>84.15</v>
      </c>
      <c r="N41" s="318">
        <v>14180800</v>
      </c>
      <c r="O41" s="319">
        <v>2.1303564998199496E-2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289.35000000000002</v>
      </c>
      <c r="E42" s="315">
        <v>283.40000000000003</v>
      </c>
      <c r="F42" s="316">
        <v>274.30000000000007</v>
      </c>
      <c r="G42" s="316">
        <v>259.25000000000006</v>
      </c>
      <c r="H42" s="316">
        <v>250.15000000000009</v>
      </c>
      <c r="I42" s="316">
        <v>298.45000000000005</v>
      </c>
      <c r="J42" s="316">
        <v>307.55000000000007</v>
      </c>
      <c r="K42" s="316">
        <v>322.60000000000002</v>
      </c>
      <c r="L42" s="303">
        <v>292.5</v>
      </c>
      <c r="M42" s="303">
        <v>268.35000000000002</v>
      </c>
      <c r="N42" s="318">
        <v>6267500</v>
      </c>
      <c r="O42" s="319">
        <v>0.46095571095571097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754.4</v>
      </c>
      <c r="E43" s="315">
        <v>754.56666666666661</v>
      </c>
      <c r="F43" s="316">
        <v>745.63333333333321</v>
      </c>
      <c r="G43" s="316">
        <v>736.86666666666656</v>
      </c>
      <c r="H43" s="316">
        <v>727.93333333333317</v>
      </c>
      <c r="I43" s="316">
        <v>763.33333333333326</v>
      </c>
      <c r="J43" s="316">
        <v>772.26666666666665</v>
      </c>
      <c r="K43" s="316">
        <v>781.0333333333333</v>
      </c>
      <c r="L43" s="303">
        <v>763.5</v>
      </c>
      <c r="M43" s="303">
        <v>745.8</v>
      </c>
      <c r="N43" s="318">
        <v>15230800</v>
      </c>
      <c r="O43" s="319">
        <v>4.8889270091774595E-3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115.9</v>
      </c>
      <c r="E44" s="315">
        <v>115.28333333333335</v>
      </c>
      <c r="F44" s="316">
        <v>114.26666666666669</v>
      </c>
      <c r="G44" s="316">
        <v>112.63333333333335</v>
      </c>
      <c r="H44" s="316">
        <v>111.6166666666667</v>
      </c>
      <c r="I44" s="316">
        <v>116.91666666666669</v>
      </c>
      <c r="J44" s="316">
        <v>117.93333333333334</v>
      </c>
      <c r="K44" s="316">
        <v>119.56666666666668</v>
      </c>
      <c r="L44" s="303">
        <v>116.3</v>
      </c>
      <c r="M44" s="303">
        <v>113.65</v>
      </c>
      <c r="N44" s="318">
        <v>39488900</v>
      </c>
      <c r="O44" s="319">
        <v>-4.3210579492783292E-2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2127.9</v>
      </c>
      <c r="E45" s="315">
        <v>2154.2000000000003</v>
      </c>
      <c r="F45" s="316">
        <v>2080.5500000000006</v>
      </c>
      <c r="G45" s="316">
        <v>2033.2000000000003</v>
      </c>
      <c r="H45" s="316">
        <v>1959.5500000000006</v>
      </c>
      <c r="I45" s="316">
        <v>2201.5500000000006</v>
      </c>
      <c r="J45" s="316">
        <v>2275.2000000000003</v>
      </c>
      <c r="K45" s="316">
        <v>2322.5500000000006</v>
      </c>
      <c r="L45" s="303">
        <v>2227.85</v>
      </c>
      <c r="M45" s="303">
        <v>2106.85</v>
      </c>
      <c r="N45" s="318">
        <v>470625</v>
      </c>
      <c r="O45" s="319">
        <v>2.032520325203252E-2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1515.25</v>
      </c>
      <c r="E46" s="315">
        <v>1512.4166666666667</v>
      </c>
      <c r="F46" s="316">
        <v>1500.8333333333335</v>
      </c>
      <c r="G46" s="316">
        <v>1486.4166666666667</v>
      </c>
      <c r="H46" s="316">
        <v>1474.8333333333335</v>
      </c>
      <c r="I46" s="316">
        <v>1526.8333333333335</v>
      </c>
      <c r="J46" s="316">
        <v>1538.416666666667</v>
      </c>
      <c r="K46" s="316">
        <v>1552.8333333333335</v>
      </c>
      <c r="L46" s="303">
        <v>1524</v>
      </c>
      <c r="M46" s="303">
        <v>1498</v>
      </c>
      <c r="N46" s="318">
        <v>2560600</v>
      </c>
      <c r="O46" s="319">
        <v>-6.2483020918228738E-3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391.15</v>
      </c>
      <c r="E47" s="315">
        <v>389.75</v>
      </c>
      <c r="F47" s="316">
        <v>386</v>
      </c>
      <c r="G47" s="316">
        <v>380.85</v>
      </c>
      <c r="H47" s="316">
        <v>377.1</v>
      </c>
      <c r="I47" s="316">
        <v>394.9</v>
      </c>
      <c r="J47" s="316">
        <v>398.65</v>
      </c>
      <c r="K47" s="316">
        <v>403.79999999999995</v>
      </c>
      <c r="L47" s="303">
        <v>393.5</v>
      </c>
      <c r="M47" s="303">
        <v>384.6</v>
      </c>
      <c r="N47" s="318">
        <v>5287629</v>
      </c>
      <c r="O47" s="319">
        <v>-8.789920890711983E-3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438.7</v>
      </c>
      <c r="E48" s="315">
        <v>436.2166666666667</v>
      </c>
      <c r="F48" s="316">
        <v>432.48333333333341</v>
      </c>
      <c r="G48" s="316">
        <v>426.26666666666671</v>
      </c>
      <c r="H48" s="316">
        <v>422.53333333333342</v>
      </c>
      <c r="I48" s="316">
        <v>442.43333333333339</v>
      </c>
      <c r="J48" s="316">
        <v>446.16666666666674</v>
      </c>
      <c r="K48" s="316">
        <v>452.38333333333338</v>
      </c>
      <c r="L48" s="303">
        <v>439.95</v>
      </c>
      <c r="M48" s="303">
        <v>430</v>
      </c>
      <c r="N48" s="318">
        <v>1503600</v>
      </c>
      <c r="O48" s="319">
        <v>-2.3885350318471337E-3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506.85</v>
      </c>
      <c r="E49" s="315">
        <v>509.10000000000008</v>
      </c>
      <c r="F49" s="316">
        <v>502.25000000000011</v>
      </c>
      <c r="G49" s="316">
        <v>497.65000000000003</v>
      </c>
      <c r="H49" s="316">
        <v>490.80000000000007</v>
      </c>
      <c r="I49" s="316">
        <v>513.70000000000016</v>
      </c>
      <c r="J49" s="316">
        <v>520.55000000000018</v>
      </c>
      <c r="K49" s="316">
        <v>525.1500000000002</v>
      </c>
      <c r="L49" s="303">
        <v>515.95000000000005</v>
      </c>
      <c r="M49" s="303">
        <v>504.5</v>
      </c>
      <c r="N49" s="318">
        <v>13018750</v>
      </c>
      <c r="O49" s="319">
        <v>9.023343452318644E-2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3062.3</v>
      </c>
      <c r="E50" s="315">
        <v>3082.8166666666671</v>
      </c>
      <c r="F50" s="316">
        <v>3025.6333333333341</v>
      </c>
      <c r="G50" s="316">
        <v>2988.9666666666672</v>
      </c>
      <c r="H50" s="316">
        <v>2931.7833333333342</v>
      </c>
      <c r="I50" s="316">
        <v>3119.483333333334</v>
      </c>
      <c r="J50" s="316">
        <v>3176.6666666666674</v>
      </c>
      <c r="K50" s="316">
        <v>3213.3333333333339</v>
      </c>
      <c r="L50" s="303">
        <v>3140</v>
      </c>
      <c r="M50" s="303">
        <v>3046.15</v>
      </c>
      <c r="N50" s="318">
        <v>3247600</v>
      </c>
      <c r="O50" s="319">
        <v>-1.7213820238534366E-3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165.25</v>
      </c>
      <c r="E51" s="315">
        <v>164.48333333333335</v>
      </c>
      <c r="F51" s="316">
        <v>157.41666666666669</v>
      </c>
      <c r="G51" s="316">
        <v>149.58333333333334</v>
      </c>
      <c r="H51" s="316">
        <v>142.51666666666668</v>
      </c>
      <c r="I51" s="316">
        <v>172.31666666666669</v>
      </c>
      <c r="J51" s="316">
        <v>179.38333333333335</v>
      </c>
      <c r="K51" s="316">
        <v>187.2166666666667</v>
      </c>
      <c r="L51" s="303">
        <v>171.55</v>
      </c>
      <c r="M51" s="303">
        <v>156.65</v>
      </c>
      <c r="N51" s="318">
        <v>26875200</v>
      </c>
      <c r="O51" s="319">
        <v>-8.8630259623992833E-2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4878.55</v>
      </c>
      <c r="E52" s="315">
        <v>4880.1333333333341</v>
      </c>
      <c r="F52" s="316">
        <v>4832.6166666666686</v>
      </c>
      <c r="G52" s="316">
        <v>4786.6833333333343</v>
      </c>
      <c r="H52" s="316">
        <v>4739.1666666666688</v>
      </c>
      <c r="I52" s="316">
        <v>4926.0666666666684</v>
      </c>
      <c r="J52" s="316">
        <v>4973.583333333333</v>
      </c>
      <c r="K52" s="316">
        <v>5019.5166666666682</v>
      </c>
      <c r="L52" s="303">
        <v>4927.6499999999996</v>
      </c>
      <c r="M52" s="303">
        <v>4834.2</v>
      </c>
      <c r="N52" s="318">
        <v>3182750</v>
      </c>
      <c r="O52" s="319">
        <v>-7.9869092609186898E-3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2035.1</v>
      </c>
      <c r="E53" s="315">
        <v>2048.2333333333336</v>
      </c>
      <c r="F53" s="316">
        <v>1999.2166666666672</v>
      </c>
      <c r="G53" s="316">
        <v>1963.3333333333335</v>
      </c>
      <c r="H53" s="316">
        <v>1914.3166666666671</v>
      </c>
      <c r="I53" s="316">
        <v>2084.1166666666672</v>
      </c>
      <c r="J53" s="316">
        <v>2133.1333333333337</v>
      </c>
      <c r="K53" s="316">
        <v>2169.0166666666673</v>
      </c>
      <c r="L53" s="303">
        <v>2097.25</v>
      </c>
      <c r="M53" s="303">
        <v>2012.35</v>
      </c>
      <c r="N53" s="318">
        <v>2438100</v>
      </c>
      <c r="O53" s="319">
        <v>4.0633403047505227E-2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1229.5</v>
      </c>
      <c r="E54" s="315">
        <v>1218.8666666666666</v>
      </c>
      <c r="F54" s="316">
        <v>1198.7333333333331</v>
      </c>
      <c r="G54" s="316">
        <v>1167.9666666666665</v>
      </c>
      <c r="H54" s="316">
        <v>1147.833333333333</v>
      </c>
      <c r="I54" s="316">
        <v>1249.6333333333332</v>
      </c>
      <c r="J54" s="316">
        <v>1269.7666666666669</v>
      </c>
      <c r="K54" s="316">
        <v>1300.5333333333333</v>
      </c>
      <c r="L54" s="303">
        <v>1239</v>
      </c>
      <c r="M54" s="303">
        <v>1188.0999999999999</v>
      </c>
      <c r="N54" s="318">
        <v>3287900</v>
      </c>
      <c r="O54" s="319">
        <v>0.16462107929086303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159.44999999999999</v>
      </c>
      <c r="E55" s="315">
        <v>159.16666666666666</v>
      </c>
      <c r="F55" s="316">
        <v>157.5333333333333</v>
      </c>
      <c r="G55" s="316">
        <v>155.61666666666665</v>
      </c>
      <c r="H55" s="316">
        <v>153.98333333333329</v>
      </c>
      <c r="I55" s="316">
        <v>161.08333333333331</v>
      </c>
      <c r="J55" s="316">
        <v>162.7166666666667</v>
      </c>
      <c r="K55" s="316">
        <v>164.63333333333333</v>
      </c>
      <c r="L55" s="303">
        <v>160.80000000000001</v>
      </c>
      <c r="M55" s="303">
        <v>157.25</v>
      </c>
      <c r="N55" s="318">
        <v>10695600</v>
      </c>
      <c r="O55" s="319">
        <v>0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51.9</v>
      </c>
      <c r="E56" s="315">
        <v>51.583333333333336</v>
      </c>
      <c r="F56" s="316">
        <v>50.516666666666673</v>
      </c>
      <c r="G56" s="316">
        <v>49.13333333333334</v>
      </c>
      <c r="H56" s="316">
        <v>48.066666666666677</v>
      </c>
      <c r="I56" s="316">
        <v>52.966666666666669</v>
      </c>
      <c r="J56" s="316">
        <v>54.033333333333331</v>
      </c>
      <c r="K56" s="316">
        <v>55.416666666666664</v>
      </c>
      <c r="L56" s="303">
        <v>52.65</v>
      </c>
      <c r="M56" s="303">
        <v>50.2</v>
      </c>
      <c r="N56" s="318">
        <v>90058000</v>
      </c>
      <c r="O56" s="319">
        <v>2.8546628825299656E-2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84.35</v>
      </c>
      <c r="E57" s="315">
        <v>84.466666666666654</v>
      </c>
      <c r="F57" s="316">
        <v>83.683333333333309</v>
      </c>
      <c r="G57" s="316">
        <v>83.016666666666652</v>
      </c>
      <c r="H57" s="316">
        <v>82.233333333333306</v>
      </c>
      <c r="I57" s="316">
        <v>85.133333333333312</v>
      </c>
      <c r="J57" s="316">
        <v>85.916666666666643</v>
      </c>
      <c r="K57" s="316">
        <v>86.583333333333314</v>
      </c>
      <c r="L57" s="303">
        <v>85.25</v>
      </c>
      <c r="M57" s="303">
        <v>83.8</v>
      </c>
      <c r="N57" s="318">
        <v>24162100</v>
      </c>
      <c r="O57" s="319">
        <v>2.2773279352226719E-3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473.85</v>
      </c>
      <c r="E58" s="315">
        <v>473.26666666666665</v>
      </c>
      <c r="F58" s="316">
        <v>469.58333333333331</v>
      </c>
      <c r="G58" s="316">
        <v>465.31666666666666</v>
      </c>
      <c r="H58" s="316">
        <v>461.63333333333333</v>
      </c>
      <c r="I58" s="316">
        <v>477.5333333333333</v>
      </c>
      <c r="J58" s="316">
        <v>481.2166666666667</v>
      </c>
      <c r="K58" s="316">
        <v>485.48333333333329</v>
      </c>
      <c r="L58" s="303">
        <v>476.95</v>
      </c>
      <c r="M58" s="303">
        <v>469</v>
      </c>
      <c r="N58" s="318">
        <v>6227250</v>
      </c>
      <c r="O58" s="319">
        <v>5.5710306406685237E-3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23.45</v>
      </c>
      <c r="E59" s="315">
        <v>23.533333333333331</v>
      </c>
      <c r="F59" s="316">
        <v>23.266666666666662</v>
      </c>
      <c r="G59" s="316">
        <v>23.083333333333332</v>
      </c>
      <c r="H59" s="316">
        <v>22.816666666666663</v>
      </c>
      <c r="I59" s="316">
        <v>23.716666666666661</v>
      </c>
      <c r="J59" s="316">
        <v>23.983333333333327</v>
      </c>
      <c r="K59" s="316">
        <v>24.166666666666661</v>
      </c>
      <c r="L59" s="303">
        <v>23.8</v>
      </c>
      <c r="M59" s="303">
        <v>23.35</v>
      </c>
      <c r="N59" s="318">
        <v>65565000</v>
      </c>
      <c r="O59" s="319">
        <v>-1.2872628726287264E-2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659.05</v>
      </c>
      <c r="E60" s="315">
        <v>663.18333333333328</v>
      </c>
      <c r="F60" s="316">
        <v>652.16666666666652</v>
      </c>
      <c r="G60" s="316">
        <v>645.28333333333319</v>
      </c>
      <c r="H60" s="316">
        <v>634.26666666666642</v>
      </c>
      <c r="I60" s="316">
        <v>670.06666666666661</v>
      </c>
      <c r="J60" s="316">
        <v>681.08333333333326</v>
      </c>
      <c r="K60" s="316">
        <v>687.9666666666667</v>
      </c>
      <c r="L60" s="303">
        <v>674.2</v>
      </c>
      <c r="M60" s="303">
        <v>656.3</v>
      </c>
      <c r="N60" s="318">
        <v>4639000</v>
      </c>
      <c r="O60" s="319">
        <v>1.199825479930192E-2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1126.9000000000001</v>
      </c>
      <c r="E61" s="315">
        <v>1097.8500000000001</v>
      </c>
      <c r="F61" s="316">
        <v>1060.9500000000003</v>
      </c>
      <c r="G61" s="316">
        <v>995.00000000000023</v>
      </c>
      <c r="H61" s="316">
        <v>958.10000000000036</v>
      </c>
      <c r="I61" s="316">
        <v>1163.8000000000002</v>
      </c>
      <c r="J61" s="316">
        <v>1200.7000000000003</v>
      </c>
      <c r="K61" s="316">
        <v>1266.6500000000001</v>
      </c>
      <c r="L61" s="303">
        <v>1134.75</v>
      </c>
      <c r="M61" s="303">
        <v>1031.9000000000001</v>
      </c>
      <c r="N61" s="318">
        <v>1069900</v>
      </c>
      <c r="O61" s="319">
        <v>0.50045578851412942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790.4</v>
      </c>
      <c r="E62" s="315">
        <v>786.93333333333339</v>
      </c>
      <c r="F62" s="316">
        <v>779.86666666666679</v>
      </c>
      <c r="G62" s="316">
        <v>769.33333333333337</v>
      </c>
      <c r="H62" s="316">
        <v>762.26666666666677</v>
      </c>
      <c r="I62" s="316">
        <v>797.46666666666681</v>
      </c>
      <c r="J62" s="316">
        <v>804.53333333333342</v>
      </c>
      <c r="K62" s="316">
        <v>815.06666666666683</v>
      </c>
      <c r="L62" s="303">
        <v>794</v>
      </c>
      <c r="M62" s="303">
        <v>776.4</v>
      </c>
      <c r="N62" s="318">
        <v>18468950</v>
      </c>
      <c r="O62" s="319">
        <v>-1.0276964184779817E-3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782</v>
      </c>
      <c r="E63" s="315">
        <v>766.9666666666667</v>
      </c>
      <c r="F63" s="316">
        <v>746.03333333333342</v>
      </c>
      <c r="G63" s="316">
        <v>710.06666666666672</v>
      </c>
      <c r="H63" s="316">
        <v>689.13333333333344</v>
      </c>
      <c r="I63" s="316">
        <v>802.93333333333339</v>
      </c>
      <c r="J63" s="316">
        <v>823.86666666666679</v>
      </c>
      <c r="K63" s="316">
        <v>859.83333333333337</v>
      </c>
      <c r="L63" s="303">
        <v>787.9</v>
      </c>
      <c r="M63" s="303">
        <v>731</v>
      </c>
      <c r="N63" s="318">
        <v>5054000</v>
      </c>
      <c r="O63" s="319">
        <v>3.7735849056603774E-3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826.1</v>
      </c>
      <c r="E64" s="315">
        <v>831.23333333333323</v>
      </c>
      <c r="F64" s="316">
        <v>818.06666666666649</v>
      </c>
      <c r="G64" s="316">
        <v>810.0333333333333</v>
      </c>
      <c r="H64" s="316">
        <v>796.86666666666656</v>
      </c>
      <c r="I64" s="316">
        <v>839.26666666666642</v>
      </c>
      <c r="J64" s="316">
        <v>852.43333333333317</v>
      </c>
      <c r="K64" s="316">
        <v>860.46666666666636</v>
      </c>
      <c r="L64" s="303">
        <v>844.4</v>
      </c>
      <c r="M64" s="303">
        <v>823.2</v>
      </c>
      <c r="N64" s="318">
        <v>14781200</v>
      </c>
      <c r="O64" s="319">
        <v>4.4622538834471155E-2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2046.4</v>
      </c>
      <c r="E65" s="315">
        <v>2011.95</v>
      </c>
      <c r="F65" s="316">
        <v>1956.5</v>
      </c>
      <c r="G65" s="316">
        <v>1866.6</v>
      </c>
      <c r="H65" s="316">
        <v>1811.1499999999999</v>
      </c>
      <c r="I65" s="316">
        <v>2101.8500000000004</v>
      </c>
      <c r="J65" s="316">
        <v>2157.3000000000002</v>
      </c>
      <c r="K65" s="316">
        <v>2247.2000000000003</v>
      </c>
      <c r="L65" s="303">
        <v>2067.4</v>
      </c>
      <c r="M65" s="303">
        <v>1922.05</v>
      </c>
      <c r="N65" s="318">
        <v>24886500</v>
      </c>
      <c r="O65" s="319">
        <v>-4.5957426384122492E-3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1218.0999999999999</v>
      </c>
      <c r="E66" s="315">
        <v>1208.1000000000001</v>
      </c>
      <c r="F66" s="316">
        <v>1190.0000000000002</v>
      </c>
      <c r="G66" s="316">
        <v>1161.9000000000001</v>
      </c>
      <c r="H66" s="316">
        <v>1143.8000000000002</v>
      </c>
      <c r="I66" s="316">
        <v>1236.2000000000003</v>
      </c>
      <c r="J66" s="316">
        <v>1254.3000000000002</v>
      </c>
      <c r="K66" s="316">
        <v>1282.4000000000003</v>
      </c>
      <c r="L66" s="303">
        <v>1226.2</v>
      </c>
      <c r="M66" s="303">
        <v>1180</v>
      </c>
      <c r="N66" s="318">
        <v>36173500</v>
      </c>
      <c r="O66" s="319">
        <v>-1.3750806004168729E-2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590.04999999999995</v>
      </c>
      <c r="E67" s="315">
        <v>590.48333333333323</v>
      </c>
      <c r="F67" s="316">
        <v>585.66666666666652</v>
      </c>
      <c r="G67" s="316">
        <v>581.2833333333333</v>
      </c>
      <c r="H67" s="316">
        <v>576.46666666666658</v>
      </c>
      <c r="I67" s="316">
        <v>594.86666666666645</v>
      </c>
      <c r="J67" s="316">
        <v>599.68333333333328</v>
      </c>
      <c r="K67" s="316">
        <v>604.06666666666638</v>
      </c>
      <c r="L67" s="303">
        <v>595.29999999999995</v>
      </c>
      <c r="M67" s="303">
        <v>586.1</v>
      </c>
      <c r="N67" s="318">
        <v>10560000</v>
      </c>
      <c r="O67" s="319">
        <v>-8.8787941358661991E-3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2840.1</v>
      </c>
      <c r="E68" s="315">
        <v>2849.5833333333335</v>
      </c>
      <c r="F68" s="316">
        <v>2806.5666666666671</v>
      </c>
      <c r="G68" s="316">
        <v>2773.0333333333338</v>
      </c>
      <c r="H68" s="316">
        <v>2730.0166666666673</v>
      </c>
      <c r="I68" s="316">
        <v>2883.1166666666668</v>
      </c>
      <c r="J68" s="316">
        <v>2926.1333333333332</v>
      </c>
      <c r="K68" s="316">
        <v>2959.6666666666665</v>
      </c>
      <c r="L68" s="303">
        <v>2892.6</v>
      </c>
      <c r="M68" s="303">
        <v>2816.05</v>
      </c>
      <c r="N68" s="318">
        <v>3021600</v>
      </c>
      <c r="O68" s="319">
        <v>-1.7461711052580237E-2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171.4</v>
      </c>
      <c r="E69" s="315">
        <v>170.93333333333331</v>
      </c>
      <c r="F69" s="316">
        <v>168.71666666666661</v>
      </c>
      <c r="G69" s="316">
        <v>166.0333333333333</v>
      </c>
      <c r="H69" s="316">
        <v>163.81666666666661</v>
      </c>
      <c r="I69" s="316">
        <v>173.61666666666662</v>
      </c>
      <c r="J69" s="316">
        <v>175.83333333333331</v>
      </c>
      <c r="K69" s="316">
        <v>178.51666666666662</v>
      </c>
      <c r="L69" s="303">
        <v>173.15</v>
      </c>
      <c r="M69" s="303">
        <v>168.25</v>
      </c>
      <c r="N69" s="318">
        <v>29842000</v>
      </c>
      <c r="O69" s="319">
        <v>1.968851013811343E-2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187.55</v>
      </c>
      <c r="E70" s="315">
        <v>187.30000000000004</v>
      </c>
      <c r="F70" s="316">
        <v>185.80000000000007</v>
      </c>
      <c r="G70" s="316">
        <v>184.05000000000004</v>
      </c>
      <c r="H70" s="316">
        <v>182.55000000000007</v>
      </c>
      <c r="I70" s="316">
        <v>189.05000000000007</v>
      </c>
      <c r="J70" s="316">
        <v>190.55</v>
      </c>
      <c r="K70" s="316">
        <v>192.30000000000007</v>
      </c>
      <c r="L70" s="303">
        <v>188.8</v>
      </c>
      <c r="M70" s="303">
        <v>185.55</v>
      </c>
      <c r="N70" s="318">
        <v>29421900</v>
      </c>
      <c r="O70" s="319">
        <v>-8.0109239872553483E-3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2081.15</v>
      </c>
      <c r="E71" s="315">
        <v>2077.8666666666668</v>
      </c>
      <c r="F71" s="316">
        <v>2066.1333333333337</v>
      </c>
      <c r="G71" s="316">
        <v>2051.1166666666668</v>
      </c>
      <c r="H71" s="316">
        <v>2039.3833333333337</v>
      </c>
      <c r="I71" s="316">
        <v>2092.8833333333337</v>
      </c>
      <c r="J71" s="316">
        <v>2104.6166666666672</v>
      </c>
      <c r="K71" s="316">
        <v>2119.6333333333337</v>
      </c>
      <c r="L71" s="303">
        <v>2089.6</v>
      </c>
      <c r="M71" s="303">
        <v>2062.85</v>
      </c>
      <c r="N71" s="318">
        <v>5863800</v>
      </c>
      <c r="O71" s="319">
        <v>-2.1623786164781261E-2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141</v>
      </c>
      <c r="E72" s="315">
        <v>140.73333333333332</v>
      </c>
      <c r="F72" s="316">
        <v>138.56666666666663</v>
      </c>
      <c r="G72" s="316">
        <v>136.13333333333333</v>
      </c>
      <c r="H72" s="316">
        <v>133.96666666666664</v>
      </c>
      <c r="I72" s="316">
        <v>143.16666666666663</v>
      </c>
      <c r="J72" s="316">
        <v>145.33333333333331</v>
      </c>
      <c r="K72" s="316">
        <v>147.76666666666662</v>
      </c>
      <c r="L72" s="303">
        <v>142.9</v>
      </c>
      <c r="M72" s="303">
        <v>138.30000000000001</v>
      </c>
      <c r="N72" s="318">
        <v>16560200</v>
      </c>
      <c r="O72" s="319">
        <v>3.0279652844744456E-2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419.25</v>
      </c>
      <c r="E73" s="315">
        <v>417.2833333333333</v>
      </c>
      <c r="F73" s="316">
        <v>409.76666666666659</v>
      </c>
      <c r="G73" s="316">
        <v>400.2833333333333</v>
      </c>
      <c r="H73" s="316">
        <v>392.76666666666659</v>
      </c>
      <c r="I73" s="316">
        <v>426.76666666666659</v>
      </c>
      <c r="J73" s="316">
        <v>434.28333333333325</v>
      </c>
      <c r="K73" s="316">
        <v>443.76666666666659</v>
      </c>
      <c r="L73" s="303">
        <v>424.8</v>
      </c>
      <c r="M73" s="303">
        <v>407.8</v>
      </c>
      <c r="N73" s="318">
        <v>123840750</v>
      </c>
      <c r="O73" s="319">
        <v>2.8138948185522997E-2</v>
      </c>
    </row>
    <row r="74" spans="1:15" ht="15">
      <c r="A74" s="276">
        <v>64</v>
      </c>
      <c r="B74" s="417" t="s">
        <v>57</v>
      </c>
      <c r="C74" t="s">
        <v>256</v>
      </c>
      <c r="D74" s="515">
        <v>1230.0999999999999</v>
      </c>
      <c r="E74" s="515">
        <v>1235.0166666666667</v>
      </c>
      <c r="F74" s="516">
        <v>1217.1833333333334</v>
      </c>
      <c r="G74" s="516">
        <v>1204.2666666666667</v>
      </c>
      <c r="H74" s="516">
        <v>1186.4333333333334</v>
      </c>
      <c r="I74" s="516">
        <v>1247.9333333333334</v>
      </c>
      <c r="J74" s="516">
        <v>1265.7666666666669</v>
      </c>
      <c r="K74" s="516">
        <v>1278.6833333333334</v>
      </c>
      <c r="L74" s="517">
        <v>1252.8499999999999</v>
      </c>
      <c r="M74" s="517">
        <v>1222.0999999999999</v>
      </c>
      <c r="N74" s="518">
        <v>106250</v>
      </c>
      <c r="O74" s="519">
        <v>0.89393939393939392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405.1</v>
      </c>
      <c r="E75" s="315">
        <v>404.58333333333331</v>
      </c>
      <c r="F75" s="316">
        <v>401.16666666666663</v>
      </c>
      <c r="G75" s="316">
        <v>397.23333333333329</v>
      </c>
      <c r="H75" s="316">
        <v>393.81666666666661</v>
      </c>
      <c r="I75" s="316">
        <v>408.51666666666665</v>
      </c>
      <c r="J75" s="316">
        <v>411.93333333333328</v>
      </c>
      <c r="K75" s="316">
        <v>415.86666666666667</v>
      </c>
      <c r="L75" s="303">
        <v>408</v>
      </c>
      <c r="M75" s="303">
        <v>400.65</v>
      </c>
      <c r="N75" s="318">
        <v>7680000</v>
      </c>
      <c r="O75" s="319">
        <v>-8.1363812475784576E-3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8.8000000000000007</v>
      </c>
      <c r="E76" s="315">
        <v>8.7166666666666668</v>
      </c>
      <c r="F76" s="316">
        <v>8.4833333333333343</v>
      </c>
      <c r="G76" s="316">
        <v>8.1666666666666679</v>
      </c>
      <c r="H76" s="316">
        <v>7.9333333333333353</v>
      </c>
      <c r="I76" s="316">
        <v>9.0333333333333332</v>
      </c>
      <c r="J76" s="316">
        <v>9.2666666666666639</v>
      </c>
      <c r="K76" s="316">
        <v>9.5833333333333321</v>
      </c>
      <c r="L76" s="303">
        <v>8.9499999999999993</v>
      </c>
      <c r="M76" s="303">
        <v>8.4</v>
      </c>
      <c r="N76" s="318">
        <v>322560000</v>
      </c>
      <c r="O76" s="319">
        <v>8.2706766917293228E-2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30.15</v>
      </c>
      <c r="E77" s="315">
        <v>30.25</v>
      </c>
      <c r="F77" s="316">
        <v>29.55</v>
      </c>
      <c r="G77" s="316">
        <v>28.95</v>
      </c>
      <c r="H77" s="316">
        <v>28.25</v>
      </c>
      <c r="I77" s="316">
        <v>30.85</v>
      </c>
      <c r="J77" s="316">
        <v>31.550000000000004</v>
      </c>
      <c r="K77" s="316">
        <v>32.150000000000006</v>
      </c>
      <c r="L77" s="303">
        <v>30.95</v>
      </c>
      <c r="M77" s="303">
        <v>29.65</v>
      </c>
      <c r="N77" s="318">
        <v>136249000</v>
      </c>
      <c r="O77" s="319">
        <v>5.0080538878313076E-2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405.05</v>
      </c>
      <c r="E78" s="315">
        <v>403.86666666666662</v>
      </c>
      <c r="F78" s="316">
        <v>399.93333333333322</v>
      </c>
      <c r="G78" s="316">
        <v>394.81666666666661</v>
      </c>
      <c r="H78" s="316">
        <v>390.88333333333321</v>
      </c>
      <c r="I78" s="316">
        <v>408.98333333333323</v>
      </c>
      <c r="J78" s="316">
        <v>412.91666666666663</v>
      </c>
      <c r="K78" s="316">
        <v>418.03333333333325</v>
      </c>
      <c r="L78" s="303">
        <v>407.8</v>
      </c>
      <c r="M78" s="303">
        <v>398.75</v>
      </c>
      <c r="N78" s="318">
        <v>4633750</v>
      </c>
      <c r="O78" s="319">
        <v>-4.1371158392434987E-3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1315.15</v>
      </c>
      <c r="E79" s="315">
        <v>1309.9333333333334</v>
      </c>
      <c r="F79" s="316">
        <v>1289.8666666666668</v>
      </c>
      <c r="G79" s="316">
        <v>1264.5833333333335</v>
      </c>
      <c r="H79" s="316">
        <v>1244.5166666666669</v>
      </c>
      <c r="I79" s="316">
        <v>1335.2166666666667</v>
      </c>
      <c r="J79" s="316">
        <v>1355.2833333333333</v>
      </c>
      <c r="K79" s="316">
        <v>1380.5666666666666</v>
      </c>
      <c r="L79" s="303">
        <v>1330</v>
      </c>
      <c r="M79" s="303">
        <v>1284.6500000000001</v>
      </c>
      <c r="N79" s="318">
        <v>2499000</v>
      </c>
      <c r="O79" s="319">
        <v>-2.7932960893854749E-3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630.85</v>
      </c>
      <c r="E80" s="315">
        <v>620.56666666666672</v>
      </c>
      <c r="F80" s="316">
        <v>602.68333333333339</v>
      </c>
      <c r="G80" s="316">
        <v>574.51666666666665</v>
      </c>
      <c r="H80" s="316">
        <v>556.63333333333333</v>
      </c>
      <c r="I80" s="316">
        <v>648.73333333333346</v>
      </c>
      <c r="J80" s="316">
        <v>666.6166666666669</v>
      </c>
      <c r="K80" s="316">
        <v>694.78333333333353</v>
      </c>
      <c r="L80" s="303">
        <v>638.45000000000005</v>
      </c>
      <c r="M80" s="303">
        <v>592.4</v>
      </c>
      <c r="N80" s="318">
        <v>27965600</v>
      </c>
      <c r="O80" s="319">
        <v>1.512951562318504E-2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181.2</v>
      </c>
      <c r="E81" s="315">
        <v>182.16666666666666</v>
      </c>
      <c r="F81" s="316">
        <v>178.2833333333333</v>
      </c>
      <c r="G81" s="316">
        <v>175.36666666666665</v>
      </c>
      <c r="H81" s="316">
        <v>171.48333333333329</v>
      </c>
      <c r="I81" s="316">
        <v>185.08333333333331</v>
      </c>
      <c r="J81" s="316">
        <v>188.9666666666667</v>
      </c>
      <c r="K81" s="316">
        <v>191.88333333333333</v>
      </c>
      <c r="L81" s="303">
        <v>186.05</v>
      </c>
      <c r="M81" s="303">
        <v>179.25</v>
      </c>
      <c r="N81" s="318">
        <v>11726400</v>
      </c>
      <c r="O81" s="319">
        <v>3.8175508180466042E-2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1072.9000000000001</v>
      </c>
      <c r="E82" s="315">
        <v>1068.5666666666668</v>
      </c>
      <c r="F82" s="316">
        <v>1056.6833333333336</v>
      </c>
      <c r="G82" s="316">
        <v>1040.4666666666667</v>
      </c>
      <c r="H82" s="316">
        <v>1028.5833333333335</v>
      </c>
      <c r="I82" s="316">
        <v>1084.7833333333338</v>
      </c>
      <c r="J82" s="316">
        <v>1096.666666666667</v>
      </c>
      <c r="K82" s="316">
        <v>1112.8833333333339</v>
      </c>
      <c r="L82" s="303">
        <v>1080.45</v>
      </c>
      <c r="M82" s="303">
        <v>1052.3499999999999</v>
      </c>
      <c r="N82" s="318">
        <v>33514800</v>
      </c>
      <c r="O82" s="319">
        <v>-1.3249010740531374E-2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78.400000000000006</v>
      </c>
      <c r="E83" s="315">
        <v>78.61666666666666</v>
      </c>
      <c r="F83" s="316">
        <v>77.133333333333326</v>
      </c>
      <c r="G83" s="316">
        <v>75.86666666666666</v>
      </c>
      <c r="H83" s="316">
        <v>74.383333333333326</v>
      </c>
      <c r="I83" s="316">
        <v>79.883333333333326</v>
      </c>
      <c r="J83" s="316">
        <v>81.366666666666646</v>
      </c>
      <c r="K83" s="316">
        <v>82.633333333333326</v>
      </c>
      <c r="L83" s="303">
        <v>80.099999999999994</v>
      </c>
      <c r="M83" s="303">
        <v>77.349999999999994</v>
      </c>
      <c r="N83" s="318">
        <v>52898900</v>
      </c>
      <c r="O83" s="319">
        <v>-9.0015998681139166E-3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167</v>
      </c>
      <c r="E84" s="315">
        <v>166.25</v>
      </c>
      <c r="F84" s="316">
        <v>165.25</v>
      </c>
      <c r="G84" s="316">
        <v>163.5</v>
      </c>
      <c r="H84" s="316">
        <v>162.5</v>
      </c>
      <c r="I84" s="316">
        <v>168</v>
      </c>
      <c r="J84" s="316">
        <v>169</v>
      </c>
      <c r="K84" s="316">
        <v>170.75</v>
      </c>
      <c r="L84" s="303">
        <v>167.25</v>
      </c>
      <c r="M84" s="303">
        <v>164.5</v>
      </c>
      <c r="N84" s="318">
        <v>110208000</v>
      </c>
      <c r="O84" s="319">
        <v>-6.8917788863577384E-3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191.3</v>
      </c>
      <c r="E85" s="315">
        <v>191.33333333333334</v>
      </c>
      <c r="F85" s="316">
        <v>187.26666666666668</v>
      </c>
      <c r="G85" s="316">
        <v>183.23333333333335</v>
      </c>
      <c r="H85" s="316">
        <v>179.16666666666669</v>
      </c>
      <c r="I85" s="316">
        <v>195.36666666666667</v>
      </c>
      <c r="J85" s="316">
        <v>199.43333333333334</v>
      </c>
      <c r="K85" s="316">
        <v>203.46666666666667</v>
      </c>
      <c r="L85" s="303">
        <v>195.4</v>
      </c>
      <c r="M85" s="303">
        <v>187.3</v>
      </c>
      <c r="N85" s="318">
        <v>24165000</v>
      </c>
      <c r="O85" s="319">
        <v>-1.1049723756906077E-2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310.10000000000002</v>
      </c>
      <c r="E86" s="315">
        <v>311.21666666666664</v>
      </c>
      <c r="F86" s="316">
        <v>306.0333333333333</v>
      </c>
      <c r="G86" s="316">
        <v>301.96666666666664</v>
      </c>
      <c r="H86" s="316">
        <v>296.7833333333333</v>
      </c>
      <c r="I86" s="316">
        <v>315.2833333333333</v>
      </c>
      <c r="J86" s="316">
        <v>320.46666666666658</v>
      </c>
      <c r="K86" s="316">
        <v>324.5333333333333</v>
      </c>
      <c r="L86" s="303">
        <v>316.39999999999998</v>
      </c>
      <c r="M86" s="303">
        <v>307.14999999999998</v>
      </c>
      <c r="N86" s="318">
        <v>40302900</v>
      </c>
      <c r="O86" s="319">
        <v>5.659233308630331E-3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2173.6999999999998</v>
      </c>
      <c r="E87" s="315">
        <v>2157.5333333333333</v>
      </c>
      <c r="F87" s="316">
        <v>2121.3166666666666</v>
      </c>
      <c r="G87" s="316">
        <v>2068.9333333333334</v>
      </c>
      <c r="H87" s="316">
        <v>2032.7166666666667</v>
      </c>
      <c r="I87" s="316">
        <v>2209.9166666666665</v>
      </c>
      <c r="J87" s="316">
        <v>2246.1333333333328</v>
      </c>
      <c r="K87" s="316">
        <v>2298.5166666666664</v>
      </c>
      <c r="L87" s="303">
        <v>2193.75</v>
      </c>
      <c r="M87" s="303">
        <v>2105.15</v>
      </c>
      <c r="N87" s="318">
        <v>1746250</v>
      </c>
      <c r="O87" s="319">
        <v>3.819857312722949E-2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1576.85</v>
      </c>
      <c r="E88" s="315">
        <v>1568.45</v>
      </c>
      <c r="F88" s="316">
        <v>1539.25</v>
      </c>
      <c r="G88" s="316">
        <v>1501.6499999999999</v>
      </c>
      <c r="H88" s="316">
        <v>1472.4499999999998</v>
      </c>
      <c r="I88" s="316">
        <v>1606.0500000000002</v>
      </c>
      <c r="J88" s="316">
        <v>1635.2500000000005</v>
      </c>
      <c r="K88" s="316">
        <v>1672.8500000000004</v>
      </c>
      <c r="L88" s="303">
        <v>1597.65</v>
      </c>
      <c r="M88" s="303">
        <v>1530.85</v>
      </c>
      <c r="N88" s="318">
        <v>14175200</v>
      </c>
      <c r="O88" s="319">
        <v>-2.2569542402527788E-4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66</v>
      </c>
      <c r="E89" s="315">
        <v>65.766666666666666</v>
      </c>
      <c r="F89" s="316">
        <v>64.833333333333329</v>
      </c>
      <c r="G89" s="316">
        <v>63.666666666666657</v>
      </c>
      <c r="H89" s="316">
        <v>62.73333333333332</v>
      </c>
      <c r="I89" s="316">
        <v>66.933333333333337</v>
      </c>
      <c r="J89" s="316">
        <v>67.866666666666674</v>
      </c>
      <c r="K89" s="316">
        <v>69.033333333333346</v>
      </c>
      <c r="L89" s="303">
        <v>66.7</v>
      </c>
      <c r="M89" s="303">
        <v>64.599999999999994</v>
      </c>
      <c r="N89" s="318">
        <v>27118400</v>
      </c>
      <c r="O89" s="319">
        <v>3.6382536382536385E-2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298.89999999999998</v>
      </c>
      <c r="E90" s="315">
        <v>294.81666666666666</v>
      </c>
      <c r="F90" s="316">
        <v>288.18333333333334</v>
      </c>
      <c r="G90" s="316">
        <v>277.4666666666667</v>
      </c>
      <c r="H90" s="316">
        <v>270.83333333333337</v>
      </c>
      <c r="I90" s="316">
        <v>305.5333333333333</v>
      </c>
      <c r="J90" s="316">
        <v>312.16666666666663</v>
      </c>
      <c r="K90" s="316">
        <v>322.88333333333327</v>
      </c>
      <c r="L90" s="303">
        <v>301.45</v>
      </c>
      <c r="M90" s="303">
        <v>284.10000000000002</v>
      </c>
      <c r="N90" s="318">
        <v>9188000</v>
      </c>
      <c r="O90" s="319">
        <v>-1.0127127774186598E-2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915.4</v>
      </c>
      <c r="E91" s="315">
        <v>916.13333333333333</v>
      </c>
      <c r="F91" s="316">
        <v>905.26666666666665</v>
      </c>
      <c r="G91" s="316">
        <v>895.13333333333333</v>
      </c>
      <c r="H91" s="316">
        <v>884.26666666666665</v>
      </c>
      <c r="I91" s="316">
        <v>926.26666666666665</v>
      </c>
      <c r="J91" s="316">
        <v>937.13333333333321</v>
      </c>
      <c r="K91" s="316">
        <v>947.26666666666665</v>
      </c>
      <c r="L91" s="303">
        <v>927</v>
      </c>
      <c r="M91" s="303">
        <v>906</v>
      </c>
      <c r="N91" s="318">
        <v>13170550</v>
      </c>
      <c r="O91" s="319">
        <v>-1.0081042941672757E-2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916.65</v>
      </c>
      <c r="E92" s="315">
        <v>913.41666666666663</v>
      </c>
      <c r="F92" s="316">
        <v>906.7833333333333</v>
      </c>
      <c r="G92" s="316">
        <v>896.91666666666663</v>
      </c>
      <c r="H92" s="316">
        <v>890.2833333333333</v>
      </c>
      <c r="I92" s="316">
        <v>923.2833333333333</v>
      </c>
      <c r="J92" s="316">
        <v>929.91666666666674</v>
      </c>
      <c r="K92" s="316">
        <v>939.7833333333333</v>
      </c>
      <c r="L92" s="303">
        <v>920.05</v>
      </c>
      <c r="M92" s="303">
        <v>903.55</v>
      </c>
      <c r="N92" s="318">
        <v>6779600</v>
      </c>
      <c r="O92" s="319">
        <v>-1.785494397241719E-2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596.6</v>
      </c>
      <c r="E93" s="315">
        <v>595.80000000000007</v>
      </c>
      <c r="F93" s="316">
        <v>591.55000000000018</v>
      </c>
      <c r="G93" s="316">
        <v>586.50000000000011</v>
      </c>
      <c r="H93" s="316">
        <v>582.25000000000023</v>
      </c>
      <c r="I93" s="316">
        <v>600.85000000000014</v>
      </c>
      <c r="J93" s="316">
        <v>605.09999999999991</v>
      </c>
      <c r="K93" s="316">
        <v>610.15000000000009</v>
      </c>
      <c r="L93" s="303">
        <v>600.04999999999995</v>
      </c>
      <c r="M93" s="303">
        <v>590.75</v>
      </c>
      <c r="N93" s="318">
        <v>13748000</v>
      </c>
      <c r="O93" s="319">
        <v>-3.2512315270935961E-2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125.55</v>
      </c>
      <c r="E94" s="315">
        <v>124.90000000000002</v>
      </c>
      <c r="F94" s="316">
        <v>123.30000000000004</v>
      </c>
      <c r="G94" s="316">
        <v>121.05000000000003</v>
      </c>
      <c r="H94" s="316">
        <v>119.45000000000005</v>
      </c>
      <c r="I94" s="316">
        <v>127.15000000000003</v>
      </c>
      <c r="J94" s="316">
        <v>128.75000000000003</v>
      </c>
      <c r="K94" s="316">
        <v>131.00000000000003</v>
      </c>
      <c r="L94" s="303">
        <v>126.5</v>
      </c>
      <c r="M94" s="303">
        <v>122.65</v>
      </c>
      <c r="N94" s="318">
        <v>18697476</v>
      </c>
      <c r="O94" s="319">
        <v>-3.2436285867046874E-2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158.69999999999999</v>
      </c>
      <c r="E95" s="315">
        <v>157.85</v>
      </c>
      <c r="F95" s="316">
        <v>155.6</v>
      </c>
      <c r="G95" s="316">
        <v>152.5</v>
      </c>
      <c r="H95" s="316">
        <v>150.25</v>
      </c>
      <c r="I95" s="316">
        <v>160.94999999999999</v>
      </c>
      <c r="J95" s="316">
        <v>163.19999999999999</v>
      </c>
      <c r="K95" s="316">
        <v>166.29999999999998</v>
      </c>
      <c r="L95" s="303">
        <v>160.1</v>
      </c>
      <c r="M95" s="303">
        <v>154.75</v>
      </c>
      <c r="N95" s="318">
        <v>16362000</v>
      </c>
      <c r="O95" s="319">
        <v>3.530751708428246E-2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364.25</v>
      </c>
      <c r="E96" s="315">
        <v>361.41666666666669</v>
      </c>
      <c r="F96" s="316">
        <v>357.88333333333338</v>
      </c>
      <c r="G96" s="316">
        <v>351.51666666666671</v>
      </c>
      <c r="H96" s="316">
        <v>347.98333333333341</v>
      </c>
      <c r="I96" s="316">
        <v>367.78333333333336</v>
      </c>
      <c r="J96" s="316">
        <v>371.31666666666666</v>
      </c>
      <c r="K96" s="316">
        <v>377.68333333333334</v>
      </c>
      <c r="L96" s="303">
        <v>364.95</v>
      </c>
      <c r="M96" s="303">
        <v>355.05</v>
      </c>
      <c r="N96" s="318">
        <v>10362000</v>
      </c>
      <c r="O96" s="319">
        <v>-2.6948989412897018E-3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6899.2</v>
      </c>
      <c r="E97" s="315">
        <v>6936.4000000000005</v>
      </c>
      <c r="F97" s="316">
        <v>6822.8000000000011</v>
      </c>
      <c r="G97" s="316">
        <v>6746.4000000000005</v>
      </c>
      <c r="H97" s="316">
        <v>6632.8000000000011</v>
      </c>
      <c r="I97" s="316">
        <v>7012.8000000000011</v>
      </c>
      <c r="J97" s="316">
        <v>7126.4000000000015</v>
      </c>
      <c r="K97" s="316">
        <v>7202.8000000000011</v>
      </c>
      <c r="L97" s="303">
        <v>7050</v>
      </c>
      <c r="M97" s="303">
        <v>6860</v>
      </c>
      <c r="N97" s="318">
        <v>2697400</v>
      </c>
      <c r="O97" s="319">
        <v>3.6783641465195832E-2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505.45</v>
      </c>
      <c r="E98" s="315">
        <v>504.7166666666667</v>
      </c>
      <c r="F98" s="316">
        <v>501.33333333333337</v>
      </c>
      <c r="G98" s="316">
        <v>497.2166666666667</v>
      </c>
      <c r="H98" s="316">
        <v>493.83333333333337</v>
      </c>
      <c r="I98" s="316">
        <v>508.83333333333337</v>
      </c>
      <c r="J98" s="316">
        <v>512.2166666666667</v>
      </c>
      <c r="K98" s="316">
        <v>516.33333333333337</v>
      </c>
      <c r="L98" s="303">
        <v>508.1</v>
      </c>
      <c r="M98" s="303">
        <v>500.6</v>
      </c>
      <c r="N98" s="318">
        <v>13588750</v>
      </c>
      <c r="O98" s="319">
        <v>1.8431480969495898E-3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603.9</v>
      </c>
      <c r="E99" s="315">
        <v>606.4666666666667</v>
      </c>
      <c r="F99" s="316">
        <v>584.93333333333339</v>
      </c>
      <c r="G99" s="316">
        <v>565.9666666666667</v>
      </c>
      <c r="H99" s="316">
        <v>544.43333333333339</v>
      </c>
      <c r="I99" s="316">
        <v>625.43333333333339</v>
      </c>
      <c r="J99" s="316">
        <v>646.9666666666667</v>
      </c>
      <c r="K99" s="316">
        <v>665.93333333333339</v>
      </c>
      <c r="L99" s="303">
        <v>628</v>
      </c>
      <c r="M99" s="303">
        <v>587.5</v>
      </c>
      <c r="N99" s="318">
        <v>1768000</v>
      </c>
      <c r="O99" s="319">
        <v>-6.5741417092768442E-3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818.25</v>
      </c>
      <c r="E100" s="315">
        <v>818.88333333333321</v>
      </c>
      <c r="F100" s="316">
        <v>809.9166666666664</v>
      </c>
      <c r="G100" s="316">
        <v>801.58333333333314</v>
      </c>
      <c r="H100" s="316">
        <v>792.61666666666633</v>
      </c>
      <c r="I100" s="316">
        <v>827.21666666666647</v>
      </c>
      <c r="J100" s="316">
        <v>836.18333333333317</v>
      </c>
      <c r="K100" s="316">
        <v>844.51666666666654</v>
      </c>
      <c r="L100" s="303">
        <v>827.85</v>
      </c>
      <c r="M100" s="303">
        <v>810.55</v>
      </c>
      <c r="N100" s="318">
        <v>1717800</v>
      </c>
      <c r="O100" s="319">
        <v>-1.3951866062085804E-3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1319.8</v>
      </c>
      <c r="E101" s="315">
        <v>1324.0833333333333</v>
      </c>
      <c r="F101" s="316">
        <v>1302.7166666666665</v>
      </c>
      <c r="G101" s="316">
        <v>1285.6333333333332</v>
      </c>
      <c r="H101" s="316">
        <v>1264.2666666666664</v>
      </c>
      <c r="I101" s="316">
        <v>1341.1666666666665</v>
      </c>
      <c r="J101" s="316">
        <v>1362.5333333333333</v>
      </c>
      <c r="K101" s="316">
        <v>1379.6166666666666</v>
      </c>
      <c r="L101" s="303">
        <v>1345.45</v>
      </c>
      <c r="M101" s="303">
        <v>1307</v>
      </c>
      <c r="N101" s="318">
        <v>1292000</v>
      </c>
      <c r="O101" s="319">
        <v>-9.8099325567136721E-3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106.45</v>
      </c>
      <c r="E102" s="315">
        <v>106.26666666666667</v>
      </c>
      <c r="F102" s="316">
        <v>105.33333333333333</v>
      </c>
      <c r="G102" s="316">
        <v>104.21666666666667</v>
      </c>
      <c r="H102" s="316">
        <v>103.28333333333333</v>
      </c>
      <c r="I102" s="316">
        <v>107.38333333333333</v>
      </c>
      <c r="J102" s="316">
        <v>108.31666666666666</v>
      </c>
      <c r="K102" s="316">
        <v>109.43333333333332</v>
      </c>
      <c r="L102" s="303">
        <v>107.2</v>
      </c>
      <c r="M102" s="303">
        <v>105.15</v>
      </c>
      <c r="N102" s="318">
        <v>23121000</v>
      </c>
      <c r="O102" s="319">
        <v>1.8187422934648582E-2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66087.25</v>
      </c>
      <c r="E103" s="315">
        <v>65771.45</v>
      </c>
      <c r="F103" s="316">
        <v>65111.45</v>
      </c>
      <c r="G103" s="316">
        <v>64135.65</v>
      </c>
      <c r="H103" s="316">
        <v>63475.65</v>
      </c>
      <c r="I103" s="316">
        <v>66747.25</v>
      </c>
      <c r="J103" s="316">
        <v>67407.25</v>
      </c>
      <c r="K103" s="316">
        <v>68383.049999999988</v>
      </c>
      <c r="L103" s="303">
        <v>66431.45</v>
      </c>
      <c r="M103" s="303">
        <v>64795.65</v>
      </c>
      <c r="N103" s="318">
        <v>25360</v>
      </c>
      <c r="O103" s="319">
        <v>1.6025641025641024E-2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1242.1500000000001</v>
      </c>
      <c r="E104" s="315">
        <v>1232.5666666666668</v>
      </c>
      <c r="F104" s="316">
        <v>1212.1833333333336</v>
      </c>
      <c r="G104" s="316">
        <v>1182.2166666666667</v>
      </c>
      <c r="H104" s="316">
        <v>1161.8333333333335</v>
      </c>
      <c r="I104" s="316">
        <v>1262.5333333333338</v>
      </c>
      <c r="J104" s="316">
        <v>1282.916666666667</v>
      </c>
      <c r="K104" s="316">
        <v>1312.8833333333339</v>
      </c>
      <c r="L104" s="303">
        <v>1252.95</v>
      </c>
      <c r="M104" s="303">
        <v>1202.5999999999999</v>
      </c>
      <c r="N104" s="318">
        <v>2921250</v>
      </c>
      <c r="O104" s="319">
        <v>7.5372722252898955E-2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30.15</v>
      </c>
      <c r="E105" s="315">
        <v>30.283333333333331</v>
      </c>
      <c r="F105" s="316">
        <v>29.866666666666664</v>
      </c>
      <c r="G105" s="316">
        <v>29.583333333333332</v>
      </c>
      <c r="H105" s="316">
        <v>29.166666666666664</v>
      </c>
      <c r="I105" s="316">
        <v>30.566666666666663</v>
      </c>
      <c r="J105" s="316">
        <v>30.983333333333334</v>
      </c>
      <c r="K105" s="316">
        <v>31.266666666666662</v>
      </c>
      <c r="L105" s="303">
        <v>30.7</v>
      </c>
      <c r="M105" s="303">
        <v>30</v>
      </c>
      <c r="N105" s="318">
        <v>45611000</v>
      </c>
      <c r="O105" s="319">
        <v>3.9922480620155042E-2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3559.8</v>
      </c>
      <c r="E106" s="315">
        <v>3574.0333333333333</v>
      </c>
      <c r="F106" s="316">
        <v>3520.7666666666664</v>
      </c>
      <c r="G106" s="316">
        <v>3481.7333333333331</v>
      </c>
      <c r="H106" s="316">
        <v>3428.4666666666662</v>
      </c>
      <c r="I106" s="316">
        <v>3613.0666666666666</v>
      </c>
      <c r="J106" s="316">
        <v>3666.3333333333339</v>
      </c>
      <c r="K106" s="316">
        <v>3705.3666666666668</v>
      </c>
      <c r="L106" s="303">
        <v>3627.3</v>
      </c>
      <c r="M106" s="303">
        <v>3535</v>
      </c>
      <c r="N106" s="318">
        <v>764000</v>
      </c>
      <c r="O106" s="319">
        <v>3.6124794745484401E-3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17180.45</v>
      </c>
      <c r="E107" s="315">
        <v>17159.466666666667</v>
      </c>
      <c r="F107" s="316">
        <v>16970.833333333336</v>
      </c>
      <c r="G107" s="316">
        <v>16761.216666666667</v>
      </c>
      <c r="H107" s="316">
        <v>16572.583333333336</v>
      </c>
      <c r="I107" s="316">
        <v>17369.083333333336</v>
      </c>
      <c r="J107" s="316">
        <v>17557.716666666667</v>
      </c>
      <c r="K107" s="316">
        <v>17767.333333333336</v>
      </c>
      <c r="L107" s="303">
        <v>17348.099999999999</v>
      </c>
      <c r="M107" s="303">
        <v>16949.849999999999</v>
      </c>
      <c r="N107" s="318">
        <v>414700</v>
      </c>
      <c r="O107" s="319">
        <v>-3.3896330809551546E-2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84.1</v>
      </c>
      <c r="E108" s="315">
        <v>83.716666666666669</v>
      </c>
      <c r="F108" s="316">
        <v>82.233333333333334</v>
      </c>
      <c r="G108" s="316">
        <v>80.36666666666666</v>
      </c>
      <c r="H108" s="316">
        <v>78.883333333333326</v>
      </c>
      <c r="I108" s="316">
        <v>85.583333333333343</v>
      </c>
      <c r="J108" s="316">
        <v>87.066666666666691</v>
      </c>
      <c r="K108" s="316">
        <v>88.933333333333351</v>
      </c>
      <c r="L108" s="303">
        <v>85.2</v>
      </c>
      <c r="M108" s="303">
        <v>81.849999999999994</v>
      </c>
      <c r="N108" s="318">
        <v>24984300</v>
      </c>
      <c r="O108" s="319">
        <v>-7.1926331508213037E-2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89.3</v>
      </c>
      <c r="E109" s="315">
        <v>88.84999999999998</v>
      </c>
      <c r="F109" s="316">
        <v>88.049999999999955</v>
      </c>
      <c r="G109" s="316">
        <v>86.799999999999969</v>
      </c>
      <c r="H109" s="316">
        <v>85.999999999999943</v>
      </c>
      <c r="I109" s="316">
        <v>90.099999999999966</v>
      </c>
      <c r="J109" s="316">
        <v>90.9</v>
      </c>
      <c r="K109" s="316">
        <v>92.149999999999977</v>
      </c>
      <c r="L109" s="303">
        <v>89.65</v>
      </c>
      <c r="M109" s="303">
        <v>87.6</v>
      </c>
      <c r="N109" s="318">
        <v>56988600</v>
      </c>
      <c r="O109" s="319">
        <v>-2.6484907497565727E-2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65.900000000000006</v>
      </c>
      <c r="E110" s="315">
        <v>65.516666666666666</v>
      </c>
      <c r="F110" s="316">
        <v>64.683333333333337</v>
      </c>
      <c r="G110" s="316">
        <v>63.466666666666669</v>
      </c>
      <c r="H110" s="316">
        <v>62.63333333333334</v>
      </c>
      <c r="I110" s="316">
        <v>66.733333333333334</v>
      </c>
      <c r="J110" s="316">
        <v>67.566666666666677</v>
      </c>
      <c r="K110" s="316">
        <v>68.783333333333331</v>
      </c>
      <c r="L110" s="303">
        <v>66.349999999999994</v>
      </c>
      <c r="M110" s="303">
        <v>64.3</v>
      </c>
      <c r="N110" s="318">
        <v>44636900</v>
      </c>
      <c r="O110" s="319">
        <v>-4.1659778475781124E-2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19746.3</v>
      </c>
      <c r="E111" s="315">
        <v>19803.899999999998</v>
      </c>
      <c r="F111" s="316">
        <v>19377.449999999997</v>
      </c>
      <c r="G111" s="316">
        <v>19008.599999999999</v>
      </c>
      <c r="H111" s="316">
        <v>18582.149999999998</v>
      </c>
      <c r="I111" s="316">
        <v>20172.749999999996</v>
      </c>
      <c r="J111" s="316">
        <v>20599.2</v>
      </c>
      <c r="K111" s="316">
        <v>20968.049999999996</v>
      </c>
      <c r="L111" s="303">
        <v>20230.349999999999</v>
      </c>
      <c r="M111" s="303">
        <v>19435.05</v>
      </c>
      <c r="N111" s="318">
        <v>73680</v>
      </c>
      <c r="O111" s="319">
        <v>3.4976822587442058E-2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1301.6500000000001</v>
      </c>
      <c r="E112" s="315">
        <v>1289.3500000000001</v>
      </c>
      <c r="F112" s="316">
        <v>1268.7000000000003</v>
      </c>
      <c r="G112" s="316">
        <v>1235.7500000000002</v>
      </c>
      <c r="H112" s="316">
        <v>1215.1000000000004</v>
      </c>
      <c r="I112" s="316">
        <v>1322.3000000000002</v>
      </c>
      <c r="J112" s="316">
        <v>1342.9500000000003</v>
      </c>
      <c r="K112" s="316">
        <v>1375.9</v>
      </c>
      <c r="L112" s="303">
        <v>1310</v>
      </c>
      <c r="M112" s="303">
        <v>1256.4000000000001</v>
      </c>
      <c r="N112" s="318">
        <v>2698850</v>
      </c>
      <c r="O112" s="319">
        <v>8.8404605263157892E-3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225.85</v>
      </c>
      <c r="E113" s="315">
        <v>226.9</v>
      </c>
      <c r="F113" s="316">
        <v>222.8</v>
      </c>
      <c r="G113" s="316">
        <v>219.75</v>
      </c>
      <c r="H113" s="316">
        <v>215.65</v>
      </c>
      <c r="I113" s="316">
        <v>229.95000000000002</v>
      </c>
      <c r="J113" s="316">
        <v>234.04999999999998</v>
      </c>
      <c r="K113" s="316">
        <v>237.10000000000002</v>
      </c>
      <c r="L113" s="303">
        <v>231</v>
      </c>
      <c r="M113" s="303">
        <v>223.85</v>
      </c>
      <c r="N113" s="318">
        <v>6960000</v>
      </c>
      <c r="O113" s="319">
        <v>0.11377820451272204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90.9</v>
      </c>
      <c r="E114" s="315">
        <v>89.816666666666663</v>
      </c>
      <c r="F114" s="316">
        <v>88.033333333333331</v>
      </c>
      <c r="G114" s="316">
        <v>85.166666666666671</v>
      </c>
      <c r="H114" s="316">
        <v>83.38333333333334</v>
      </c>
      <c r="I114" s="316">
        <v>92.683333333333323</v>
      </c>
      <c r="J114" s="316">
        <v>94.466666666666654</v>
      </c>
      <c r="K114" s="316">
        <v>97.333333333333314</v>
      </c>
      <c r="L114" s="303">
        <v>91.6</v>
      </c>
      <c r="M114" s="303">
        <v>86.95</v>
      </c>
      <c r="N114" s="318">
        <v>42420400</v>
      </c>
      <c r="O114" s="319">
        <v>-1.5256188831318365E-2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1562.15</v>
      </c>
      <c r="E115" s="315">
        <v>1572.5</v>
      </c>
      <c r="F115" s="316">
        <v>1546.1</v>
      </c>
      <c r="G115" s="316">
        <v>1530.05</v>
      </c>
      <c r="H115" s="316">
        <v>1503.6499999999999</v>
      </c>
      <c r="I115" s="316">
        <v>1588.55</v>
      </c>
      <c r="J115" s="316">
        <v>1614.95</v>
      </c>
      <c r="K115" s="316">
        <v>1631</v>
      </c>
      <c r="L115" s="303">
        <v>1598.9</v>
      </c>
      <c r="M115" s="303">
        <v>1556.45</v>
      </c>
      <c r="N115" s="318">
        <v>3361000</v>
      </c>
      <c r="O115" s="319">
        <v>-1.5235862877234104E-2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28.05</v>
      </c>
      <c r="E116" s="315">
        <v>27.783333333333331</v>
      </c>
      <c r="F116" s="316">
        <v>27.066666666666663</v>
      </c>
      <c r="G116" s="316">
        <v>26.083333333333332</v>
      </c>
      <c r="H116" s="316">
        <v>25.366666666666664</v>
      </c>
      <c r="I116" s="316">
        <v>28.766666666666662</v>
      </c>
      <c r="J116" s="316">
        <v>29.483333333333331</v>
      </c>
      <c r="K116" s="316">
        <v>30.466666666666661</v>
      </c>
      <c r="L116" s="303">
        <v>28.5</v>
      </c>
      <c r="M116" s="303">
        <v>26.8</v>
      </c>
      <c r="N116" s="318">
        <v>72866000</v>
      </c>
      <c r="O116" s="319">
        <v>7.7739979293003997E-2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172.95</v>
      </c>
      <c r="E117" s="315">
        <v>172.38333333333333</v>
      </c>
      <c r="F117" s="316">
        <v>170.96666666666664</v>
      </c>
      <c r="G117" s="316">
        <v>168.98333333333332</v>
      </c>
      <c r="H117" s="316">
        <v>167.56666666666663</v>
      </c>
      <c r="I117" s="316">
        <v>174.36666666666665</v>
      </c>
      <c r="J117" s="316">
        <v>175.78333333333333</v>
      </c>
      <c r="K117" s="316">
        <v>177.76666666666665</v>
      </c>
      <c r="L117" s="303">
        <v>173.8</v>
      </c>
      <c r="M117" s="303">
        <v>170.4</v>
      </c>
      <c r="N117" s="318">
        <v>14452000</v>
      </c>
      <c r="O117" s="319">
        <v>1.7173423423423425E-2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1061.9000000000001</v>
      </c>
      <c r="E118" s="315">
        <v>1058.9833333333333</v>
      </c>
      <c r="F118" s="316">
        <v>1045.2666666666667</v>
      </c>
      <c r="G118" s="316">
        <v>1028.6333333333332</v>
      </c>
      <c r="H118" s="316">
        <v>1014.9166666666665</v>
      </c>
      <c r="I118" s="316">
        <v>1075.6166666666668</v>
      </c>
      <c r="J118" s="316">
        <v>1089.3333333333335</v>
      </c>
      <c r="K118" s="316">
        <v>1105.9666666666669</v>
      </c>
      <c r="L118" s="303">
        <v>1072.7</v>
      </c>
      <c r="M118" s="303">
        <v>1042.3499999999999</v>
      </c>
      <c r="N118" s="318">
        <v>1611313</v>
      </c>
      <c r="O118" s="319">
        <v>-4.5260246416897161E-3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803.75</v>
      </c>
      <c r="E119" s="315">
        <v>800.65</v>
      </c>
      <c r="F119" s="316">
        <v>795.09999999999991</v>
      </c>
      <c r="G119" s="316">
        <v>786.44999999999993</v>
      </c>
      <c r="H119" s="316">
        <v>780.89999999999986</v>
      </c>
      <c r="I119" s="316">
        <v>809.3</v>
      </c>
      <c r="J119" s="316">
        <v>814.84999999999991</v>
      </c>
      <c r="K119" s="316">
        <v>823.5</v>
      </c>
      <c r="L119" s="303">
        <v>806.2</v>
      </c>
      <c r="M119" s="303">
        <v>792</v>
      </c>
      <c r="N119" s="318">
        <v>1369350</v>
      </c>
      <c r="O119" s="319">
        <v>-1.1656441717791411E-2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180.1</v>
      </c>
      <c r="E120" s="315">
        <v>179.43333333333331</v>
      </c>
      <c r="F120" s="316">
        <v>174.86666666666662</v>
      </c>
      <c r="G120" s="316">
        <v>169.6333333333333</v>
      </c>
      <c r="H120" s="316">
        <v>165.06666666666661</v>
      </c>
      <c r="I120" s="316">
        <v>184.66666666666663</v>
      </c>
      <c r="J120" s="316">
        <v>189.23333333333329</v>
      </c>
      <c r="K120" s="316">
        <v>194.46666666666664</v>
      </c>
      <c r="L120" s="303">
        <v>184</v>
      </c>
      <c r="M120" s="303">
        <v>174.2</v>
      </c>
      <c r="N120" s="318">
        <v>14224900</v>
      </c>
      <c r="O120" s="319">
        <v>3.4848858946774364E-3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104.15</v>
      </c>
      <c r="E121" s="315">
        <v>103.48333333333333</v>
      </c>
      <c r="F121" s="316">
        <v>102.36666666666667</v>
      </c>
      <c r="G121" s="316">
        <v>100.58333333333334</v>
      </c>
      <c r="H121" s="316">
        <v>99.466666666666683</v>
      </c>
      <c r="I121" s="316">
        <v>105.26666666666667</v>
      </c>
      <c r="J121" s="316">
        <v>106.38333333333331</v>
      </c>
      <c r="K121" s="316">
        <v>108.16666666666666</v>
      </c>
      <c r="L121" s="303">
        <v>104.6</v>
      </c>
      <c r="M121" s="303">
        <v>101.7</v>
      </c>
      <c r="N121" s="318">
        <v>23778000</v>
      </c>
      <c r="O121" s="319">
        <v>1.4592933947772658E-2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1882.4</v>
      </c>
      <c r="E122" s="315">
        <v>1928.45</v>
      </c>
      <c r="F122" s="316">
        <v>1820.65</v>
      </c>
      <c r="G122" s="316">
        <v>1758.9</v>
      </c>
      <c r="H122" s="316">
        <v>1651.1000000000001</v>
      </c>
      <c r="I122" s="316">
        <v>1990.2</v>
      </c>
      <c r="J122" s="316">
        <v>2098</v>
      </c>
      <c r="K122" s="316">
        <v>2159.75</v>
      </c>
      <c r="L122" s="303">
        <v>2036.25</v>
      </c>
      <c r="M122" s="303">
        <v>1866.7</v>
      </c>
      <c r="N122" s="318">
        <v>40899285</v>
      </c>
      <c r="O122" s="319">
        <v>0.10272924867909465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34.299999999999997</v>
      </c>
      <c r="E123" s="315">
        <v>34.383333333333333</v>
      </c>
      <c r="F123" s="316">
        <v>33.966666666666669</v>
      </c>
      <c r="G123" s="316">
        <v>33.633333333333333</v>
      </c>
      <c r="H123" s="316">
        <v>33.216666666666669</v>
      </c>
      <c r="I123" s="316">
        <v>34.716666666666669</v>
      </c>
      <c r="J123" s="316">
        <v>35.13333333333334</v>
      </c>
      <c r="K123" s="316">
        <v>35.466666666666669</v>
      </c>
      <c r="L123" s="303">
        <v>34.799999999999997</v>
      </c>
      <c r="M123" s="303">
        <v>34.049999999999997</v>
      </c>
      <c r="N123" s="318">
        <v>50597000</v>
      </c>
      <c r="O123" s="319">
        <v>2.2581859239744072E-3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769.55</v>
      </c>
      <c r="E124" s="315">
        <v>771.71666666666658</v>
      </c>
      <c r="F124" s="316">
        <v>762.78333333333319</v>
      </c>
      <c r="G124" s="316">
        <v>756.01666666666665</v>
      </c>
      <c r="H124" s="316">
        <v>747.08333333333326</v>
      </c>
      <c r="I124" s="316">
        <v>778.48333333333312</v>
      </c>
      <c r="J124" s="316">
        <v>787.41666666666652</v>
      </c>
      <c r="K124" s="316">
        <v>794.18333333333305</v>
      </c>
      <c r="L124" s="303">
        <v>780.65</v>
      </c>
      <c r="M124" s="303">
        <v>764.95</v>
      </c>
      <c r="N124" s="318">
        <v>6047250</v>
      </c>
      <c r="O124" s="319">
        <v>-1.1887254901960784E-2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196.85</v>
      </c>
      <c r="E125" s="315">
        <v>195.11666666666667</v>
      </c>
      <c r="F125" s="316">
        <v>192.08333333333334</v>
      </c>
      <c r="G125" s="316">
        <v>187.31666666666666</v>
      </c>
      <c r="H125" s="316">
        <v>184.28333333333333</v>
      </c>
      <c r="I125" s="316">
        <v>199.88333333333335</v>
      </c>
      <c r="J125" s="316">
        <v>202.91666666666666</v>
      </c>
      <c r="K125" s="316">
        <v>207.68333333333337</v>
      </c>
      <c r="L125" s="303">
        <v>198.15</v>
      </c>
      <c r="M125" s="303">
        <v>190.35</v>
      </c>
      <c r="N125" s="318">
        <v>113604000</v>
      </c>
      <c r="O125" s="319">
        <v>-2.6406823523198393E-5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21738.7</v>
      </c>
      <c r="E126" s="315">
        <v>21739.8</v>
      </c>
      <c r="F126" s="316">
        <v>21536.5</v>
      </c>
      <c r="G126" s="316">
        <v>21334.3</v>
      </c>
      <c r="H126" s="316">
        <v>21131</v>
      </c>
      <c r="I126" s="316">
        <v>21942</v>
      </c>
      <c r="J126" s="316">
        <v>22145.299999999996</v>
      </c>
      <c r="K126" s="316">
        <v>22347.5</v>
      </c>
      <c r="L126" s="303">
        <v>21943.1</v>
      </c>
      <c r="M126" s="303">
        <v>21537.599999999999</v>
      </c>
      <c r="N126" s="318">
        <v>132650</v>
      </c>
      <c r="O126" s="319">
        <v>3.4039334341906201E-3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1288</v>
      </c>
      <c r="E127" s="315">
        <v>1282.3333333333333</v>
      </c>
      <c r="F127" s="316">
        <v>1270.6666666666665</v>
      </c>
      <c r="G127" s="316">
        <v>1253.3333333333333</v>
      </c>
      <c r="H127" s="316">
        <v>1241.6666666666665</v>
      </c>
      <c r="I127" s="316">
        <v>1299.6666666666665</v>
      </c>
      <c r="J127" s="316">
        <v>1311.333333333333</v>
      </c>
      <c r="K127" s="316">
        <v>1328.6666666666665</v>
      </c>
      <c r="L127" s="303">
        <v>1294</v>
      </c>
      <c r="M127" s="303">
        <v>1265</v>
      </c>
      <c r="N127" s="318">
        <v>1855700</v>
      </c>
      <c r="O127" s="319">
        <v>-1.2873025160912814E-2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4405.3</v>
      </c>
      <c r="E128" s="315">
        <v>4406.4666666666662</v>
      </c>
      <c r="F128" s="316">
        <v>4350.9333333333325</v>
      </c>
      <c r="G128" s="316">
        <v>4296.5666666666666</v>
      </c>
      <c r="H128" s="316">
        <v>4241.0333333333328</v>
      </c>
      <c r="I128" s="316">
        <v>4460.8333333333321</v>
      </c>
      <c r="J128" s="316">
        <v>4516.3666666666668</v>
      </c>
      <c r="K128" s="316">
        <v>4570.7333333333318</v>
      </c>
      <c r="L128" s="303">
        <v>4462</v>
      </c>
      <c r="M128" s="303">
        <v>4352.1000000000004</v>
      </c>
      <c r="N128" s="318">
        <v>520250</v>
      </c>
      <c r="O128" s="319">
        <v>7.0166948947495769E-3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749.6</v>
      </c>
      <c r="E129" s="315">
        <v>734.48333333333323</v>
      </c>
      <c r="F129" s="316">
        <v>707.11666666666645</v>
      </c>
      <c r="G129" s="316">
        <v>664.63333333333321</v>
      </c>
      <c r="H129" s="316">
        <v>637.26666666666642</v>
      </c>
      <c r="I129" s="316">
        <v>776.96666666666647</v>
      </c>
      <c r="J129" s="316">
        <v>804.33333333333326</v>
      </c>
      <c r="K129" s="316">
        <v>846.81666666666649</v>
      </c>
      <c r="L129" s="303">
        <v>761.85</v>
      </c>
      <c r="M129" s="303">
        <v>692</v>
      </c>
      <c r="N129" s="318">
        <v>3914623</v>
      </c>
      <c r="O129" s="319">
        <v>0.16610371547784622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469.9</v>
      </c>
      <c r="E130" s="315">
        <v>467.33333333333331</v>
      </c>
      <c r="F130" s="316">
        <v>462.66666666666663</v>
      </c>
      <c r="G130" s="316">
        <v>455.43333333333334</v>
      </c>
      <c r="H130" s="316">
        <v>450.76666666666665</v>
      </c>
      <c r="I130" s="316">
        <v>474.56666666666661</v>
      </c>
      <c r="J130" s="316">
        <v>479.23333333333323</v>
      </c>
      <c r="K130" s="316">
        <v>486.46666666666658</v>
      </c>
      <c r="L130" s="303">
        <v>472</v>
      </c>
      <c r="M130" s="303">
        <v>460.1</v>
      </c>
      <c r="N130" s="318">
        <v>43925000</v>
      </c>
      <c r="O130" s="319">
        <v>3.4220289113470639E-3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421.5</v>
      </c>
      <c r="E131" s="315">
        <v>422.5333333333333</v>
      </c>
      <c r="F131" s="316">
        <v>417.16666666666663</v>
      </c>
      <c r="G131" s="316">
        <v>412.83333333333331</v>
      </c>
      <c r="H131" s="316">
        <v>407.46666666666664</v>
      </c>
      <c r="I131" s="316">
        <v>426.86666666666662</v>
      </c>
      <c r="J131" s="316">
        <v>432.23333333333329</v>
      </c>
      <c r="K131" s="316">
        <v>436.56666666666661</v>
      </c>
      <c r="L131" s="303">
        <v>427.9</v>
      </c>
      <c r="M131" s="303">
        <v>418.2</v>
      </c>
      <c r="N131" s="318">
        <v>4792500</v>
      </c>
      <c r="O131" s="319">
        <v>-1.3584439641864773E-2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313.39999999999998</v>
      </c>
      <c r="E132" s="315">
        <v>316.59999999999997</v>
      </c>
      <c r="F132" s="316">
        <v>308.94999999999993</v>
      </c>
      <c r="G132" s="316">
        <v>304.49999999999994</v>
      </c>
      <c r="H132" s="316">
        <v>296.84999999999991</v>
      </c>
      <c r="I132" s="316">
        <v>321.04999999999995</v>
      </c>
      <c r="J132" s="316">
        <v>328.69999999999993</v>
      </c>
      <c r="K132" s="316">
        <v>333.15</v>
      </c>
      <c r="L132" s="303">
        <v>324.25</v>
      </c>
      <c r="M132" s="303">
        <v>312.14999999999998</v>
      </c>
      <c r="N132" s="318">
        <v>4668000</v>
      </c>
      <c r="O132" s="319">
        <v>0.12049927988478157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494.8</v>
      </c>
      <c r="E133" s="315">
        <v>493.90000000000003</v>
      </c>
      <c r="F133" s="316">
        <v>489.90000000000009</v>
      </c>
      <c r="G133" s="316">
        <v>485.00000000000006</v>
      </c>
      <c r="H133" s="316">
        <v>481.00000000000011</v>
      </c>
      <c r="I133" s="316">
        <v>498.80000000000007</v>
      </c>
      <c r="J133" s="316">
        <v>502.79999999999995</v>
      </c>
      <c r="K133" s="316">
        <v>507.70000000000005</v>
      </c>
      <c r="L133" s="303">
        <v>497.9</v>
      </c>
      <c r="M133" s="303">
        <v>489</v>
      </c>
      <c r="N133" s="318">
        <v>17933400</v>
      </c>
      <c r="O133" s="319">
        <v>-3.1566669096741273E-2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133.4</v>
      </c>
      <c r="E134" s="315">
        <v>132.94999999999999</v>
      </c>
      <c r="F134" s="316">
        <v>131.64999999999998</v>
      </c>
      <c r="G134" s="316">
        <v>129.89999999999998</v>
      </c>
      <c r="H134" s="316">
        <v>128.59999999999997</v>
      </c>
      <c r="I134" s="316">
        <v>134.69999999999999</v>
      </c>
      <c r="J134" s="316">
        <v>136</v>
      </c>
      <c r="K134" s="316">
        <v>137.75</v>
      </c>
      <c r="L134" s="303">
        <v>134.25</v>
      </c>
      <c r="M134" s="303">
        <v>131.19999999999999</v>
      </c>
      <c r="N134" s="318">
        <v>76476900</v>
      </c>
      <c r="O134" s="319">
        <v>4.9434499288442809E-3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52.9</v>
      </c>
      <c r="E135" s="315">
        <v>52.75</v>
      </c>
      <c r="F135" s="316">
        <v>52.35</v>
      </c>
      <c r="G135" s="316">
        <v>51.800000000000004</v>
      </c>
      <c r="H135" s="316">
        <v>51.400000000000006</v>
      </c>
      <c r="I135" s="316">
        <v>53.3</v>
      </c>
      <c r="J135" s="316">
        <v>53.7</v>
      </c>
      <c r="K135" s="316">
        <v>54.249999999999993</v>
      </c>
      <c r="L135" s="303">
        <v>53.15</v>
      </c>
      <c r="M135" s="303">
        <v>52.2</v>
      </c>
      <c r="N135" s="318">
        <v>72859500</v>
      </c>
      <c r="O135" s="319">
        <v>7.0908751632767306E-3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404.75</v>
      </c>
      <c r="E136" s="315">
        <v>406.09999999999997</v>
      </c>
      <c r="F136" s="316">
        <v>398.69999999999993</v>
      </c>
      <c r="G136" s="316">
        <v>392.65</v>
      </c>
      <c r="H136" s="316">
        <v>385.24999999999994</v>
      </c>
      <c r="I136" s="316">
        <v>412.14999999999992</v>
      </c>
      <c r="J136" s="316">
        <v>419.5499999999999</v>
      </c>
      <c r="K136" s="316">
        <v>425.59999999999991</v>
      </c>
      <c r="L136" s="303">
        <v>413.5</v>
      </c>
      <c r="M136" s="303">
        <v>400.05</v>
      </c>
      <c r="N136" s="318">
        <v>29127800</v>
      </c>
      <c r="O136" s="319">
        <v>2.6664269878362994E-2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2616.1999999999998</v>
      </c>
      <c r="E137" s="315">
        <v>2629.0499999999997</v>
      </c>
      <c r="F137" s="316">
        <v>2594.1499999999996</v>
      </c>
      <c r="G137" s="316">
        <v>2572.1</v>
      </c>
      <c r="H137" s="316">
        <v>2537.1999999999998</v>
      </c>
      <c r="I137" s="316">
        <v>2651.0999999999995</v>
      </c>
      <c r="J137" s="316">
        <v>2686</v>
      </c>
      <c r="K137" s="316">
        <v>2708.0499999999993</v>
      </c>
      <c r="L137" s="303">
        <v>2663.95</v>
      </c>
      <c r="M137" s="303">
        <v>2607</v>
      </c>
      <c r="N137" s="318">
        <v>6183300</v>
      </c>
      <c r="O137" s="319">
        <v>3.0601530076503826E-2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815.55</v>
      </c>
      <c r="E138" s="315">
        <v>816.94999999999993</v>
      </c>
      <c r="F138" s="316">
        <v>808.89999999999986</v>
      </c>
      <c r="G138" s="316">
        <v>802.24999999999989</v>
      </c>
      <c r="H138" s="316">
        <v>794.19999999999982</v>
      </c>
      <c r="I138" s="316">
        <v>823.59999999999991</v>
      </c>
      <c r="J138" s="316">
        <v>831.64999999999986</v>
      </c>
      <c r="K138" s="316">
        <v>838.3</v>
      </c>
      <c r="L138" s="303">
        <v>825</v>
      </c>
      <c r="M138" s="303">
        <v>810.3</v>
      </c>
      <c r="N138" s="318">
        <v>10620000</v>
      </c>
      <c r="O138" s="319">
        <v>-6.9204880100967606E-2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1172.55</v>
      </c>
      <c r="E139" s="315">
        <v>1171.2166666666667</v>
      </c>
      <c r="F139" s="316">
        <v>1158.6833333333334</v>
      </c>
      <c r="G139" s="316">
        <v>1144.8166666666666</v>
      </c>
      <c r="H139" s="316">
        <v>1132.2833333333333</v>
      </c>
      <c r="I139" s="316">
        <v>1185.0833333333335</v>
      </c>
      <c r="J139" s="316">
        <v>1197.6166666666668</v>
      </c>
      <c r="K139" s="316">
        <v>1211.4833333333336</v>
      </c>
      <c r="L139" s="303">
        <v>1183.75</v>
      </c>
      <c r="M139" s="303">
        <v>1157.3499999999999</v>
      </c>
      <c r="N139" s="318">
        <v>5382000</v>
      </c>
      <c r="O139" s="319">
        <v>-1.8599562363238512E-2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2553.35</v>
      </c>
      <c r="E140" s="315">
        <v>2546.0499999999997</v>
      </c>
      <c r="F140" s="316">
        <v>2521.5499999999993</v>
      </c>
      <c r="G140" s="316">
        <v>2489.7499999999995</v>
      </c>
      <c r="H140" s="316">
        <v>2465.2499999999991</v>
      </c>
      <c r="I140" s="316">
        <v>2577.8499999999995</v>
      </c>
      <c r="J140" s="316">
        <v>2602.3500000000004</v>
      </c>
      <c r="K140" s="316">
        <v>2634.1499999999996</v>
      </c>
      <c r="L140" s="303">
        <v>2570.5500000000002</v>
      </c>
      <c r="M140" s="303">
        <v>2514.25</v>
      </c>
      <c r="N140" s="318">
        <v>1089250</v>
      </c>
      <c r="O140" s="319">
        <v>-5.7051574623459608E-3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307.60000000000002</v>
      </c>
      <c r="E141" s="315">
        <v>308.58333333333331</v>
      </c>
      <c r="F141" s="316">
        <v>303.91666666666663</v>
      </c>
      <c r="G141" s="316">
        <v>300.23333333333329</v>
      </c>
      <c r="H141" s="316">
        <v>295.56666666666661</v>
      </c>
      <c r="I141" s="316">
        <v>312.26666666666665</v>
      </c>
      <c r="J141" s="316">
        <v>316.93333333333328</v>
      </c>
      <c r="K141" s="316">
        <v>320.61666666666667</v>
      </c>
      <c r="L141" s="303">
        <v>313.25</v>
      </c>
      <c r="M141" s="303">
        <v>304.89999999999998</v>
      </c>
      <c r="N141" s="318">
        <v>2079000</v>
      </c>
      <c r="O141" s="319">
        <v>2.0618556701030927E-2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457.2</v>
      </c>
      <c r="E142" s="315">
        <v>454.58333333333331</v>
      </c>
      <c r="F142" s="316">
        <v>449.76666666666665</v>
      </c>
      <c r="G142" s="316">
        <v>442.33333333333331</v>
      </c>
      <c r="H142" s="316">
        <v>437.51666666666665</v>
      </c>
      <c r="I142" s="316">
        <v>462.01666666666665</v>
      </c>
      <c r="J142" s="316">
        <v>466.83333333333337</v>
      </c>
      <c r="K142" s="316">
        <v>474.26666666666665</v>
      </c>
      <c r="L142" s="303">
        <v>459.4</v>
      </c>
      <c r="M142" s="303">
        <v>447.15</v>
      </c>
      <c r="N142" s="318">
        <v>4466000</v>
      </c>
      <c r="O142" s="319">
        <v>-2.4464831804281346E-2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926.95</v>
      </c>
      <c r="E143" s="315">
        <v>924.81666666666661</v>
      </c>
      <c r="F143" s="316">
        <v>918.68333333333317</v>
      </c>
      <c r="G143" s="316">
        <v>910.41666666666652</v>
      </c>
      <c r="H143" s="316">
        <v>904.28333333333308</v>
      </c>
      <c r="I143" s="316">
        <v>933.08333333333326</v>
      </c>
      <c r="J143" s="316">
        <v>939.2166666666667</v>
      </c>
      <c r="K143" s="316">
        <v>947.48333333333335</v>
      </c>
      <c r="L143" s="303">
        <v>930.95</v>
      </c>
      <c r="M143" s="303">
        <v>916.55</v>
      </c>
      <c r="N143" s="318">
        <v>1530200</v>
      </c>
      <c r="O143" s="319">
        <v>-6.3636363636363638E-3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4563.3</v>
      </c>
      <c r="E144" s="315">
        <v>4562.6833333333334</v>
      </c>
      <c r="F144" s="316">
        <v>4528.5666666666666</v>
      </c>
      <c r="G144" s="316">
        <v>4493.833333333333</v>
      </c>
      <c r="H144" s="316">
        <v>4459.7166666666662</v>
      </c>
      <c r="I144" s="316">
        <v>4597.416666666667</v>
      </c>
      <c r="J144" s="316">
        <v>4631.5333333333338</v>
      </c>
      <c r="K144" s="316">
        <v>4666.2666666666673</v>
      </c>
      <c r="L144" s="303">
        <v>4596.8</v>
      </c>
      <c r="M144" s="303">
        <v>4527.95</v>
      </c>
      <c r="N144" s="318">
        <v>1987600</v>
      </c>
      <c r="O144" s="319">
        <v>-1.8275214857255754E-2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445.65</v>
      </c>
      <c r="E145" s="315">
        <v>446.68333333333334</v>
      </c>
      <c r="F145" s="316">
        <v>430.66666666666669</v>
      </c>
      <c r="G145" s="316">
        <v>415.68333333333334</v>
      </c>
      <c r="H145" s="316">
        <v>399.66666666666669</v>
      </c>
      <c r="I145" s="316">
        <v>461.66666666666669</v>
      </c>
      <c r="J145" s="316">
        <v>477.68333333333334</v>
      </c>
      <c r="K145" s="316">
        <v>492.66666666666669</v>
      </c>
      <c r="L145" s="303">
        <v>462.7</v>
      </c>
      <c r="M145" s="303">
        <v>431.7</v>
      </c>
      <c r="N145" s="318">
        <v>16851900</v>
      </c>
      <c r="O145" s="319">
        <v>-5.1094356196471707E-2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95.15</v>
      </c>
      <c r="E146" s="315">
        <v>95.366666666666674</v>
      </c>
      <c r="F146" s="316">
        <v>94.083333333333343</v>
      </c>
      <c r="G146" s="316">
        <v>93.016666666666666</v>
      </c>
      <c r="H146" s="316">
        <v>91.733333333333334</v>
      </c>
      <c r="I146" s="316">
        <v>96.433333333333351</v>
      </c>
      <c r="J146" s="316">
        <v>97.716666666666683</v>
      </c>
      <c r="K146" s="316">
        <v>98.78333333333336</v>
      </c>
      <c r="L146" s="303">
        <v>96.65</v>
      </c>
      <c r="M146" s="303">
        <v>94.3</v>
      </c>
      <c r="N146" s="318">
        <v>71510800</v>
      </c>
      <c r="O146" s="319">
        <v>1.406717074028486E-2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722.65</v>
      </c>
      <c r="E147" s="315">
        <v>715.1</v>
      </c>
      <c r="F147" s="316">
        <v>705.2</v>
      </c>
      <c r="G147" s="316">
        <v>687.75</v>
      </c>
      <c r="H147" s="316">
        <v>677.85</v>
      </c>
      <c r="I147" s="316">
        <v>732.55000000000007</v>
      </c>
      <c r="J147" s="316">
        <v>742.44999999999993</v>
      </c>
      <c r="K147" s="316">
        <v>759.90000000000009</v>
      </c>
      <c r="L147" s="303">
        <v>725</v>
      </c>
      <c r="M147" s="303">
        <v>697.65</v>
      </c>
      <c r="N147" s="318">
        <v>2028000</v>
      </c>
      <c r="O147" s="319">
        <v>0.12354570637119114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333.9</v>
      </c>
      <c r="E148" s="315">
        <v>334.93333333333334</v>
      </c>
      <c r="F148" s="316">
        <v>330.9666666666667</v>
      </c>
      <c r="G148" s="316">
        <v>328.03333333333336</v>
      </c>
      <c r="H148" s="316">
        <v>324.06666666666672</v>
      </c>
      <c r="I148" s="316">
        <v>337.86666666666667</v>
      </c>
      <c r="J148" s="316">
        <v>341.83333333333326</v>
      </c>
      <c r="K148" s="316">
        <v>344.76666666666665</v>
      </c>
      <c r="L148" s="303">
        <v>338.9</v>
      </c>
      <c r="M148" s="303">
        <v>332</v>
      </c>
      <c r="N148" s="318">
        <v>27670400</v>
      </c>
      <c r="O148" s="319">
        <v>-1.4586894586894586E-2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183.45</v>
      </c>
      <c r="E149" s="315">
        <v>183.71666666666667</v>
      </c>
      <c r="F149" s="316">
        <v>180.88333333333333</v>
      </c>
      <c r="G149" s="316">
        <v>178.31666666666666</v>
      </c>
      <c r="H149" s="316">
        <v>175.48333333333332</v>
      </c>
      <c r="I149" s="316">
        <v>186.28333333333333</v>
      </c>
      <c r="J149" s="316">
        <v>189.11666666666665</v>
      </c>
      <c r="K149" s="316">
        <v>191.68333333333334</v>
      </c>
      <c r="L149" s="303">
        <v>186.55</v>
      </c>
      <c r="M149" s="303">
        <v>181.15</v>
      </c>
      <c r="N149" s="318">
        <v>30477000</v>
      </c>
      <c r="O149" s="319">
        <v>-3.5141039035046062E-2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44138</v>
      </c>
    </row>
    <row r="7" spans="1:15">
      <c r="A7"/>
    </row>
    <row r="8" spans="1:15" ht="28.5" customHeight="1">
      <c r="A8" s="549" t="s">
        <v>16</v>
      </c>
      <c r="B8" s="550" t="s">
        <v>18</v>
      </c>
      <c r="C8" s="548" t="s">
        <v>19</v>
      </c>
      <c r="D8" s="548" t="s">
        <v>20</v>
      </c>
      <c r="E8" s="548" t="s">
        <v>21</v>
      </c>
      <c r="F8" s="548"/>
      <c r="G8" s="548"/>
      <c r="H8" s="548" t="s">
        <v>22</v>
      </c>
      <c r="I8" s="548"/>
      <c r="J8" s="548"/>
      <c r="K8" s="273"/>
      <c r="L8" s="281"/>
      <c r="M8" s="281"/>
    </row>
    <row r="9" spans="1:15" ht="36" customHeight="1">
      <c r="A9" s="544"/>
      <c r="B9" s="546"/>
      <c r="C9" s="551" t="s">
        <v>23</v>
      </c>
      <c r="D9" s="551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11669.15</v>
      </c>
      <c r="D10" s="302">
        <v>11650.733333333332</v>
      </c>
      <c r="E10" s="302">
        <v>11575.816666666664</v>
      </c>
      <c r="F10" s="302">
        <v>11482.483333333332</v>
      </c>
      <c r="G10" s="302">
        <v>11407.566666666664</v>
      </c>
      <c r="H10" s="302">
        <v>11744.066666666664</v>
      </c>
      <c r="I10" s="302">
        <v>11818.983333333332</v>
      </c>
      <c r="J10" s="302">
        <v>11912.316666666664</v>
      </c>
      <c r="K10" s="301">
        <v>11725.65</v>
      </c>
      <c r="L10" s="301">
        <v>11557.4</v>
      </c>
      <c r="M10" s="306"/>
    </row>
    <row r="11" spans="1:15">
      <c r="A11" s="300">
        <v>2</v>
      </c>
      <c r="B11" s="276" t="s">
        <v>220</v>
      </c>
      <c r="C11" s="303">
        <v>24892.5</v>
      </c>
      <c r="D11" s="278">
        <v>24717.366666666669</v>
      </c>
      <c r="E11" s="278">
        <v>24295.733333333337</v>
      </c>
      <c r="F11" s="278">
        <v>23698.966666666667</v>
      </c>
      <c r="G11" s="278">
        <v>23277.333333333336</v>
      </c>
      <c r="H11" s="278">
        <v>25314.133333333339</v>
      </c>
      <c r="I11" s="278">
        <v>25735.76666666667</v>
      </c>
      <c r="J11" s="278">
        <v>26332.53333333334</v>
      </c>
      <c r="K11" s="303">
        <v>25139</v>
      </c>
      <c r="L11" s="303">
        <v>24120.6</v>
      </c>
      <c r="M11" s="306"/>
    </row>
    <row r="12" spans="1:15">
      <c r="A12" s="300">
        <v>3</v>
      </c>
      <c r="B12" s="284" t="s">
        <v>221</v>
      </c>
      <c r="C12" s="303">
        <v>1329.45</v>
      </c>
      <c r="D12" s="278">
        <v>1325.3000000000002</v>
      </c>
      <c r="E12" s="278">
        <v>1317.2000000000003</v>
      </c>
      <c r="F12" s="278">
        <v>1304.95</v>
      </c>
      <c r="G12" s="278">
        <v>1296.8500000000001</v>
      </c>
      <c r="H12" s="278">
        <v>1337.5500000000004</v>
      </c>
      <c r="I12" s="278">
        <v>1345.6500000000003</v>
      </c>
      <c r="J12" s="278">
        <v>1357.9000000000005</v>
      </c>
      <c r="K12" s="303">
        <v>1333.4</v>
      </c>
      <c r="L12" s="303">
        <v>1313.05</v>
      </c>
      <c r="M12" s="306"/>
    </row>
    <row r="13" spans="1:15">
      <c r="A13" s="300">
        <v>4</v>
      </c>
      <c r="B13" s="276" t="s">
        <v>222</v>
      </c>
      <c r="C13" s="303">
        <v>3098.7</v>
      </c>
      <c r="D13" s="278">
        <v>3107.0833333333335</v>
      </c>
      <c r="E13" s="278">
        <v>3083.8166666666671</v>
      </c>
      <c r="F13" s="278">
        <v>3068.9333333333334</v>
      </c>
      <c r="G13" s="278">
        <v>3045.666666666667</v>
      </c>
      <c r="H13" s="278">
        <v>3121.9666666666672</v>
      </c>
      <c r="I13" s="278">
        <v>3145.2333333333336</v>
      </c>
      <c r="J13" s="278">
        <v>3160.1166666666672</v>
      </c>
      <c r="K13" s="303">
        <v>3130.35</v>
      </c>
      <c r="L13" s="303">
        <v>3092.2</v>
      </c>
      <c r="M13" s="306"/>
    </row>
    <row r="14" spans="1:15">
      <c r="A14" s="300">
        <v>5</v>
      </c>
      <c r="B14" s="276" t="s">
        <v>223</v>
      </c>
      <c r="C14" s="303">
        <v>20732.3</v>
      </c>
      <c r="D14" s="278">
        <v>20804.7</v>
      </c>
      <c r="E14" s="278">
        <v>20596.95</v>
      </c>
      <c r="F14" s="278">
        <v>20461.599999999999</v>
      </c>
      <c r="G14" s="278">
        <v>20253.849999999999</v>
      </c>
      <c r="H14" s="278">
        <v>20940.050000000003</v>
      </c>
      <c r="I14" s="278">
        <v>21147.800000000003</v>
      </c>
      <c r="J14" s="278">
        <v>21283.150000000005</v>
      </c>
      <c r="K14" s="303">
        <v>21012.45</v>
      </c>
      <c r="L14" s="303">
        <v>20669.349999999999</v>
      </c>
      <c r="M14" s="306"/>
    </row>
    <row r="15" spans="1:15">
      <c r="A15" s="300">
        <v>6</v>
      </c>
      <c r="B15" s="276" t="s">
        <v>224</v>
      </c>
      <c r="C15" s="303">
        <v>2295.1</v>
      </c>
      <c r="D15" s="278">
        <v>2289.9333333333329</v>
      </c>
      <c r="E15" s="278">
        <v>2279.3166666666657</v>
      </c>
      <c r="F15" s="278">
        <v>2263.5333333333328</v>
      </c>
      <c r="G15" s="278">
        <v>2252.9166666666656</v>
      </c>
      <c r="H15" s="278">
        <v>2305.7166666666658</v>
      </c>
      <c r="I15" s="278">
        <v>2316.3333333333335</v>
      </c>
      <c r="J15" s="278">
        <v>2332.1166666666659</v>
      </c>
      <c r="K15" s="303">
        <v>2300.5500000000002</v>
      </c>
      <c r="L15" s="303">
        <v>2274.15</v>
      </c>
      <c r="M15" s="306"/>
    </row>
    <row r="16" spans="1:15">
      <c r="A16" s="300">
        <v>7</v>
      </c>
      <c r="B16" s="276" t="s">
        <v>225</v>
      </c>
      <c r="C16" s="303">
        <v>4716.8999999999996</v>
      </c>
      <c r="D16" s="278">
        <v>4697.6500000000005</v>
      </c>
      <c r="E16" s="278">
        <v>4666.5000000000009</v>
      </c>
      <c r="F16" s="278">
        <v>4616.1000000000004</v>
      </c>
      <c r="G16" s="278">
        <v>4584.9500000000007</v>
      </c>
      <c r="H16" s="278">
        <v>4748.0500000000011</v>
      </c>
      <c r="I16" s="278">
        <v>4779.2000000000007</v>
      </c>
      <c r="J16" s="278">
        <v>4829.6000000000013</v>
      </c>
      <c r="K16" s="303">
        <v>4728.8</v>
      </c>
      <c r="L16" s="303">
        <v>4647.25</v>
      </c>
      <c r="M16" s="306"/>
    </row>
    <row r="17" spans="1:13">
      <c r="A17" s="300">
        <v>8</v>
      </c>
      <c r="B17" s="276" t="s">
        <v>802</v>
      </c>
      <c r="C17" s="276">
        <v>1010</v>
      </c>
      <c r="D17" s="278">
        <v>1009.3333333333334</v>
      </c>
      <c r="E17" s="278">
        <v>990.66666666666674</v>
      </c>
      <c r="F17" s="278">
        <v>971.33333333333337</v>
      </c>
      <c r="G17" s="278">
        <v>952.66666666666674</v>
      </c>
      <c r="H17" s="278">
        <v>1028.6666666666667</v>
      </c>
      <c r="I17" s="278">
        <v>1047.3333333333335</v>
      </c>
      <c r="J17" s="278">
        <v>1066.6666666666667</v>
      </c>
      <c r="K17" s="276">
        <v>1028</v>
      </c>
      <c r="L17" s="276">
        <v>990</v>
      </c>
      <c r="M17" s="276">
        <v>1.44126</v>
      </c>
    </row>
    <row r="18" spans="1:13">
      <c r="A18" s="300">
        <v>9</v>
      </c>
      <c r="B18" s="276" t="s">
        <v>295</v>
      </c>
      <c r="C18" s="276">
        <v>15512</v>
      </c>
      <c r="D18" s="278">
        <v>15404</v>
      </c>
      <c r="E18" s="278">
        <v>15258</v>
      </c>
      <c r="F18" s="278">
        <v>15004</v>
      </c>
      <c r="G18" s="278">
        <v>14858</v>
      </c>
      <c r="H18" s="278">
        <v>15658</v>
      </c>
      <c r="I18" s="278">
        <v>15804</v>
      </c>
      <c r="J18" s="278">
        <v>16058</v>
      </c>
      <c r="K18" s="276">
        <v>15550</v>
      </c>
      <c r="L18" s="276">
        <v>15150</v>
      </c>
      <c r="M18" s="276">
        <v>6.6860000000000003E-2</v>
      </c>
    </row>
    <row r="19" spans="1:13">
      <c r="A19" s="300">
        <v>10</v>
      </c>
      <c r="B19" s="276" t="s">
        <v>227</v>
      </c>
      <c r="C19" s="276">
        <v>68.45</v>
      </c>
      <c r="D19" s="278">
        <v>67.13333333333334</v>
      </c>
      <c r="E19" s="278">
        <v>65.166666666666686</v>
      </c>
      <c r="F19" s="278">
        <v>61.883333333333347</v>
      </c>
      <c r="G19" s="278">
        <v>59.916666666666693</v>
      </c>
      <c r="H19" s="278">
        <v>70.416666666666686</v>
      </c>
      <c r="I19" s="278">
        <v>72.383333333333354</v>
      </c>
      <c r="J19" s="278">
        <v>75.666666666666671</v>
      </c>
      <c r="K19" s="276">
        <v>69.099999999999994</v>
      </c>
      <c r="L19" s="276">
        <v>63.85</v>
      </c>
      <c r="M19" s="276">
        <v>34.700150000000001</v>
      </c>
    </row>
    <row r="20" spans="1:13">
      <c r="A20" s="300">
        <v>11</v>
      </c>
      <c r="B20" s="276" t="s">
        <v>228</v>
      </c>
      <c r="C20" s="276">
        <v>152.05000000000001</v>
      </c>
      <c r="D20" s="278">
        <v>152.41666666666669</v>
      </c>
      <c r="E20" s="278">
        <v>150.18333333333337</v>
      </c>
      <c r="F20" s="278">
        <v>148.31666666666669</v>
      </c>
      <c r="G20" s="278">
        <v>146.08333333333337</v>
      </c>
      <c r="H20" s="278">
        <v>154.28333333333336</v>
      </c>
      <c r="I20" s="278">
        <v>156.51666666666671</v>
      </c>
      <c r="J20" s="278">
        <v>158.38333333333335</v>
      </c>
      <c r="K20" s="276">
        <v>154.65</v>
      </c>
      <c r="L20" s="276">
        <v>150.55000000000001</v>
      </c>
      <c r="M20" s="276">
        <v>8.8100900000000006</v>
      </c>
    </row>
    <row r="21" spans="1:13">
      <c r="A21" s="300">
        <v>12</v>
      </c>
      <c r="B21" s="276" t="s">
        <v>38</v>
      </c>
      <c r="C21" s="276">
        <v>1665.85</v>
      </c>
      <c r="D21" s="278">
        <v>1655.6166666666668</v>
      </c>
      <c r="E21" s="278">
        <v>1640.2333333333336</v>
      </c>
      <c r="F21" s="278">
        <v>1614.6166666666668</v>
      </c>
      <c r="G21" s="278">
        <v>1599.2333333333336</v>
      </c>
      <c r="H21" s="278">
        <v>1681.2333333333336</v>
      </c>
      <c r="I21" s="278">
        <v>1696.6166666666668</v>
      </c>
      <c r="J21" s="278">
        <v>1722.2333333333336</v>
      </c>
      <c r="K21" s="276">
        <v>1671</v>
      </c>
      <c r="L21" s="276">
        <v>1630</v>
      </c>
      <c r="M21" s="276">
        <v>11.06012</v>
      </c>
    </row>
    <row r="22" spans="1:13">
      <c r="A22" s="300">
        <v>13</v>
      </c>
      <c r="B22" s="276" t="s">
        <v>296</v>
      </c>
      <c r="C22" s="276">
        <v>219.35</v>
      </c>
      <c r="D22" s="278">
        <v>220.68333333333331</v>
      </c>
      <c r="E22" s="278">
        <v>214.76666666666662</v>
      </c>
      <c r="F22" s="278">
        <v>210.18333333333331</v>
      </c>
      <c r="G22" s="278">
        <v>204.26666666666662</v>
      </c>
      <c r="H22" s="278">
        <v>225.26666666666662</v>
      </c>
      <c r="I22" s="278">
        <v>231.18333333333331</v>
      </c>
      <c r="J22" s="278">
        <v>235.76666666666662</v>
      </c>
      <c r="K22" s="276">
        <v>226.6</v>
      </c>
      <c r="L22" s="276">
        <v>216.1</v>
      </c>
      <c r="M22" s="276">
        <v>44.611719999999998</v>
      </c>
    </row>
    <row r="23" spans="1:13">
      <c r="A23" s="300">
        <v>14</v>
      </c>
      <c r="B23" s="276" t="s">
        <v>41</v>
      </c>
      <c r="C23" s="276">
        <v>356.9</v>
      </c>
      <c r="D23" s="278">
        <v>356.93333333333334</v>
      </c>
      <c r="E23" s="278">
        <v>351.16666666666669</v>
      </c>
      <c r="F23" s="278">
        <v>345.43333333333334</v>
      </c>
      <c r="G23" s="278">
        <v>339.66666666666669</v>
      </c>
      <c r="H23" s="278">
        <v>362.66666666666669</v>
      </c>
      <c r="I23" s="278">
        <v>368.43333333333334</v>
      </c>
      <c r="J23" s="278">
        <v>374.16666666666669</v>
      </c>
      <c r="K23" s="276">
        <v>362.7</v>
      </c>
      <c r="L23" s="276">
        <v>351.2</v>
      </c>
      <c r="M23" s="276">
        <v>93.644310000000004</v>
      </c>
    </row>
    <row r="24" spans="1:13">
      <c r="A24" s="300">
        <v>15</v>
      </c>
      <c r="B24" s="276" t="s">
        <v>43</v>
      </c>
      <c r="C24" s="276">
        <v>35.950000000000003</v>
      </c>
      <c r="D24" s="278">
        <v>36.1</v>
      </c>
      <c r="E24" s="278">
        <v>35.700000000000003</v>
      </c>
      <c r="F24" s="278">
        <v>35.450000000000003</v>
      </c>
      <c r="G24" s="278">
        <v>35.050000000000004</v>
      </c>
      <c r="H24" s="278">
        <v>36.35</v>
      </c>
      <c r="I24" s="278">
        <v>36.749999999999993</v>
      </c>
      <c r="J24" s="278">
        <v>37</v>
      </c>
      <c r="K24" s="276">
        <v>36.5</v>
      </c>
      <c r="L24" s="276">
        <v>35.85</v>
      </c>
      <c r="M24" s="276">
        <v>15.883319999999999</v>
      </c>
    </row>
    <row r="25" spans="1:13">
      <c r="A25" s="300">
        <v>16</v>
      </c>
      <c r="B25" s="276" t="s">
        <v>298</v>
      </c>
      <c r="C25" s="276">
        <v>287.2</v>
      </c>
      <c r="D25" s="278">
        <v>290.01666666666665</v>
      </c>
      <c r="E25" s="278">
        <v>283.18333333333328</v>
      </c>
      <c r="F25" s="278">
        <v>279.16666666666663</v>
      </c>
      <c r="G25" s="278">
        <v>272.33333333333326</v>
      </c>
      <c r="H25" s="278">
        <v>294.0333333333333</v>
      </c>
      <c r="I25" s="278">
        <v>300.86666666666667</v>
      </c>
      <c r="J25" s="278">
        <v>304.88333333333333</v>
      </c>
      <c r="K25" s="276">
        <v>296.85000000000002</v>
      </c>
      <c r="L25" s="276">
        <v>286</v>
      </c>
      <c r="M25" s="276">
        <v>2.17259</v>
      </c>
    </row>
    <row r="26" spans="1:13">
      <c r="A26" s="300">
        <v>17</v>
      </c>
      <c r="B26" s="276" t="s">
        <v>229</v>
      </c>
      <c r="C26" s="276">
        <v>1575.85</v>
      </c>
      <c r="D26" s="278">
        <v>1578.5</v>
      </c>
      <c r="E26" s="278">
        <v>1567.6</v>
      </c>
      <c r="F26" s="278">
        <v>1559.35</v>
      </c>
      <c r="G26" s="278">
        <v>1548.4499999999998</v>
      </c>
      <c r="H26" s="278">
        <v>1586.75</v>
      </c>
      <c r="I26" s="278">
        <v>1597.65</v>
      </c>
      <c r="J26" s="278">
        <v>1605.9</v>
      </c>
      <c r="K26" s="276">
        <v>1589.4</v>
      </c>
      <c r="L26" s="276">
        <v>1570.25</v>
      </c>
      <c r="M26" s="276">
        <v>0.99590000000000001</v>
      </c>
    </row>
    <row r="27" spans="1:13">
      <c r="A27" s="300">
        <v>18</v>
      </c>
      <c r="B27" s="276" t="s">
        <v>230</v>
      </c>
      <c r="C27" s="276">
        <v>2659.35</v>
      </c>
      <c r="D27" s="278">
        <v>2647.1166666666668</v>
      </c>
      <c r="E27" s="278">
        <v>2628.2333333333336</v>
      </c>
      <c r="F27" s="278">
        <v>2597.1166666666668</v>
      </c>
      <c r="G27" s="278">
        <v>2578.2333333333336</v>
      </c>
      <c r="H27" s="278">
        <v>2678.2333333333336</v>
      </c>
      <c r="I27" s="278">
        <v>2697.1166666666668</v>
      </c>
      <c r="J27" s="278">
        <v>2728.2333333333336</v>
      </c>
      <c r="K27" s="276">
        <v>2666</v>
      </c>
      <c r="L27" s="276">
        <v>2616</v>
      </c>
      <c r="M27" s="276">
        <v>0.51178000000000001</v>
      </c>
    </row>
    <row r="28" spans="1:13">
      <c r="A28" s="300">
        <v>19</v>
      </c>
      <c r="B28" s="276" t="s">
        <v>45</v>
      </c>
      <c r="C28" s="276">
        <v>775.35</v>
      </c>
      <c r="D28" s="278">
        <v>771.20000000000016</v>
      </c>
      <c r="E28" s="278">
        <v>765.35000000000036</v>
      </c>
      <c r="F28" s="278">
        <v>755.35000000000025</v>
      </c>
      <c r="G28" s="278">
        <v>749.50000000000045</v>
      </c>
      <c r="H28" s="278">
        <v>781.20000000000027</v>
      </c>
      <c r="I28" s="278">
        <v>787.05</v>
      </c>
      <c r="J28" s="278">
        <v>797.05000000000018</v>
      </c>
      <c r="K28" s="276">
        <v>777.05</v>
      </c>
      <c r="L28" s="276">
        <v>761.2</v>
      </c>
      <c r="M28" s="276">
        <v>9.2467500000000005</v>
      </c>
    </row>
    <row r="29" spans="1:13">
      <c r="A29" s="300">
        <v>20</v>
      </c>
      <c r="B29" s="276" t="s">
        <v>46</v>
      </c>
      <c r="C29" s="276">
        <v>260.5</v>
      </c>
      <c r="D29" s="278">
        <v>259.86666666666662</v>
      </c>
      <c r="E29" s="278">
        <v>257.83333333333326</v>
      </c>
      <c r="F29" s="278">
        <v>255.16666666666663</v>
      </c>
      <c r="G29" s="278">
        <v>253.13333333333327</v>
      </c>
      <c r="H29" s="278">
        <v>262.53333333333325</v>
      </c>
      <c r="I29" s="278">
        <v>264.56666666666666</v>
      </c>
      <c r="J29" s="278">
        <v>267.23333333333323</v>
      </c>
      <c r="K29" s="276">
        <v>261.89999999999998</v>
      </c>
      <c r="L29" s="276">
        <v>257.2</v>
      </c>
      <c r="M29" s="276">
        <v>62.676450000000003</v>
      </c>
    </row>
    <row r="30" spans="1:13">
      <c r="A30" s="300">
        <v>21</v>
      </c>
      <c r="B30" s="276" t="s">
        <v>47</v>
      </c>
      <c r="C30" s="276">
        <v>2069.3000000000002</v>
      </c>
      <c r="D30" s="278">
        <v>2094.35</v>
      </c>
      <c r="E30" s="278">
        <v>2039.9499999999998</v>
      </c>
      <c r="F30" s="278">
        <v>2010.6</v>
      </c>
      <c r="G30" s="278">
        <v>1956.1999999999998</v>
      </c>
      <c r="H30" s="278">
        <v>2123.6999999999998</v>
      </c>
      <c r="I30" s="278">
        <v>2178.1000000000004</v>
      </c>
      <c r="J30" s="278">
        <v>2207.4499999999998</v>
      </c>
      <c r="K30" s="276">
        <v>2148.75</v>
      </c>
      <c r="L30" s="276">
        <v>2065</v>
      </c>
      <c r="M30" s="276">
        <v>6.3735200000000001</v>
      </c>
    </row>
    <row r="31" spans="1:13">
      <c r="A31" s="300">
        <v>22</v>
      </c>
      <c r="B31" s="276" t="s">
        <v>48</v>
      </c>
      <c r="C31" s="276">
        <v>141.35</v>
      </c>
      <c r="D31" s="278">
        <v>140.86666666666667</v>
      </c>
      <c r="E31" s="278">
        <v>139.23333333333335</v>
      </c>
      <c r="F31" s="278">
        <v>137.11666666666667</v>
      </c>
      <c r="G31" s="278">
        <v>135.48333333333335</v>
      </c>
      <c r="H31" s="278">
        <v>142.98333333333335</v>
      </c>
      <c r="I31" s="278">
        <v>144.61666666666667</v>
      </c>
      <c r="J31" s="278">
        <v>146.73333333333335</v>
      </c>
      <c r="K31" s="276">
        <v>142.5</v>
      </c>
      <c r="L31" s="276">
        <v>138.75</v>
      </c>
      <c r="M31" s="276">
        <v>41.3538</v>
      </c>
    </row>
    <row r="32" spans="1:13">
      <c r="A32" s="300">
        <v>23</v>
      </c>
      <c r="B32" s="276" t="s">
        <v>49</v>
      </c>
      <c r="C32" s="276">
        <v>81.8</v>
      </c>
      <c r="D32" s="278">
        <v>81.016666666666666</v>
      </c>
      <c r="E32" s="278">
        <v>79.383333333333326</v>
      </c>
      <c r="F32" s="278">
        <v>76.966666666666654</v>
      </c>
      <c r="G32" s="278">
        <v>75.333333333333314</v>
      </c>
      <c r="H32" s="278">
        <v>83.433333333333337</v>
      </c>
      <c r="I32" s="278">
        <v>85.066666666666691</v>
      </c>
      <c r="J32" s="278">
        <v>87.483333333333348</v>
      </c>
      <c r="K32" s="276">
        <v>82.65</v>
      </c>
      <c r="L32" s="276">
        <v>78.599999999999994</v>
      </c>
      <c r="M32" s="276">
        <v>334.98683</v>
      </c>
    </row>
    <row r="33" spans="1:13">
      <c r="A33" s="300">
        <v>24</v>
      </c>
      <c r="B33" s="276" t="s">
        <v>51</v>
      </c>
      <c r="C33" s="276">
        <v>2172.85</v>
      </c>
      <c r="D33" s="278">
        <v>2188.2833333333333</v>
      </c>
      <c r="E33" s="278">
        <v>2150.6666666666665</v>
      </c>
      <c r="F33" s="278">
        <v>2128.4833333333331</v>
      </c>
      <c r="G33" s="278">
        <v>2090.8666666666663</v>
      </c>
      <c r="H33" s="278">
        <v>2210.4666666666667</v>
      </c>
      <c r="I33" s="278">
        <v>2248.0833333333335</v>
      </c>
      <c r="J33" s="278">
        <v>2270.2666666666669</v>
      </c>
      <c r="K33" s="276">
        <v>2225.9</v>
      </c>
      <c r="L33" s="276">
        <v>2166.1</v>
      </c>
      <c r="M33" s="276">
        <v>17.725709999999999</v>
      </c>
    </row>
    <row r="34" spans="1:13">
      <c r="A34" s="300">
        <v>25</v>
      </c>
      <c r="B34" s="276" t="s">
        <v>226</v>
      </c>
      <c r="C34" s="276">
        <v>769.45</v>
      </c>
      <c r="D34" s="278">
        <v>772.56666666666661</v>
      </c>
      <c r="E34" s="278">
        <v>760.43333333333317</v>
      </c>
      <c r="F34" s="278">
        <v>751.41666666666652</v>
      </c>
      <c r="G34" s="278">
        <v>739.28333333333308</v>
      </c>
      <c r="H34" s="278">
        <v>781.58333333333326</v>
      </c>
      <c r="I34" s="278">
        <v>793.7166666666667</v>
      </c>
      <c r="J34" s="278">
        <v>802.73333333333335</v>
      </c>
      <c r="K34" s="276">
        <v>784.7</v>
      </c>
      <c r="L34" s="276">
        <v>763.55</v>
      </c>
      <c r="M34" s="276">
        <v>3.7236899999999999</v>
      </c>
    </row>
    <row r="35" spans="1:13">
      <c r="A35" s="300">
        <v>26</v>
      </c>
      <c r="B35" s="276" t="s">
        <v>53</v>
      </c>
      <c r="C35" s="276">
        <v>760.9</v>
      </c>
      <c r="D35" s="278">
        <v>763.25</v>
      </c>
      <c r="E35" s="278">
        <v>750.65</v>
      </c>
      <c r="F35" s="278">
        <v>740.4</v>
      </c>
      <c r="G35" s="278">
        <v>727.8</v>
      </c>
      <c r="H35" s="278">
        <v>773.5</v>
      </c>
      <c r="I35" s="278">
        <v>786.09999999999991</v>
      </c>
      <c r="J35" s="278">
        <v>796.35</v>
      </c>
      <c r="K35" s="276">
        <v>775.85</v>
      </c>
      <c r="L35" s="276">
        <v>753</v>
      </c>
      <c r="M35" s="276">
        <v>17.729690000000002</v>
      </c>
    </row>
    <row r="36" spans="1:13">
      <c r="A36" s="300">
        <v>27</v>
      </c>
      <c r="B36" s="276" t="s">
        <v>55</v>
      </c>
      <c r="C36" s="276">
        <v>522.65</v>
      </c>
      <c r="D36" s="278">
        <v>516.48333333333323</v>
      </c>
      <c r="E36" s="278">
        <v>501.26666666666642</v>
      </c>
      <c r="F36" s="278">
        <v>479.88333333333321</v>
      </c>
      <c r="G36" s="278">
        <v>464.6666666666664</v>
      </c>
      <c r="H36" s="278">
        <v>537.86666666666645</v>
      </c>
      <c r="I36" s="278">
        <v>553.08333333333337</v>
      </c>
      <c r="J36" s="278">
        <v>574.46666666666647</v>
      </c>
      <c r="K36" s="276">
        <v>531.70000000000005</v>
      </c>
      <c r="L36" s="276">
        <v>495.1</v>
      </c>
      <c r="M36" s="276">
        <v>375.97226999999998</v>
      </c>
    </row>
    <row r="37" spans="1:13">
      <c r="A37" s="300">
        <v>28</v>
      </c>
      <c r="B37" s="276" t="s">
        <v>56</v>
      </c>
      <c r="C37" s="276">
        <v>2843.7</v>
      </c>
      <c r="D37" s="278">
        <v>2867</v>
      </c>
      <c r="E37" s="278">
        <v>2799.15</v>
      </c>
      <c r="F37" s="278">
        <v>2754.6</v>
      </c>
      <c r="G37" s="278">
        <v>2686.75</v>
      </c>
      <c r="H37" s="278">
        <v>2911.55</v>
      </c>
      <c r="I37" s="278">
        <v>2979.4000000000005</v>
      </c>
      <c r="J37" s="278">
        <v>3023.9500000000003</v>
      </c>
      <c r="K37" s="276">
        <v>2934.85</v>
      </c>
      <c r="L37" s="276">
        <v>2822.45</v>
      </c>
      <c r="M37" s="276">
        <v>9.2640700000000002</v>
      </c>
    </row>
    <row r="38" spans="1:13">
      <c r="A38" s="300">
        <v>29</v>
      </c>
      <c r="B38" s="276" t="s">
        <v>58</v>
      </c>
      <c r="C38" s="276">
        <v>5701.45</v>
      </c>
      <c r="D38" s="278">
        <v>5662.1500000000005</v>
      </c>
      <c r="E38" s="278">
        <v>5599.3000000000011</v>
      </c>
      <c r="F38" s="278">
        <v>5497.1500000000005</v>
      </c>
      <c r="G38" s="278">
        <v>5434.3000000000011</v>
      </c>
      <c r="H38" s="278">
        <v>5764.3000000000011</v>
      </c>
      <c r="I38" s="278">
        <v>5827.1500000000015</v>
      </c>
      <c r="J38" s="278">
        <v>5929.3000000000011</v>
      </c>
      <c r="K38" s="276">
        <v>5725</v>
      </c>
      <c r="L38" s="276">
        <v>5560</v>
      </c>
      <c r="M38" s="276">
        <v>4.9139900000000001</v>
      </c>
    </row>
    <row r="39" spans="1:13">
      <c r="A39" s="300">
        <v>30</v>
      </c>
      <c r="B39" s="276" t="s">
        <v>232</v>
      </c>
      <c r="C39" s="276">
        <v>2315</v>
      </c>
      <c r="D39" s="278">
        <v>2315.5333333333333</v>
      </c>
      <c r="E39" s="278">
        <v>2299.4666666666667</v>
      </c>
      <c r="F39" s="278">
        <v>2283.9333333333334</v>
      </c>
      <c r="G39" s="278">
        <v>2267.8666666666668</v>
      </c>
      <c r="H39" s="278">
        <v>2331.0666666666666</v>
      </c>
      <c r="I39" s="278">
        <v>2347.1333333333332</v>
      </c>
      <c r="J39" s="278">
        <v>2362.6666666666665</v>
      </c>
      <c r="K39" s="276">
        <v>2331.6</v>
      </c>
      <c r="L39" s="276">
        <v>2300</v>
      </c>
      <c r="M39" s="276">
        <v>0.22178999999999999</v>
      </c>
    </row>
    <row r="40" spans="1:13">
      <c r="A40" s="300">
        <v>31</v>
      </c>
      <c r="B40" s="276" t="s">
        <v>59</v>
      </c>
      <c r="C40" s="276">
        <v>3419.8</v>
      </c>
      <c r="D40" s="278">
        <v>3380.6166666666668</v>
      </c>
      <c r="E40" s="278">
        <v>3313.8333333333335</v>
      </c>
      <c r="F40" s="278">
        <v>3207.8666666666668</v>
      </c>
      <c r="G40" s="278">
        <v>3141.0833333333335</v>
      </c>
      <c r="H40" s="278">
        <v>3486.5833333333335</v>
      </c>
      <c r="I40" s="278">
        <v>3553.3666666666663</v>
      </c>
      <c r="J40" s="278">
        <v>3659.3333333333335</v>
      </c>
      <c r="K40" s="276">
        <v>3447.4</v>
      </c>
      <c r="L40" s="276">
        <v>3274.65</v>
      </c>
      <c r="M40" s="276">
        <v>42.885509999999996</v>
      </c>
    </row>
    <row r="41" spans="1:13">
      <c r="A41" s="300">
        <v>32</v>
      </c>
      <c r="B41" s="276" t="s">
        <v>60</v>
      </c>
      <c r="C41" s="276">
        <v>1336.6</v>
      </c>
      <c r="D41" s="278">
        <v>1330.8500000000001</v>
      </c>
      <c r="E41" s="278">
        <v>1312.0500000000002</v>
      </c>
      <c r="F41" s="278">
        <v>1287.5</v>
      </c>
      <c r="G41" s="278">
        <v>1268.7</v>
      </c>
      <c r="H41" s="278">
        <v>1355.4000000000003</v>
      </c>
      <c r="I41" s="278">
        <v>1374.2</v>
      </c>
      <c r="J41" s="278">
        <v>1398.7500000000005</v>
      </c>
      <c r="K41" s="276">
        <v>1349.65</v>
      </c>
      <c r="L41" s="276">
        <v>1306.3</v>
      </c>
      <c r="M41" s="276">
        <v>4.5543699999999996</v>
      </c>
    </row>
    <row r="42" spans="1:13">
      <c r="A42" s="300">
        <v>33</v>
      </c>
      <c r="B42" s="276" t="s">
        <v>233</v>
      </c>
      <c r="C42" s="276">
        <v>300.89999999999998</v>
      </c>
      <c r="D42" s="278">
        <v>300.93333333333334</v>
      </c>
      <c r="E42" s="278">
        <v>293.9666666666667</v>
      </c>
      <c r="F42" s="278">
        <v>287.03333333333336</v>
      </c>
      <c r="G42" s="278">
        <v>280.06666666666672</v>
      </c>
      <c r="H42" s="278">
        <v>307.86666666666667</v>
      </c>
      <c r="I42" s="278">
        <v>314.83333333333326</v>
      </c>
      <c r="J42" s="278">
        <v>321.76666666666665</v>
      </c>
      <c r="K42" s="276">
        <v>307.89999999999998</v>
      </c>
      <c r="L42" s="276">
        <v>294</v>
      </c>
      <c r="M42" s="276">
        <v>147.30627999999999</v>
      </c>
    </row>
    <row r="43" spans="1:13">
      <c r="A43" s="300">
        <v>34</v>
      </c>
      <c r="B43" s="276" t="s">
        <v>61</v>
      </c>
      <c r="C43" s="276">
        <v>44.85</v>
      </c>
      <c r="D43" s="278">
        <v>43.983333333333327</v>
      </c>
      <c r="E43" s="278">
        <v>42.716666666666654</v>
      </c>
      <c r="F43" s="278">
        <v>40.583333333333329</v>
      </c>
      <c r="G43" s="278">
        <v>39.316666666666656</v>
      </c>
      <c r="H43" s="278">
        <v>46.116666666666653</v>
      </c>
      <c r="I43" s="278">
        <v>47.383333333333319</v>
      </c>
      <c r="J43" s="278">
        <v>49.516666666666652</v>
      </c>
      <c r="K43" s="276">
        <v>45.25</v>
      </c>
      <c r="L43" s="276">
        <v>41.85</v>
      </c>
      <c r="M43" s="276">
        <v>616.95398999999998</v>
      </c>
    </row>
    <row r="44" spans="1:13">
      <c r="A44" s="300">
        <v>35</v>
      </c>
      <c r="B44" s="276" t="s">
        <v>62</v>
      </c>
      <c r="C44" s="276">
        <v>39.049999999999997</v>
      </c>
      <c r="D44" s="278">
        <v>38.999999999999993</v>
      </c>
      <c r="E44" s="278">
        <v>38.349999999999987</v>
      </c>
      <c r="F44" s="278">
        <v>37.649999999999991</v>
      </c>
      <c r="G44" s="278">
        <v>36.999999999999986</v>
      </c>
      <c r="H44" s="278">
        <v>39.699999999999989</v>
      </c>
      <c r="I44" s="278">
        <v>40.349999999999994</v>
      </c>
      <c r="J44" s="278">
        <v>41.04999999999999</v>
      </c>
      <c r="K44" s="276">
        <v>39.65</v>
      </c>
      <c r="L44" s="276">
        <v>38.299999999999997</v>
      </c>
      <c r="M44" s="276">
        <v>21.19763</v>
      </c>
    </row>
    <row r="45" spans="1:13">
      <c r="A45" s="300">
        <v>36</v>
      </c>
      <c r="B45" s="276" t="s">
        <v>63</v>
      </c>
      <c r="C45" s="276">
        <v>1308.3</v>
      </c>
      <c r="D45" s="278">
        <v>1311.2333333333333</v>
      </c>
      <c r="E45" s="278">
        <v>1299.5166666666667</v>
      </c>
      <c r="F45" s="278">
        <v>1290.7333333333333</v>
      </c>
      <c r="G45" s="278">
        <v>1279.0166666666667</v>
      </c>
      <c r="H45" s="278">
        <v>1320.0166666666667</v>
      </c>
      <c r="I45" s="278">
        <v>1331.7333333333333</v>
      </c>
      <c r="J45" s="278">
        <v>1340.5166666666667</v>
      </c>
      <c r="K45" s="276">
        <v>1322.95</v>
      </c>
      <c r="L45" s="276">
        <v>1302.45</v>
      </c>
      <c r="M45" s="276">
        <v>4.11557</v>
      </c>
    </row>
    <row r="46" spans="1:13">
      <c r="A46" s="300">
        <v>37</v>
      </c>
      <c r="B46" s="276" t="s">
        <v>234</v>
      </c>
      <c r="C46" s="276">
        <v>1189.45</v>
      </c>
      <c r="D46" s="278">
        <v>1197.5333333333333</v>
      </c>
      <c r="E46" s="278">
        <v>1173.0666666666666</v>
      </c>
      <c r="F46" s="278">
        <v>1156.6833333333334</v>
      </c>
      <c r="G46" s="278">
        <v>1132.2166666666667</v>
      </c>
      <c r="H46" s="278">
        <v>1213.9166666666665</v>
      </c>
      <c r="I46" s="278">
        <v>1238.3833333333332</v>
      </c>
      <c r="J46" s="278">
        <v>1254.7666666666664</v>
      </c>
      <c r="K46" s="276">
        <v>1222</v>
      </c>
      <c r="L46" s="276">
        <v>1181.1500000000001</v>
      </c>
      <c r="M46" s="276">
        <v>0.29810999999999999</v>
      </c>
    </row>
    <row r="47" spans="1:13">
      <c r="A47" s="300">
        <v>38</v>
      </c>
      <c r="B47" s="276" t="s">
        <v>65</v>
      </c>
      <c r="C47" s="276">
        <v>88.65</v>
      </c>
      <c r="D47" s="278">
        <v>88.5</v>
      </c>
      <c r="E47" s="278">
        <v>87.4</v>
      </c>
      <c r="F47" s="278">
        <v>86.15</v>
      </c>
      <c r="G47" s="278">
        <v>85.050000000000011</v>
      </c>
      <c r="H47" s="278">
        <v>89.75</v>
      </c>
      <c r="I47" s="278">
        <v>90.85</v>
      </c>
      <c r="J47" s="278">
        <v>92.1</v>
      </c>
      <c r="K47" s="276">
        <v>89.6</v>
      </c>
      <c r="L47" s="276">
        <v>87.25</v>
      </c>
      <c r="M47" s="276">
        <v>47.486930000000001</v>
      </c>
    </row>
    <row r="48" spans="1:13">
      <c r="A48" s="300">
        <v>39</v>
      </c>
      <c r="B48" s="276" t="s">
        <v>66</v>
      </c>
      <c r="C48" s="276">
        <v>628.4</v>
      </c>
      <c r="D48" s="278">
        <v>625.4</v>
      </c>
      <c r="E48" s="278">
        <v>621</v>
      </c>
      <c r="F48" s="278">
        <v>613.6</v>
      </c>
      <c r="G48" s="278">
        <v>609.20000000000005</v>
      </c>
      <c r="H48" s="278">
        <v>632.79999999999995</v>
      </c>
      <c r="I48" s="278">
        <v>637.19999999999982</v>
      </c>
      <c r="J48" s="278">
        <v>644.59999999999991</v>
      </c>
      <c r="K48" s="276">
        <v>629.79999999999995</v>
      </c>
      <c r="L48" s="276">
        <v>618</v>
      </c>
      <c r="M48" s="276">
        <v>11.111520000000001</v>
      </c>
    </row>
    <row r="49" spans="1:13">
      <c r="A49" s="300">
        <v>40</v>
      </c>
      <c r="B49" s="276" t="s">
        <v>67</v>
      </c>
      <c r="C49" s="276">
        <v>450.9</v>
      </c>
      <c r="D49" s="278">
        <v>451</v>
      </c>
      <c r="E49" s="278">
        <v>444.9</v>
      </c>
      <c r="F49" s="278">
        <v>438.9</v>
      </c>
      <c r="G49" s="278">
        <v>432.79999999999995</v>
      </c>
      <c r="H49" s="278">
        <v>457</v>
      </c>
      <c r="I49" s="278">
        <v>463.1</v>
      </c>
      <c r="J49" s="278">
        <v>469.1</v>
      </c>
      <c r="K49" s="276">
        <v>457.1</v>
      </c>
      <c r="L49" s="276">
        <v>445</v>
      </c>
      <c r="M49" s="276">
        <v>16.343820000000001</v>
      </c>
    </row>
    <row r="50" spans="1:13">
      <c r="A50" s="300">
        <v>41</v>
      </c>
      <c r="B50" s="276" t="s">
        <v>69</v>
      </c>
      <c r="C50" s="276">
        <v>457.4</v>
      </c>
      <c r="D50" s="278">
        <v>450.8</v>
      </c>
      <c r="E50" s="278">
        <v>441.6</v>
      </c>
      <c r="F50" s="278">
        <v>425.8</v>
      </c>
      <c r="G50" s="278">
        <v>416.6</v>
      </c>
      <c r="H50" s="278">
        <v>466.6</v>
      </c>
      <c r="I50" s="278">
        <v>475.79999999999995</v>
      </c>
      <c r="J50" s="278">
        <v>491.6</v>
      </c>
      <c r="K50" s="276">
        <v>460</v>
      </c>
      <c r="L50" s="276">
        <v>435</v>
      </c>
      <c r="M50" s="276">
        <v>281.74599999999998</v>
      </c>
    </row>
    <row r="51" spans="1:13">
      <c r="A51" s="300">
        <v>42</v>
      </c>
      <c r="B51" s="276" t="s">
        <v>70</v>
      </c>
      <c r="C51" s="276">
        <v>27.85</v>
      </c>
      <c r="D51" s="278">
        <v>27.883333333333336</v>
      </c>
      <c r="E51" s="278">
        <v>27.466666666666672</v>
      </c>
      <c r="F51" s="278">
        <v>27.083333333333336</v>
      </c>
      <c r="G51" s="278">
        <v>26.666666666666671</v>
      </c>
      <c r="H51" s="278">
        <v>28.266666666666673</v>
      </c>
      <c r="I51" s="278">
        <v>28.683333333333337</v>
      </c>
      <c r="J51" s="278">
        <v>29.066666666666674</v>
      </c>
      <c r="K51" s="276">
        <v>28.3</v>
      </c>
      <c r="L51" s="276">
        <v>27.5</v>
      </c>
      <c r="M51" s="276">
        <v>156.07089999999999</v>
      </c>
    </row>
    <row r="52" spans="1:13">
      <c r="A52" s="300">
        <v>43</v>
      </c>
      <c r="B52" s="276" t="s">
        <v>71</v>
      </c>
      <c r="C52" s="276">
        <v>404.15</v>
      </c>
      <c r="D52" s="278">
        <v>402.25</v>
      </c>
      <c r="E52" s="278">
        <v>397.5</v>
      </c>
      <c r="F52" s="278">
        <v>390.85</v>
      </c>
      <c r="G52" s="278">
        <v>386.1</v>
      </c>
      <c r="H52" s="278">
        <v>408.9</v>
      </c>
      <c r="I52" s="278">
        <v>413.65</v>
      </c>
      <c r="J52" s="278">
        <v>420.29999999999995</v>
      </c>
      <c r="K52" s="276">
        <v>407</v>
      </c>
      <c r="L52" s="276">
        <v>395.6</v>
      </c>
      <c r="M52" s="276">
        <v>25.825240000000001</v>
      </c>
    </row>
    <row r="53" spans="1:13">
      <c r="A53" s="300">
        <v>44</v>
      </c>
      <c r="B53" s="276" t="s">
        <v>72</v>
      </c>
      <c r="C53" s="276">
        <v>11569.85</v>
      </c>
      <c r="D53" s="278">
        <v>11580.616666666667</v>
      </c>
      <c r="E53" s="278">
        <v>11420.233333333334</v>
      </c>
      <c r="F53" s="278">
        <v>11270.616666666667</v>
      </c>
      <c r="G53" s="278">
        <v>11110.233333333334</v>
      </c>
      <c r="H53" s="278">
        <v>11730.233333333334</v>
      </c>
      <c r="I53" s="278">
        <v>11890.616666666669</v>
      </c>
      <c r="J53" s="278">
        <v>12040.233333333334</v>
      </c>
      <c r="K53" s="276">
        <v>11741</v>
      </c>
      <c r="L53" s="276">
        <v>11431</v>
      </c>
      <c r="M53" s="276">
        <v>0.38084000000000001</v>
      </c>
    </row>
    <row r="54" spans="1:13">
      <c r="A54" s="300">
        <v>45</v>
      </c>
      <c r="B54" s="276" t="s">
        <v>74</v>
      </c>
      <c r="C54" s="276">
        <v>346.4</v>
      </c>
      <c r="D54" s="278">
        <v>348.59999999999997</v>
      </c>
      <c r="E54" s="278">
        <v>342.54999999999995</v>
      </c>
      <c r="F54" s="278">
        <v>338.7</v>
      </c>
      <c r="G54" s="278">
        <v>332.65</v>
      </c>
      <c r="H54" s="278">
        <v>352.44999999999993</v>
      </c>
      <c r="I54" s="278">
        <v>358.5</v>
      </c>
      <c r="J54" s="278">
        <v>362.34999999999991</v>
      </c>
      <c r="K54" s="276">
        <v>354.65</v>
      </c>
      <c r="L54" s="276">
        <v>344.75</v>
      </c>
      <c r="M54" s="276">
        <v>43.453600000000002</v>
      </c>
    </row>
    <row r="55" spans="1:13">
      <c r="A55" s="300">
        <v>46</v>
      </c>
      <c r="B55" s="276" t="s">
        <v>75</v>
      </c>
      <c r="C55" s="276">
        <v>3420.3</v>
      </c>
      <c r="D55" s="278">
        <v>3432.4666666666667</v>
      </c>
      <c r="E55" s="278">
        <v>3378.9833333333336</v>
      </c>
      <c r="F55" s="278">
        <v>3337.666666666667</v>
      </c>
      <c r="G55" s="278">
        <v>3284.1833333333338</v>
      </c>
      <c r="H55" s="278">
        <v>3473.7833333333333</v>
      </c>
      <c r="I55" s="278">
        <v>3527.266666666666</v>
      </c>
      <c r="J55" s="278">
        <v>3568.583333333333</v>
      </c>
      <c r="K55" s="276">
        <v>3485.95</v>
      </c>
      <c r="L55" s="276">
        <v>3391.15</v>
      </c>
      <c r="M55" s="276">
        <v>7.64391</v>
      </c>
    </row>
    <row r="56" spans="1:13">
      <c r="A56" s="300">
        <v>47</v>
      </c>
      <c r="B56" s="276" t="s">
        <v>76</v>
      </c>
      <c r="C56" s="276">
        <v>410.65</v>
      </c>
      <c r="D56" s="278">
        <v>412.7</v>
      </c>
      <c r="E56" s="278">
        <v>401.95</v>
      </c>
      <c r="F56" s="278">
        <v>393.25</v>
      </c>
      <c r="G56" s="278">
        <v>382.5</v>
      </c>
      <c r="H56" s="278">
        <v>421.4</v>
      </c>
      <c r="I56" s="278">
        <v>432.15</v>
      </c>
      <c r="J56" s="278">
        <v>440.84999999999997</v>
      </c>
      <c r="K56" s="276">
        <v>423.45</v>
      </c>
      <c r="L56" s="276">
        <v>404</v>
      </c>
      <c r="M56" s="276">
        <v>29.586880000000001</v>
      </c>
    </row>
    <row r="57" spans="1:13">
      <c r="A57" s="300">
        <v>48</v>
      </c>
      <c r="B57" s="276" t="s">
        <v>77</v>
      </c>
      <c r="C57" s="276">
        <v>87.35</v>
      </c>
      <c r="D57" s="278">
        <v>87.433333333333337</v>
      </c>
      <c r="E57" s="278">
        <v>86.166666666666671</v>
      </c>
      <c r="F57" s="278">
        <v>84.983333333333334</v>
      </c>
      <c r="G57" s="278">
        <v>83.716666666666669</v>
      </c>
      <c r="H57" s="278">
        <v>88.616666666666674</v>
      </c>
      <c r="I57" s="278">
        <v>89.883333333333326</v>
      </c>
      <c r="J57" s="278">
        <v>91.066666666666677</v>
      </c>
      <c r="K57" s="276">
        <v>88.7</v>
      </c>
      <c r="L57" s="276">
        <v>86.25</v>
      </c>
      <c r="M57" s="276">
        <v>92.514589999999998</v>
      </c>
    </row>
    <row r="58" spans="1:13">
      <c r="A58" s="300">
        <v>49</v>
      </c>
      <c r="B58" s="276" t="s">
        <v>78</v>
      </c>
      <c r="C58" s="276">
        <v>111.35</v>
      </c>
      <c r="D58" s="278">
        <v>112.83333333333333</v>
      </c>
      <c r="E58" s="278">
        <v>109.56666666666666</v>
      </c>
      <c r="F58" s="278">
        <v>107.78333333333333</v>
      </c>
      <c r="G58" s="278">
        <v>104.51666666666667</v>
      </c>
      <c r="H58" s="278">
        <v>114.61666666666666</v>
      </c>
      <c r="I58" s="278">
        <v>117.88333333333334</v>
      </c>
      <c r="J58" s="278">
        <v>119.66666666666666</v>
      </c>
      <c r="K58" s="276">
        <v>116.1</v>
      </c>
      <c r="L58" s="276">
        <v>111.05</v>
      </c>
      <c r="M58" s="276">
        <v>12.41168</v>
      </c>
    </row>
    <row r="59" spans="1:13">
      <c r="A59" s="300">
        <v>50</v>
      </c>
      <c r="B59" s="276" t="s">
        <v>81</v>
      </c>
      <c r="C59" s="276">
        <v>572.25</v>
      </c>
      <c r="D59" s="278">
        <v>568.13333333333333</v>
      </c>
      <c r="E59" s="278">
        <v>559.2166666666667</v>
      </c>
      <c r="F59" s="278">
        <v>546.18333333333339</v>
      </c>
      <c r="G59" s="278">
        <v>537.26666666666677</v>
      </c>
      <c r="H59" s="278">
        <v>581.16666666666663</v>
      </c>
      <c r="I59" s="278">
        <v>590.08333333333337</v>
      </c>
      <c r="J59" s="278">
        <v>603.11666666666656</v>
      </c>
      <c r="K59" s="276">
        <v>577.04999999999995</v>
      </c>
      <c r="L59" s="276">
        <v>555.1</v>
      </c>
      <c r="M59" s="276">
        <v>2.16919</v>
      </c>
    </row>
    <row r="60" spans="1:13">
      <c r="A60" s="300">
        <v>51</v>
      </c>
      <c r="B60" s="276" t="s">
        <v>82</v>
      </c>
      <c r="C60" s="276">
        <v>293.05</v>
      </c>
      <c r="D60" s="278">
        <v>285.53333333333336</v>
      </c>
      <c r="E60" s="278">
        <v>276.16666666666674</v>
      </c>
      <c r="F60" s="278">
        <v>259.28333333333336</v>
      </c>
      <c r="G60" s="278">
        <v>249.91666666666674</v>
      </c>
      <c r="H60" s="278">
        <v>302.41666666666674</v>
      </c>
      <c r="I60" s="278">
        <v>311.78333333333342</v>
      </c>
      <c r="J60" s="278">
        <v>328.66666666666674</v>
      </c>
      <c r="K60" s="276">
        <v>294.89999999999998</v>
      </c>
      <c r="L60" s="276">
        <v>268.64999999999998</v>
      </c>
      <c r="M60" s="276">
        <v>133.80533</v>
      </c>
    </row>
    <row r="61" spans="1:13">
      <c r="A61" s="300">
        <v>52</v>
      </c>
      <c r="B61" s="276" t="s">
        <v>83</v>
      </c>
      <c r="C61" s="276">
        <v>751.25</v>
      </c>
      <c r="D61" s="278">
        <v>752.66666666666663</v>
      </c>
      <c r="E61" s="278">
        <v>742.98333333333323</v>
      </c>
      <c r="F61" s="278">
        <v>734.71666666666658</v>
      </c>
      <c r="G61" s="278">
        <v>725.03333333333319</v>
      </c>
      <c r="H61" s="278">
        <v>760.93333333333328</v>
      </c>
      <c r="I61" s="278">
        <v>770.61666666666667</v>
      </c>
      <c r="J61" s="278">
        <v>778.88333333333333</v>
      </c>
      <c r="K61" s="276">
        <v>762.35</v>
      </c>
      <c r="L61" s="276">
        <v>744.4</v>
      </c>
      <c r="M61" s="276">
        <v>32.658900000000003</v>
      </c>
    </row>
    <row r="62" spans="1:13">
      <c r="A62" s="300">
        <v>53</v>
      </c>
      <c r="B62" s="276" t="s">
        <v>84</v>
      </c>
      <c r="C62" s="276">
        <v>115.7</v>
      </c>
      <c r="D62" s="278">
        <v>115.18333333333334</v>
      </c>
      <c r="E62" s="278">
        <v>114.06666666666668</v>
      </c>
      <c r="F62" s="278">
        <v>112.43333333333334</v>
      </c>
      <c r="G62" s="278">
        <v>111.31666666666668</v>
      </c>
      <c r="H62" s="278">
        <v>116.81666666666668</v>
      </c>
      <c r="I62" s="278">
        <v>117.93333333333335</v>
      </c>
      <c r="J62" s="278">
        <v>119.56666666666668</v>
      </c>
      <c r="K62" s="276">
        <v>116.3</v>
      </c>
      <c r="L62" s="276">
        <v>113.55</v>
      </c>
      <c r="M62" s="276">
        <v>127.85804</v>
      </c>
    </row>
    <row r="63" spans="1:13">
      <c r="A63" s="300">
        <v>54</v>
      </c>
      <c r="B63" s="276" t="s">
        <v>3634</v>
      </c>
      <c r="C63" s="276">
        <v>2117.9</v>
      </c>
      <c r="D63" s="278">
        <v>2148.6333333333337</v>
      </c>
      <c r="E63" s="278">
        <v>2071.2166666666672</v>
      </c>
      <c r="F63" s="278">
        <v>2024.5333333333333</v>
      </c>
      <c r="G63" s="278">
        <v>1947.1166666666668</v>
      </c>
      <c r="H63" s="278">
        <v>2195.3166666666675</v>
      </c>
      <c r="I63" s="278">
        <v>2272.7333333333345</v>
      </c>
      <c r="J63" s="278">
        <v>2319.4166666666679</v>
      </c>
      <c r="K63" s="276">
        <v>2226.0500000000002</v>
      </c>
      <c r="L63" s="276">
        <v>2101.9499999999998</v>
      </c>
      <c r="M63" s="276">
        <v>4.2933000000000003</v>
      </c>
    </row>
    <row r="64" spans="1:13">
      <c r="A64" s="300">
        <v>55</v>
      </c>
      <c r="B64" s="276" t="s">
        <v>85</v>
      </c>
      <c r="C64" s="276">
        <v>1510.5</v>
      </c>
      <c r="D64" s="278">
        <v>1508.8333333333333</v>
      </c>
      <c r="E64" s="278">
        <v>1493.7666666666664</v>
      </c>
      <c r="F64" s="278">
        <v>1477.0333333333331</v>
      </c>
      <c r="G64" s="278">
        <v>1461.9666666666662</v>
      </c>
      <c r="H64" s="278">
        <v>1525.5666666666666</v>
      </c>
      <c r="I64" s="278">
        <v>1540.6333333333337</v>
      </c>
      <c r="J64" s="278">
        <v>1557.3666666666668</v>
      </c>
      <c r="K64" s="276">
        <v>1523.9</v>
      </c>
      <c r="L64" s="276">
        <v>1492.1</v>
      </c>
      <c r="M64" s="276">
        <v>5.1151400000000002</v>
      </c>
    </row>
    <row r="65" spans="1:13">
      <c r="A65" s="300">
        <v>56</v>
      </c>
      <c r="B65" s="276" t="s">
        <v>86</v>
      </c>
      <c r="C65" s="276">
        <v>392.15</v>
      </c>
      <c r="D65" s="278">
        <v>390.64999999999992</v>
      </c>
      <c r="E65" s="278">
        <v>386.89999999999986</v>
      </c>
      <c r="F65" s="278">
        <v>381.64999999999992</v>
      </c>
      <c r="G65" s="278">
        <v>377.89999999999986</v>
      </c>
      <c r="H65" s="278">
        <v>395.89999999999986</v>
      </c>
      <c r="I65" s="278">
        <v>399.65</v>
      </c>
      <c r="J65" s="278">
        <v>404.89999999999986</v>
      </c>
      <c r="K65" s="276">
        <v>394.4</v>
      </c>
      <c r="L65" s="276">
        <v>385.4</v>
      </c>
      <c r="M65" s="276">
        <v>9.6527799999999999</v>
      </c>
    </row>
    <row r="66" spans="1:13">
      <c r="A66" s="300">
        <v>57</v>
      </c>
      <c r="B66" s="276" t="s">
        <v>236</v>
      </c>
      <c r="C66" s="276">
        <v>717.15</v>
      </c>
      <c r="D66" s="278">
        <v>717.2833333333333</v>
      </c>
      <c r="E66" s="278">
        <v>699.86666666666656</v>
      </c>
      <c r="F66" s="278">
        <v>682.58333333333326</v>
      </c>
      <c r="G66" s="278">
        <v>665.16666666666652</v>
      </c>
      <c r="H66" s="278">
        <v>734.56666666666661</v>
      </c>
      <c r="I66" s="278">
        <v>751.98333333333335</v>
      </c>
      <c r="J66" s="278">
        <v>769.26666666666665</v>
      </c>
      <c r="K66" s="276">
        <v>734.7</v>
      </c>
      <c r="L66" s="276">
        <v>700</v>
      </c>
      <c r="M66" s="276">
        <v>3.62121</v>
      </c>
    </row>
    <row r="67" spans="1:13">
      <c r="A67" s="300">
        <v>58</v>
      </c>
      <c r="B67" s="276" t="s">
        <v>237</v>
      </c>
      <c r="C67" s="276">
        <v>291.2</v>
      </c>
      <c r="D67" s="278">
        <v>293.26666666666665</v>
      </c>
      <c r="E67" s="278">
        <v>283.63333333333333</v>
      </c>
      <c r="F67" s="278">
        <v>276.06666666666666</v>
      </c>
      <c r="G67" s="278">
        <v>266.43333333333334</v>
      </c>
      <c r="H67" s="278">
        <v>300.83333333333331</v>
      </c>
      <c r="I67" s="278">
        <v>310.46666666666664</v>
      </c>
      <c r="J67" s="278">
        <v>318.0333333333333</v>
      </c>
      <c r="K67" s="276">
        <v>302.89999999999998</v>
      </c>
      <c r="L67" s="276">
        <v>285.7</v>
      </c>
      <c r="M67" s="276">
        <v>13.33967</v>
      </c>
    </row>
    <row r="68" spans="1:13">
      <c r="A68" s="300">
        <v>59</v>
      </c>
      <c r="B68" s="276" t="s">
        <v>235</v>
      </c>
      <c r="C68" s="276">
        <v>152.65</v>
      </c>
      <c r="D68" s="278">
        <v>151.88333333333333</v>
      </c>
      <c r="E68" s="278">
        <v>149.26666666666665</v>
      </c>
      <c r="F68" s="278">
        <v>145.88333333333333</v>
      </c>
      <c r="G68" s="278">
        <v>143.26666666666665</v>
      </c>
      <c r="H68" s="278">
        <v>155.26666666666665</v>
      </c>
      <c r="I68" s="278">
        <v>157.88333333333333</v>
      </c>
      <c r="J68" s="278">
        <v>161.26666666666665</v>
      </c>
      <c r="K68" s="276">
        <v>154.5</v>
      </c>
      <c r="L68" s="276">
        <v>148.5</v>
      </c>
      <c r="M68" s="276">
        <v>8.9680700000000009</v>
      </c>
    </row>
    <row r="69" spans="1:13">
      <c r="A69" s="300">
        <v>60</v>
      </c>
      <c r="B69" s="276" t="s">
        <v>87</v>
      </c>
      <c r="C69" s="276">
        <v>436.9</v>
      </c>
      <c r="D69" s="278">
        <v>434.73333333333329</v>
      </c>
      <c r="E69" s="278">
        <v>431.06666666666661</v>
      </c>
      <c r="F69" s="278">
        <v>425.23333333333329</v>
      </c>
      <c r="G69" s="278">
        <v>421.56666666666661</v>
      </c>
      <c r="H69" s="278">
        <v>440.56666666666661</v>
      </c>
      <c r="I69" s="278">
        <v>444.23333333333323</v>
      </c>
      <c r="J69" s="278">
        <v>450.06666666666661</v>
      </c>
      <c r="K69" s="276">
        <v>438.4</v>
      </c>
      <c r="L69" s="276">
        <v>428.9</v>
      </c>
      <c r="M69" s="276">
        <v>9.3767700000000005</v>
      </c>
    </row>
    <row r="70" spans="1:13">
      <c r="A70" s="300">
        <v>61</v>
      </c>
      <c r="B70" s="276" t="s">
        <v>88</v>
      </c>
      <c r="C70" s="276">
        <v>506.25</v>
      </c>
      <c r="D70" s="278">
        <v>509.0333333333333</v>
      </c>
      <c r="E70" s="278">
        <v>501.26666666666665</v>
      </c>
      <c r="F70" s="278">
        <v>496.28333333333336</v>
      </c>
      <c r="G70" s="278">
        <v>488.51666666666671</v>
      </c>
      <c r="H70" s="278">
        <v>514.01666666666665</v>
      </c>
      <c r="I70" s="278">
        <v>521.7833333333333</v>
      </c>
      <c r="J70" s="278">
        <v>526.76666666666654</v>
      </c>
      <c r="K70" s="276">
        <v>516.79999999999995</v>
      </c>
      <c r="L70" s="276">
        <v>504.05</v>
      </c>
      <c r="M70" s="276">
        <v>32.17501</v>
      </c>
    </row>
    <row r="71" spans="1:13">
      <c r="A71" s="300">
        <v>62</v>
      </c>
      <c r="B71" s="276" t="s">
        <v>238</v>
      </c>
      <c r="C71" s="276">
        <v>838.9</v>
      </c>
      <c r="D71" s="278">
        <v>840.4</v>
      </c>
      <c r="E71" s="278">
        <v>823.69999999999993</v>
      </c>
      <c r="F71" s="278">
        <v>808.5</v>
      </c>
      <c r="G71" s="278">
        <v>791.8</v>
      </c>
      <c r="H71" s="278">
        <v>855.59999999999991</v>
      </c>
      <c r="I71" s="278">
        <v>872.3</v>
      </c>
      <c r="J71" s="278">
        <v>887.49999999999989</v>
      </c>
      <c r="K71" s="276">
        <v>857.1</v>
      </c>
      <c r="L71" s="276">
        <v>825.2</v>
      </c>
      <c r="M71" s="276">
        <v>0.52727000000000002</v>
      </c>
    </row>
    <row r="72" spans="1:13">
      <c r="A72" s="300">
        <v>63</v>
      </c>
      <c r="B72" s="276" t="s">
        <v>91</v>
      </c>
      <c r="C72" s="276">
        <v>3048.65</v>
      </c>
      <c r="D72" s="278">
        <v>3074.6166666666668</v>
      </c>
      <c r="E72" s="278">
        <v>3014.3333333333335</v>
      </c>
      <c r="F72" s="278">
        <v>2980.0166666666669</v>
      </c>
      <c r="G72" s="278">
        <v>2919.7333333333336</v>
      </c>
      <c r="H72" s="278">
        <v>3108.9333333333334</v>
      </c>
      <c r="I72" s="278">
        <v>3169.2166666666662</v>
      </c>
      <c r="J72" s="278">
        <v>3203.5333333333333</v>
      </c>
      <c r="K72" s="276">
        <v>3134.9</v>
      </c>
      <c r="L72" s="276">
        <v>3040.3</v>
      </c>
      <c r="M72" s="276">
        <v>9.7730899999999998</v>
      </c>
    </row>
    <row r="73" spans="1:13">
      <c r="A73" s="300">
        <v>64</v>
      </c>
      <c r="B73" s="276" t="s">
        <v>93</v>
      </c>
      <c r="C73" s="276">
        <v>164.8</v>
      </c>
      <c r="D73" s="278">
        <v>164.11666666666667</v>
      </c>
      <c r="E73" s="278">
        <v>157.33333333333334</v>
      </c>
      <c r="F73" s="278">
        <v>149.86666666666667</v>
      </c>
      <c r="G73" s="278">
        <v>143.08333333333334</v>
      </c>
      <c r="H73" s="278">
        <v>171.58333333333334</v>
      </c>
      <c r="I73" s="278">
        <v>178.36666666666665</v>
      </c>
      <c r="J73" s="278">
        <v>185.83333333333334</v>
      </c>
      <c r="K73" s="276">
        <v>170.9</v>
      </c>
      <c r="L73" s="276">
        <v>156.65</v>
      </c>
      <c r="M73" s="276">
        <v>299.60942999999997</v>
      </c>
    </row>
    <row r="74" spans="1:13">
      <c r="A74" s="300">
        <v>65</v>
      </c>
      <c r="B74" s="276" t="s">
        <v>231</v>
      </c>
      <c r="C74" s="276">
        <v>2205.75</v>
      </c>
      <c r="D74" s="278">
        <v>2209.25</v>
      </c>
      <c r="E74" s="278">
        <v>2159.5</v>
      </c>
      <c r="F74" s="278">
        <v>2113.25</v>
      </c>
      <c r="G74" s="278">
        <v>2063.5</v>
      </c>
      <c r="H74" s="278">
        <v>2255.5</v>
      </c>
      <c r="I74" s="278">
        <v>2305.25</v>
      </c>
      <c r="J74" s="278">
        <v>2351.5</v>
      </c>
      <c r="K74" s="276">
        <v>2259</v>
      </c>
      <c r="L74" s="276">
        <v>2163</v>
      </c>
      <c r="M74" s="276">
        <v>3.9752700000000001</v>
      </c>
    </row>
    <row r="75" spans="1:13">
      <c r="A75" s="300">
        <v>66</v>
      </c>
      <c r="B75" s="276" t="s">
        <v>94</v>
      </c>
      <c r="C75" s="276">
        <v>4858.6499999999996</v>
      </c>
      <c r="D75" s="278">
        <v>4866.4833333333336</v>
      </c>
      <c r="E75" s="278">
        <v>4812.9666666666672</v>
      </c>
      <c r="F75" s="278">
        <v>4767.2833333333338</v>
      </c>
      <c r="G75" s="278">
        <v>4713.7666666666673</v>
      </c>
      <c r="H75" s="278">
        <v>4912.166666666667</v>
      </c>
      <c r="I75" s="278">
        <v>4965.6833333333334</v>
      </c>
      <c r="J75" s="278">
        <v>5011.3666666666668</v>
      </c>
      <c r="K75" s="276">
        <v>4920</v>
      </c>
      <c r="L75" s="276">
        <v>4820.8</v>
      </c>
      <c r="M75" s="276">
        <v>11.70993</v>
      </c>
    </row>
    <row r="76" spans="1:13">
      <c r="A76" s="300">
        <v>67</v>
      </c>
      <c r="B76" s="276" t="s">
        <v>239</v>
      </c>
      <c r="C76" s="276">
        <v>53.1</v>
      </c>
      <c r="D76" s="278">
        <v>54.066666666666663</v>
      </c>
      <c r="E76" s="278">
        <v>52.133333333333326</v>
      </c>
      <c r="F76" s="278">
        <v>51.166666666666664</v>
      </c>
      <c r="G76" s="278">
        <v>49.233333333333327</v>
      </c>
      <c r="H76" s="278">
        <v>55.033333333333324</v>
      </c>
      <c r="I76" s="278">
        <v>56.966666666666661</v>
      </c>
      <c r="J76" s="278">
        <v>57.933333333333323</v>
      </c>
      <c r="K76" s="276">
        <v>56</v>
      </c>
      <c r="L76" s="276">
        <v>53.1</v>
      </c>
      <c r="M76" s="276">
        <v>11.073829999999999</v>
      </c>
    </row>
    <row r="77" spans="1:13">
      <c r="A77" s="300">
        <v>68</v>
      </c>
      <c r="B77" s="276" t="s">
        <v>95</v>
      </c>
      <c r="C77" s="276">
        <v>2029.65</v>
      </c>
      <c r="D77" s="278">
        <v>2046.9833333333333</v>
      </c>
      <c r="E77" s="278">
        <v>1997.8666666666668</v>
      </c>
      <c r="F77" s="278">
        <v>1966.0833333333335</v>
      </c>
      <c r="G77" s="278">
        <v>1916.9666666666669</v>
      </c>
      <c r="H77" s="278">
        <v>2078.7666666666664</v>
      </c>
      <c r="I77" s="278">
        <v>2127.8833333333332</v>
      </c>
      <c r="J77" s="278">
        <v>2159.6666666666665</v>
      </c>
      <c r="K77" s="276">
        <v>2096.1</v>
      </c>
      <c r="L77" s="276">
        <v>2015.2</v>
      </c>
      <c r="M77" s="276">
        <v>11.315099999999999</v>
      </c>
    </row>
    <row r="78" spans="1:13">
      <c r="A78" s="300">
        <v>69</v>
      </c>
      <c r="B78" s="276" t="s">
        <v>240</v>
      </c>
      <c r="C78" s="276">
        <v>350.2</v>
      </c>
      <c r="D78" s="278">
        <v>352.10000000000008</v>
      </c>
      <c r="E78" s="278">
        <v>342.70000000000016</v>
      </c>
      <c r="F78" s="278">
        <v>335.2000000000001</v>
      </c>
      <c r="G78" s="278">
        <v>325.80000000000018</v>
      </c>
      <c r="H78" s="278">
        <v>359.60000000000014</v>
      </c>
      <c r="I78" s="278">
        <v>369.00000000000011</v>
      </c>
      <c r="J78" s="278">
        <v>376.50000000000011</v>
      </c>
      <c r="K78" s="276">
        <v>361.5</v>
      </c>
      <c r="L78" s="276">
        <v>344.6</v>
      </c>
      <c r="M78" s="276">
        <v>5.8305100000000003</v>
      </c>
    </row>
    <row r="79" spans="1:13">
      <c r="A79" s="300">
        <v>70</v>
      </c>
      <c r="B79" s="276" t="s">
        <v>241</v>
      </c>
      <c r="C79" s="276">
        <v>1074.5999999999999</v>
      </c>
      <c r="D79" s="278">
        <v>1068.2333333333333</v>
      </c>
      <c r="E79" s="278">
        <v>1057.4666666666667</v>
      </c>
      <c r="F79" s="278">
        <v>1040.3333333333333</v>
      </c>
      <c r="G79" s="278">
        <v>1029.5666666666666</v>
      </c>
      <c r="H79" s="278">
        <v>1085.3666666666668</v>
      </c>
      <c r="I79" s="278">
        <v>1096.1333333333337</v>
      </c>
      <c r="J79" s="278">
        <v>1113.2666666666669</v>
      </c>
      <c r="K79" s="276">
        <v>1079</v>
      </c>
      <c r="L79" s="276">
        <v>1051.0999999999999</v>
      </c>
      <c r="M79" s="276">
        <v>0.74590000000000001</v>
      </c>
    </row>
    <row r="80" spans="1:13">
      <c r="A80" s="300">
        <v>71</v>
      </c>
      <c r="B80" s="276" t="s">
        <v>97</v>
      </c>
      <c r="C80" s="276">
        <v>1228.2</v>
      </c>
      <c r="D80" s="278">
        <v>1217.5833333333333</v>
      </c>
      <c r="E80" s="278">
        <v>1195.6666666666665</v>
      </c>
      <c r="F80" s="278">
        <v>1163.1333333333332</v>
      </c>
      <c r="G80" s="278">
        <v>1141.2166666666665</v>
      </c>
      <c r="H80" s="278">
        <v>1250.1166666666666</v>
      </c>
      <c r="I80" s="278">
        <v>1272.0333333333331</v>
      </c>
      <c r="J80" s="278">
        <v>1304.5666666666666</v>
      </c>
      <c r="K80" s="276">
        <v>1239.5</v>
      </c>
      <c r="L80" s="276">
        <v>1185.05</v>
      </c>
      <c r="M80" s="276">
        <v>36.927</v>
      </c>
    </row>
    <row r="81" spans="1:13">
      <c r="A81" s="300">
        <v>72</v>
      </c>
      <c r="B81" s="276" t="s">
        <v>98</v>
      </c>
      <c r="C81" s="276">
        <v>159.30000000000001</v>
      </c>
      <c r="D81" s="278">
        <v>159.16666666666666</v>
      </c>
      <c r="E81" s="278">
        <v>157.23333333333332</v>
      </c>
      <c r="F81" s="278">
        <v>155.16666666666666</v>
      </c>
      <c r="G81" s="278">
        <v>153.23333333333332</v>
      </c>
      <c r="H81" s="278">
        <v>161.23333333333332</v>
      </c>
      <c r="I81" s="278">
        <v>163.16666666666666</v>
      </c>
      <c r="J81" s="278">
        <v>165.23333333333332</v>
      </c>
      <c r="K81" s="276">
        <v>161.1</v>
      </c>
      <c r="L81" s="276">
        <v>157.1</v>
      </c>
      <c r="M81" s="276">
        <v>24.98255</v>
      </c>
    </row>
    <row r="82" spans="1:13">
      <c r="A82" s="300">
        <v>73</v>
      </c>
      <c r="B82" s="276" t="s">
        <v>99</v>
      </c>
      <c r="C82" s="276">
        <v>51.65</v>
      </c>
      <c r="D82" s="278">
        <v>51.4</v>
      </c>
      <c r="E82" s="278">
        <v>50.3</v>
      </c>
      <c r="F82" s="278">
        <v>48.949999999999996</v>
      </c>
      <c r="G82" s="278">
        <v>47.849999999999994</v>
      </c>
      <c r="H82" s="278">
        <v>52.75</v>
      </c>
      <c r="I82" s="278">
        <v>53.850000000000009</v>
      </c>
      <c r="J82" s="278">
        <v>55.2</v>
      </c>
      <c r="K82" s="276">
        <v>52.5</v>
      </c>
      <c r="L82" s="276">
        <v>50.05</v>
      </c>
      <c r="M82" s="276">
        <v>444.67732000000001</v>
      </c>
    </row>
    <row r="83" spans="1:13">
      <c r="A83" s="300">
        <v>74</v>
      </c>
      <c r="B83" s="276" t="s">
        <v>370</v>
      </c>
      <c r="C83" s="276">
        <v>128.1</v>
      </c>
      <c r="D83" s="278">
        <v>127.35000000000001</v>
      </c>
      <c r="E83" s="278">
        <v>125.45000000000002</v>
      </c>
      <c r="F83" s="278">
        <v>122.80000000000001</v>
      </c>
      <c r="G83" s="278">
        <v>120.90000000000002</v>
      </c>
      <c r="H83" s="278">
        <v>130</v>
      </c>
      <c r="I83" s="278">
        <v>131.90000000000003</v>
      </c>
      <c r="J83" s="278">
        <v>134.55000000000001</v>
      </c>
      <c r="K83" s="276">
        <v>129.25</v>
      </c>
      <c r="L83" s="276">
        <v>124.7</v>
      </c>
      <c r="M83" s="276">
        <v>81.968190000000007</v>
      </c>
    </row>
    <row r="84" spans="1:13">
      <c r="A84" s="300">
        <v>75</v>
      </c>
      <c r="B84" s="276" t="s">
        <v>244</v>
      </c>
      <c r="C84" s="276">
        <v>70.900000000000006</v>
      </c>
      <c r="D84" s="278">
        <v>71.86666666666666</v>
      </c>
      <c r="E84" s="278">
        <v>69.183333333333323</v>
      </c>
      <c r="F84" s="278">
        <v>67.466666666666669</v>
      </c>
      <c r="G84" s="278">
        <v>64.783333333333331</v>
      </c>
      <c r="H84" s="278">
        <v>73.583333333333314</v>
      </c>
      <c r="I84" s="278">
        <v>76.266666666666652</v>
      </c>
      <c r="J84" s="278">
        <v>77.983333333333306</v>
      </c>
      <c r="K84" s="276">
        <v>74.55</v>
      </c>
      <c r="L84" s="276">
        <v>70.150000000000006</v>
      </c>
      <c r="M84" s="276">
        <v>17.505019999999998</v>
      </c>
    </row>
    <row r="85" spans="1:13">
      <c r="A85" s="300">
        <v>76</v>
      </c>
      <c r="B85" s="276" t="s">
        <v>100</v>
      </c>
      <c r="C85" s="276">
        <v>83.95</v>
      </c>
      <c r="D85" s="278">
        <v>84.25</v>
      </c>
      <c r="E85" s="278">
        <v>83.2</v>
      </c>
      <c r="F85" s="278">
        <v>82.45</v>
      </c>
      <c r="G85" s="278">
        <v>81.400000000000006</v>
      </c>
      <c r="H85" s="278">
        <v>85</v>
      </c>
      <c r="I85" s="278">
        <v>86.050000000000011</v>
      </c>
      <c r="J85" s="278">
        <v>86.8</v>
      </c>
      <c r="K85" s="276">
        <v>85.3</v>
      </c>
      <c r="L85" s="276">
        <v>83.5</v>
      </c>
      <c r="M85" s="276">
        <v>105.37729</v>
      </c>
    </row>
    <row r="86" spans="1:13">
      <c r="A86" s="300">
        <v>77</v>
      </c>
      <c r="B86" s="276" t="s">
        <v>245</v>
      </c>
      <c r="C86" s="276">
        <v>121.6</v>
      </c>
      <c r="D86" s="278">
        <v>121.10000000000001</v>
      </c>
      <c r="E86" s="278">
        <v>118.70000000000002</v>
      </c>
      <c r="F86" s="278">
        <v>115.80000000000001</v>
      </c>
      <c r="G86" s="278">
        <v>113.40000000000002</v>
      </c>
      <c r="H86" s="278">
        <v>124.00000000000001</v>
      </c>
      <c r="I86" s="278">
        <v>126.40000000000002</v>
      </c>
      <c r="J86" s="278">
        <v>129.30000000000001</v>
      </c>
      <c r="K86" s="276">
        <v>123.5</v>
      </c>
      <c r="L86" s="276">
        <v>118.2</v>
      </c>
      <c r="M86" s="276">
        <v>2.69496</v>
      </c>
    </row>
    <row r="87" spans="1:13">
      <c r="A87" s="300">
        <v>78</v>
      </c>
      <c r="B87" s="276" t="s">
        <v>101</v>
      </c>
      <c r="C87" s="276">
        <v>473.3</v>
      </c>
      <c r="D87" s="278">
        <v>472.48333333333335</v>
      </c>
      <c r="E87" s="278">
        <v>468.61666666666667</v>
      </c>
      <c r="F87" s="278">
        <v>463.93333333333334</v>
      </c>
      <c r="G87" s="278">
        <v>460.06666666666666</v>
      </c>
      <c r="H87" s="278">
        <v>477.16666666666669</v>
      </c>
      <c r="I87" s="278">
        <v>481.03333333333336</v>
      </c>
      <c r="J87" s="278">
        <v>485.7166666666667</v>
      </c>
      <c r="K87" s="276">
        <v>476.35</v>
      </c>
      <c r="L87" s="276">
        <v>467.8</v>
      </c>
      <c r="M87" s="276">
        <v>15.317119999999999</v>
      </c>
    </row>
    <row r="88" spans="1:13">
      <c r="A88" s="300">
        <v>79</v>
      </c>
      <c r="B88" s="276" t="s">
        <v>103</v>
      </c>
      <c r="C88" s="276">
        <v>23.35</v>
      </c>
      <c r="D88" s="278">
        <v>23.45</v>
      </c>
      <c r="E88" s="278">
        <v>23.15</v>
      </c>
      <c r="F88" s="278">
        <v>22.95</v>
      </c>
      <c r="G88" s="278">
        <v>22.65</v>
      </c>
      <c r="H88" s="278">
        <v>23.65</v>
      </c>
      <c r="I88" s="278">
        <v>23.950000000000003</v>
      </c>
      <c r="J88" s="278">
        <v>24.15</v>
      </c>
      <c r="K88" s="276">
        <v>23.75</v>
      </c>
      <c r="L88" s="276">
        <v>23.25</v>
      </c>
      <c r="M88" s="276">
        <v>36.904809999999998</v>
      </c>
    </row>
    <row r="89" spans="1:13">
      <c r="A89" s="300">
        <v>80</v>
      </c>
      <c r="B89" s="276" t="s">
        <v>246</v>
      </c>
      <c r="C89" s="276">
        <v>514.1</v>
      </c>
      <c r="D89" s="278">
        <v>516.75000000000011</v>
      </c>
      <c r="E89" s="278">
        <v>505.55000000000018</v>
      </c>
      <c r="F89" s="278">
        <v>497.00000000000006</v>
      </c>
      <c r="G89" s="278">
        <v>485.80000000000013</v>
      </c>
      <c r="H89" s="278">
        <v>525.30000000000018</v>
      </c>
      <c r="I89" s="278">
        <v>536.50000000000023</v>
      </c>
      <c r="J89" s="278">
        <v>545.0500000000003</v>
      </c>
      <c r="K89" s="276">
        <v>527.95000000000005</v>
      </c>
      <c r="L89" s="276">
        <v>508.2</v>
      </c>
      <c r="M89" s="276">
        <v>0.80611999999999995</v>
      </c>
    </row>
    <row r="90" spans="1:13">
      <c r="A90" s="300">
        <v>81</v>
      </c>
      <c r="B90" s="276" t="s">
        <v>104</v>
      </c>
      <c r="C90" s="276">
        <v>656.05</v>
      </c>
      <c r="D90" s="278">
        <v>661.38333333333333</v>
      </c>
      <c r="E90" s="278">
        <v>648.26666666666665</v>
      </c>
      <c r="F90" s="278">
        <v>640.48333333333335</v>
      </c>
      <c r="G90" s="278">
        <v>627.36666666666667</v>
      </c>
      <c r="H90" s="278">
        <v>669.16666666666663</v>
      </c>
      <c r="I90" s="278">
        <v>682.28333333333319</v>
      </c>
      <c r="J90" s="278">
        <v>690.06666666666661</v>
      </c>
      <c r="K90" s="276">
        <v>674.5</v>
      </c>
      <c r="L90" s="276">
        <v>653.6</v>
      </c>
      <c r="M90" s="276">
        <v>18.71847</v>
      </c>
    </row>
    <row r="91" spans="1:13">
      <c r="A91" s="300">
        <v>82</v>
      </c>
      <c r="B91" s="276" t="s">
        <v>247</v>
      </c>
      <c r="C91" s="276">
        <v>358.1</v>
      </c>
      <c r="D91" s="278">
        <v>361.11666666666662</v>
      </c>
      <c r="E91" s="278">
        <v>352.98333333333323</v>
      </c>
      <c r="F91" s="278">
        <v>347.86666666666662</v>
      </c>
      <c r="G91" s="278">
        <v>339.73333333333323</v>
      </c>
      <c r="H91" s="278">
        <v>366.23333333333323</v>
      </c>
      <c r="I91" s="278">
        <v>374.36666666666656</v>
      </c>
      <c r="J91" s="278">
        <v>379.48333333333323</v>
      </c>
      <c r="K91" s="276">
        <v>369.25</v>
      </c>
      <c r="L91" s="276">
        <v>356</v>
      </c>
      <c r="M91" s="276">
        <v>0.75339999999999996</v>
      </c>
    </row>
    <row r="92" spans="1:13">
      <c r="A92" s="300">
        <v>83</v>
      </c>
      <c r="B92" s="276" t="s">
        <v>248</v>
      </c>
      <c r="C92" s="276">
        <v>1141.75</v>
      </c>
      <c r="D92" s="278">
        <v>1108.8833333333334</v>
      </c>
      <c r="E92" s="278">
        <v>1067.8666666666668</v>
      </c>
      <c r="F92" s="278">
        <v>993.98333333333335</v>
      </c>
      <c r="G92" s="278">
        <v>952.9666666666667</v>
      </c>
      <c r="H92" s="278">
        <v>1182.7666666666669</v>
      </c>
      <c r="I92" s="278">
        <v>1223.7833333333338</v>
      </c>
      <c r="J92" s="278">
        <v>1297.666666666667</v>
      </c>
      <c r="K92" s="276">
        <v>1149.9000000000001</v>
      </c>
      <c r="L92" s="276">
        <v>1035</v>
      </c>
      <c r="M92" s="276">
        <v>57.767020000000002</v>
      </c>
    </row>
    <row r="93" spans="1:13">
      <c r="A93" s="300">
        <v>84</v>
      </c>
      <c r="B93" s="276" t="s">
        <v>105</v>
      </c>
      <c r="C93" s="276">
        <v>787.85</v>
      </c>
      <c r="D93" s="278">
        <v>785.06666666666661</v>
      </c>
      <c r="E93" s="278">
        <v>778.28333333333319</v>
      </c>
      <c r="F93" s="278">
        <v>768.71666666666658</v>
      </c>
      <c r="G93" s="278">
        <v>761.93333333333317</v>
      </c>
      <c r="H93" s="278">
        <v>794.63333333333321</v>
      </c>
      <c r="I93" s="278">
        <v>801.41666666666652</v>
      </c>
      <c r="J93" s="278">
        <v>810.98333333333323</v>
      </c>
      <c r="K93" s="276">
        <v>791.85</v>
      </c>
      <c r="L93" s="276">
        <v>775.5</v>
      </c>
      <c r="M93" s="276">
        <v>17.88758</v>
      </c>
    </row>
    <row r="94" spans="1:13">
      <c r="A94" s="300">
        <v>85</v>
      </c>
      <c r="B94" s="276" t="s">
        <v>250</v>
      </c>
      <c r="C94" s="276">
        <v>191.05</v>
      </c>
      <c r="D94" s="278">
        <v>191.81666666666669</v>
      </c>
      <c r="E94" s="278">
        <v>188.98333333333338</v>
      </c>
      <c r="F94" s="278">
        <v>186.91666666666669</v>
      </c>
      <c r="G94" s="278">
        <v>184.08333333333337</v>
      </c>
      <c r="H94" s="278">
        <v>193.88333333333338</v>
      </c>
      <c r="I94" s="278">
        <v>196.7166666666667</v>
      </c>
      <c r="J94" s="278">
        <v>198.78333333333339</v>
      </c>
      <c r="K94" s="276">
        <v>194.65</v>
      </c>
      <c r="L94" s="276">
        <v>189.75</v>
      </c>
      <c r="M94" s="276">
        <v>6.9032099999999996</v>
      </c>
    </row>
    <row r="95" spans="1:13">
      <c r="A95" s="300">
        <v>86</v>
      </c>
      <c r="B95" s="276" t="s">
        <v>386</v>
      </c>
      <c r="C95" s="276">
        <v>296.7</v>
      </c>
      <c r="D95" s="278">
        <v>295.0333333333333</v>
      </c>
      <c r="E95" s="278">
        <v>291.96666666666658</v>
      </c>
      <c r="F95" s="278">
        <v>287.23333333333329</v>
      </c>
      <c r="G95" s="278">
        <v>284.16666666666657</v>
      </c>
      <c r="H95" s="278">
        <v>299.76666666666659</v>
      </c>
      <c r="I95" s="278">
        <v>302.83333333333331</v>
      </c>
      <c r="J95" s="278">
        <v>307.56666666666661</v>
      </c>
      <c r="K95" s="276">
        <v>298.10000000000002</v>
      </c>
      <c r="L95" s="276">
        <v>290.3</v>
      </c>
      <c r="M95" s="276">
        <v>6.3893000000000004</v>
      </c>
    </row>
    <row r="96" spans="1:13">
      <c r="A96" s="300">
        <v>87</v>
      </c>
      <c r="B96" s="276" t="s">
        <v>106</v>
      </c>
      <c r="C96" s="276">
        <v>781.6</v>
      </c>
      <c r="D96" s="278">
        <v>767.19999999999993</v>
      </c>
      <c r="E96" s="278">
        <v>744.39999999999986</v>
      </c>
      <c r="F96" s="278">
        <v>707.19999999999993</v>
      </c>
      <c r="G96" s="278">
        <v>684.39999999999986</v>
      </c>
      <c r="H96" s="278">
        <v>804.39999999999986</v>
      </c>
      <c r="I96" s="278">
        <v>827.19999999999982</v>
      </c>
      <c r="J96" s="278">
        <v>864.39999999999986</v>
      </c>
      <c r="K96" s="276">
        <v>790</v>
      </c>
      <c r="L96" s="276">
        <v>730</v>
      </c>
      <c r="M96" s="276">
        <v>80.599329999999995</v>
      </c>
    </row>
    <row r="97" spans="1:13">
      <c r="A97" s="300">
        <v>88</v>
      </c>
      <c r="B97" s="276" t="s">
        <v>108</v>
      </c>
      <c r="C97" s="276">
        <v>822.4</v>
      </c>
      <c r="D97" s="278">
        <v>828.48333333333323</v>
      </c>
      <c r="E97" s="278">
        <v>813.11666666666645</v>
      </c>
      <c r="F97" s="278">
        <v>803.83333333333326</v>
      </c>
      <c r="G97" s="278">
        <v>788.46666666666647</v>
      </c>
      <c r="H97" s="278">
        <v>837.76666666666642</v>
      </c>
      <c r="I97" s="278">
        <v>853.13333333333321</v>
      </c>
      <c r="J97" s="278">
        <v>862.4166666666664</v>
      </c>
      <c r="K97" s="276">
        <v>843.85</v>
      </c>
      <c r="L97" s="276">
        <v>819.2</v>
      </c>
      <c r="M97" s="276">
        <v>59.53172</v>
      </c>
    </row>
    <row r="98" spans="1:13">
      <c r="A98" s="300">
        <v>89</v>
      </c>
      <c r="B98" s="276" t="s">
        <v>109</v>
      </c>
      <c r="C98" s="276">
        <v>2040.8</v>
      </c>
      <c r="D98" s="278">
        <v>2007.2666666666667</v>
      </c>
      <c r="E98" s="278">
        <v>1949.5333333333333</v>
      </c>
      <c r="F98" s="278">
        <v>1858.2666666666667</v>
      </c>
      <c r="G98" s="278">
        <v>1800.5333333333333</v>
      </c>
      <c r="H98" s="278">
        <v>2098.5333333333333</v>
      </c>
      <c r="I98" s="278">
        <v>2156.2666666666664</v>
      </c>
      <c r="J98" s="278">
        <v>2247.5333333333333</v>
      </c>
      <c r="K98" s="276">
        <v>2065</v>
      </c>
      <c r="L98" s="276">
        <v>1916</v>
      </c>
      <c r="M98" s="276">
        <v>76.359809999999996</v>
      </c>
    </row>
    <row r="99" spans="1:13">
      <c r="A99" s="300">
        <v>90</v>
      </c>
      <c r="B99" s="276" t="s">
        <v>252</v>
      </c>
      <c r="C99" s="276">
        <v>2251.5</v>
      </c>
      <c r="D99" s="278">
        <v>2248.4666666666667</v>
      </c>
      <c r="E99" s="278">
        <v>2228.9333333333334</v>
      </c>
      <c r="F99" s="278">
        <v>2206.3666666666668</v>
      </c>
      <c r="G99" s="278">
        <v>2186.8333333333335</v>
      </c>
      <c r="H99" s="278">
        <v>2271.0333333333333</v>
      </c>
      <c r="I99" s="278">
        <v>2290.5666666666671</v>
      </c>
      <c r="J99" s="278">
        <v>2313.1333333333332</v>
      </c>
      <c r="K99" s="276">
        <v>2268</v>
      </c>
      <c r="L99" s="276">
        <v>2225.9</v>
      </c>
      <c r="M99" s="276">
        <v>1.5005599999999999</v>
      </c>
    </row>
    <row r="100" spans="1:13">
      <c r="A100" s="300">
        <v>91</v>
      </c>
      <c r="B100" s="276" t="s">
        <v>110</v>
      </c>
      <c r="C100" s="276">
        <v>1215.25</v>
      </c>
      <c r="D100" s="278">
        <v>1205.9166666666667</v>
      </c>
      <c r="E100" s="278">
        <v>1186.8333333333335</v>
      </c>
      <c r="F100" s="278">
        <v>1158.4166666666667</v>
      </c>
      <c r="G100" s="278">
        <v>1139.3333333333335</v>
      </c>
      <c r="H100" s="278">
        <v>1234.3333333333335</v>
      </c>
      <c r="I100" s="278">
        <v>1253.416666666667</v>
      </c>
      <c r="J100" s="278">
        <v>1281.8333333333335</v>
      </c>
      <c r="K100" s="276">
        <v>1225</v>
      </c>
      <c r="L100" s="276">
        <v>1177.5</v>
      </c>
      <c r="M100" s="276">
        <v>109.63039999999999</v>
      </c>
    </row>
    <row r="101" spans="1:13">
      <c r="A101" s="300">
        <v>92</v>
      </c>
      <c r="B101" s="276" t="s">
        <v>253</v>
      </c>
      <c r="C101" s="276">
        <v>587.5</v>
      </c>
      <c r="D101" s="278">
        <v>589.19999999999993</v>
      </c>
      <c r="E101" s="278">
        <v>583.89999999999986</v>
      </c>
      <c r="F101" s="278">
        <v>580.29999999999995</v>
      </c>
      <c r="G101" s="278">
        <v>574.99999999999989</v>
      </c>
      <c r="H101" s="278">
        <v>592.79999999999984</v>
      </c>
      <c r="I101" s="278">
        <v>598.0999999999998</v>
      </c>
      <c r="J101" s="278">
        <v>601.69999999999982</v>
      </c>
      <c r="K101" s="276">
        <v>594.5</v>
      </c>
      <c r="L101" s="276">
        <v>585.6</v>
      </c>
      <c r="M101" s="276">
        <v>22.060549999999999</v>
      </c>
    </row>
    <row r="102" spans="1:13">
      <c r="A102" s="300">
        <v>93</v>
      </c>
      <c r="B102" s="276" t="s">
        <v>111</v>
      </c>
      <c r="C102" s="276">
        <v>2835.65</v>
      </c>
      <c r="D102" s="278">
        <v>2845.2166666666667</v>
      </c>
      <c r="E102" s="278">
        <v>2802.4333333333334</v>
      </c>
      <c r="F102" s="278">
        <v>2769.2166666666667</v>
      </c>
      <c r="G102" s="278">
        <v>2726.4333333333334</v>
      </c>
      <c r="H102" s="278">
        <v>2878.4333333333334</v>
      </c>
      <c r="I102" s="278">
        <v>2921.2166666666672</v>
      </c>
      <c r="J102" s="278">
        <v>2954.4333333333334</v>
      </c>
      <c r="K102" s="276">
        <v>2888</v>
      </c>
      <c r="L102" s="276">
        <v>2812</v>
      </c>
      <c r="M102" s="276">
        <v>26.717089999999999</v>
      </c>
    </row>
    <row r="103" spans="1:13">
      <c r="A103" s="300">
        <v>94</v>
      </c>
      <c r="B103" s="276" t="s">
        <v>112</v>
      </c>
      <c r="C103" s="276" t="e">
        <v>#N/A</v>
      </c>
      <c r="D103" s="278" t="e">
        <v>#N/A</v>
      </c>
      <c r="E103" s="278" t="e">
        <v>#N/A</v>
      </c>
      <c r="F103" s="278" t="e">
        <v>#N/A</v>
      </c>
      <c r="G103" s="278" t="e">
        <v>#N/A</v>
      </c>
      <c r="H103" s="278" t="e">
        <v>#N/A</v>
      </c>
      <c r="I103" s="278" t="e">
        <v>#N/A</v>
      </c>
      <c r="J103" s="278" t="e">
        <v>#N/A</v>
      </c>
      <c r="K103" s="276" t="e">
        <v>#N/A</v>
      </c>
      <c r="L103" s="276" t="e">
        <v>#N/A</v>
      </c>
      <c r="M103" s="276" t="e">
        <v>#N/A</v>
      </c>
    </row>
    <row r="104" spans="1:13">
      <c r="A104" s="300">
        <v>95</v>
      </c>
      <c r="B104" s="276" t="s">
        <v>114</v>
      </c>
      <c r="C104" s="276">
        <v>170.75</v>
      </c>
      <c r="D104" s="278">
        <v>170.29999999999998</v>
      </c>
      <c r="E104" s="278">
        <v>168.09999999999997</v>
      </c>
      <c r="F104" s="278">
        <v>165.45</v>
      </c>
      <c r="G104" s="278">
        <v>163.24999999999997</v>
      </c>
      <c r="H104" s="278">
        <v>172.94999999999996</v>
      </c>
      <c r="I104" s="278">
        <v>175.14999999999995</v>
      </c>
      <c r="J104" s="278">
        <v>177.79999999999995</v>
      </c>
      <c r="K104" s="276">
        <v>172.5</v>
      </c>
      <c r="L104" s="276">
        <v>167.65</v>
      </c>
      <c r="M104" s="276">
        <v>110.83051</v>
      </c>
    </row>
    <row r="105" spans="1:13">
      <c r="A105" s="300">
        <v>96</v>
      </c>
      <c r="B105" s="276" t="s">
        <v>115</v>
      </c>
      <c r="C105" s="276">
        <v>187.3</v>
      </c>
      <c r="D105" s="278">
        <v>187.33333333333334</v>
      </c>
      <c r="E105" s="278">
        <v>185.66666666666669</v>
      </c>
      <c r="F105" s="278">
        <v>184.03333333333333</v>
      </c>
      <c r="G105" s="278">
        <v>182.36666666666667</v>
      </c>
      <c r="H105" s="278">
        <v>188.9666666666667</v>
      </c>
      <c r="I105" s="278">
        <v>190.63333333333338</v>
      </c>
      <c r="J105" s="278">
        <v>192.26666666666671</v>
      </c>
      <c r="K105" s="276">
        <v>189</v>
      </c>
      <c r="L105" s="276">
        <v>185.7</v>
      </c>
      <c r="M105" s="276">
        <v>59.675600000000003</v>
      </c>
    </row>
    <row r="106" spans="1:13">
      <c r="A106" s="300">
        <v>97</v>
      </c>
      <c r="B106" s="276" t="s">
        <v>116</v>
      </c>
      <c r="C106" s="276">
        <v>2072</v>
      </c>
      <c r="D106" s="278">
        <v>2071.8833333333332</v>
      </c>
      <c r="E106" s="278">
        <v>2056.1166666666663</v>
      </c>
      <c r="F106" s="278">
        <v>2040.2333333333331</v>
      </c>
      <c r="G106" s="278">
        <v>2024.4666666666662</v>
      </c>
      <c r="H106" s="278">
        <v>2087.7666666666664</v>
      </c>
      <c r="I106" s="278">
        <v>2103.5333333333328</v>
      </c>
      <c r="J106" s="278">
        <v>2119.4166666666665</v>
      </c>
      <c r="K106" s="276">
        <v>2087.65</v>
      </c>
      <c r="L106" s="276">
        <v>2056</v>
      </c>
      <c r="M106" s="276">
        <v>14.86077</v>
      </c>
    </row>
    <row r="107" spans="1:13">
      <c r="A107" s="300">
        <v>98</v>
      </c>
      <c r="B107" s="276" t="s">
        <v>254</v>
      </c>
      <c r="C107" s="276">
        <v>202.95</v>
      </c>
      <c r="D107" s="278">
        <v>202.6</v>
      </c>
      <c r="E107" s="278">
        <v>200.39999999999998</v>
      </c>
      <c r="F107" s="278">
        <v>197.85</v>
      </c>
      <c r="G107" s="278">
        <v>195.64999999999998</v>
      </c>
      <c r="H107" s="278">
        <v>205.14999999999998</v>
      </c>
      <c r="I107" s="278">
        <v>207.34999999999997</v>
      </c>
      <c r="J107" s="278">
        <v>209.89999999999998</v>
      </c>
      <c r="K107" s="276">
        <v>204.8</v>
      </c>
      <c r="L107" s="276">
        <v>200.05</v>
      </c>
      <c r="M107" s="276">
        <v>9.4880499999999994</v>
      </c>
    </row>
    <row r="108" spans="1:13">
      <c r="A108" s="300">
        <v>99</v>
      </c>
      <c r="B108" s="276" t="s">
        <v>255</v>
      </c>
      <c r="C108" s="276">
        <v>31.15</v>
      </c>
      <c r="D108" s="278">
        <v>31.366666666666664</v>
      </c>
      <c r="E108" s="278">
        <v>30.833333333333329</v>
      </c>
      <c r="F108" s="278">
        <v>30.516666666666666</v>
      </c>
      <c r="G108" s="278">
        <v>29.983333333333331</v>
      </c>
      <c r="H108" s="278">
        <v>31.683333333333326</v>
      </c>
      <c r="I108" s="278">
        <v>32.216666666666669</v>
      </c>
      <c r="J108" s="278">
        <v>32.533333333333324</v>
      </c>
      <c r="K108" s="276">
        <v>31.9</v>
      </c>
      <c r="L108" s="276">
        <v>31.05</v>
      </c>
      <c r="M108" s="276">
        <v>4.2541700000000002</v>
      </c>
    </row>
    <row r="109" spans="1:13">
      <c r="A109" s="300">
        <v>100</v>
      </c>
      <c r="B109" s="276" t="s">
        <v>117</v>
      </c>
      <c r="C109" s="276">
        <v>140.30000000000001</v>
      </c>
      <c r="D109" s="278">
        <v>140.31666666666669</v>
      </c>
      <c r="E109" s="278">
        <v>137.98333333333338</v>
      </c>
      <c r="F109" s="278">
        <v>135.66666666666669</v>
      </c>
      <c r="G109" s="278">
        <v>133.33333333333337</v>
      </c>
      <c r="H109" s="278">
        <v>142.63333333333338</v>
      </c>
      <c r="I109" s="278">
        <v>144.9666666666667</v>
      </c>
      <c r="J109" s="278">
        <v>147.28333333333339</v>
      </c>
      <c r="K109" s="276">
        <v>142.65</v>
      </c>
      <c r="L109" s="276">
        <v>138</v>
      </c>
      <c r="M109" s="276">
        <v>95.617540000000005</v>
      </c>
    </row>
    <row r="110" spans="1:13">
      <c r="A110" s="300">
        <v>101</v>
      </c>
      <c r="B110" s="276" t="s">
        <v>258</v>
      </c>
      <c r="C110" s="276" t="e">
        <v>#N/A</v>
      </c>
      <c r="D110" s="278" t="e">
        <v>#N/A</v>
      </c>
      <c r="E110" s="278" t="e">
        <v>#N/A</v>
      </c>
      <c r="F110" s="278" t="e">
        <v>#N/A</v>
      </c>
      <c r="G110" s="278" t="e">
        <v>#N/A</v>
      </c>
      <c r="H110" s="278" t="e">
        <v>#N/A</v>
      </c>
      <c r="I110" s="278" t="e">
        <v>#N/A</v>
      </c>
      <c r="J110" s="278" t="e">
        <v>#N/A</v>
      </c>
      <c r="K110" s="276" t="e">
        <v>#N/A</v>
      </c>
      <c r="L110" s="276" t="e">
        <v>#N/A</v>
      </c>
      <c r="M110" s="276" t="e">
        <v>#N/A</v>
      </c>
    </row>
    <row r="111" spans="1:13">
      <c r="A111" s="300">
        <v>102</v>
      </c>
      <c r="B111" s="276" t="s">
        <v>118</v>
      </c>
      <c r="C111" s="276">
        <v>417.45</v>
      </c>
      <c r="D111" s="278">
        <v>415.75</v>
      </c>
      <c r="E111" s="278">
        <v>408.7</v>
      </c>
      <c r="F111" s="278">
        <v>399.95</v>
      </c>
      <c r="G111" s="278">
        <v>392.9</v>
      </c>
      <c r="H111" s="278">
        <v>424.5</v>
      </c>
      <c r="I111" s="278">
        <v>431.54999999999995</v>
      </c>
      <c r="J111" s="278">
        <v>440.3</v>
      </c>
      <c r="K111" s="276">
        <v>422.8</v>
      </c>
      <c r="L111" s="276">
        <v>407</v>
      </c>
      <c r="M111" s="276">
        <v>726.98776999999995</v>
      </c>
    </row>
    <row r="112" spans="1:13">
      <c r="A112" s="300">
        <v>103</v>
      </c>
      <c r="B112" s="276" t="s">
        <v>256</v>
      </c>
      <c r="C112" s="276">
        <v>1225.05</v>
      </c>
      <c r="D112" s="278">
        <v>1230.7166666666667</v>
      </c>
      <c r="E112" s="278">
        <v>1213.4333333333334</v>
      </c>
      <c r="F112" s="278">
        <v>1201.8166666666666</v>
      </c>
      <c r="G112" s="278">
        <v>1184.5333333333333</v>
      </c>
      <c r="H112" s="278">
        <v>1242.3333333333335</v>
      </c>
      <c r="I112" s="278">
        <v>1259.6166666666668</v>
      </c>
      <c r="J112" s="278">
        <v>1271.2333333333336</v>
      </c>
      <c r="K112" s="276">
        <v>1248</v>
      </c>
      <c r="L112" s="276">
        <v>1219.0999999999999</v>
      </c>
      <c r="M112" s="276">
        <v>5.4625700000000004</v>
      </c>
    </row>
    <row r="113" spans="1:13">
      <c r="A113" s="300">
        <v>104</v>
      </c>
      <c r="B113" s="276" t="s">
        <v>119</v>
      </c>
      <c r="C113" s="276">
        <v>403.4</v>
      </c>
      <c r="D113" s="278">
        <v>403.43333333333339</v>
      </c>
      <c r="E113" s="278">
        <v>399.31666666666678</v>
      </c>
      <c r="F113" s="278">
        <v>395.23333333333341</v>
      </c>
      <c r="G113" s="278">
        <v>391.11666666666679</v>
      </c>
      <c r="H113" s="278">
        <v>407.51666666666677</v>
      </c>
      <c r="I113" s="278">
        <v>411.63333333333333</v>
      </c>
      <c r="J113" s="278">
        <v>415.71666666666675</v>
      </c>
      <c r="K113" s="276">
        <v>407.55</v>
      </c>
      <c r="L113" s="276">
        <v>399.35</v>
      </c>
      <c r="M113" s="276">
        <v>14.90428</v>
      </c>
    </row>
    <row r="114" spans="1:13">
      <c r="A114" s="300">
        <v>105</v>
      </c>
      <c r="B114" s="276" t="s">
        <v>257</v>
      </c>
      <c r="C114" s="276">
        <v>36.450000000000003</v>
      </c>
      <c r="D114" s="278">
        <v>36.666666666666664</v>
      </c>
      <c r="E114" s="278">
        <v>35.833333333333329</v>
      </c>
      <c r="F114" s="278">
        <v>35.216666666666661</v>
      </c>
      <c r="G114" s="278">
        <v>34.383333333333326</v>
      </c>
      <c r="H114" s="278">
        <v>37.283333333333331</v>
      </c>
      <c r="I114" s="278">
        <v>38.11666666666666</v>
      </c>
      <c r="J114" s="278">
        <v>38.733333333333334</v>
      </c>
      <c r="K114" s="276">
        <v>37.5</v>
      </c>
      <c r="L114" s="276">
        <v>36.049999999999997</v>
      </c>
      <c r="M114" s="276">
        <v>19.996210000000001</v>
      </c>
    </row>
    <row r="115" spans="1:13">
      <c r="A115" s="300">
        <v>106</v>
      </c>
      <c r="B115" s="276" t="s">
        <v>120</v>
      </c>
      <c r="C115" s="276">
        <v>8.75</v>
      </c>
      <c r="D115" s="278">
        <v>8.6833333333333318</v>
      </c>
      <c r="E115" s="278">
        <v>8.4666666666666632</v>
      </c>
      <c r="F115" s="278">
        <v>8.1833333333333318</v>
      </c>
      <c r="G115" s="278">
        <v>7.9666666666666632</v>
      </c>
      <c r="H115" s="278">
        <v>8.9666666666666632</v>
      </c>
      <c r="I115" s="278">
        <v>9.1833333333333318</v>
      </c>
      <c r="J115" s="278">
        <v>9.4666666666666632</v>
      </c>
      <c r="K115" s="276">
        <v>8.9</v>
      </c>
      <c r="L115" s="276">
        <v>8.4</v>
      </c>
      <c r="M115" s="276">
        <v>2518.73794</v>
      </c>
    </row>
    <row r="116" spans="1:13">
      <c r="A116" s="300">
        <v>107</v>
      </c>
      <c r="B116" s="276" t="s">
        <v>121</v>
      </c>
      <c r="C116" s="276">
        <v>30.25</v>
      </c>
      <c r="D116" s="278">
        <v>30.416666666666668</v>
      </c>
      <c r="E116" s="278">
        <v>29.733333333333334</v>
      </c>
      <c r="F116" s="278">
        <v>29.216666666666665</v>
      </c>
      <c r="G116" s="278">
        <v>28.533333333333331</v>
      </c>
      <c r="H116" s="278">
        <v>30.933333333333337</v>
      </c>
      <c r="I116" s="278">
        <v>31.616666666666667</v>
      </c>
      <c r="J116" s="278">
        <v>32.13333333333334</v>
      </c>
      <c r="K116" s="276">
        <v>31.1</v>
      </c>
      <c r="L116" s="276">
        <v>29.9</v>
      </c>
      <c r="M116" s="276">
        <v>306.51843000000002</v>
      </c>
    </row>
    <row r="117" spans="1:13">
      <c r="A117" s="300">
        <v>108</v>
      </c>
      <c r="B117" s="276" t="s">
        <v>122</v>
      </c>
      <c r="C117" s="276">
        <v>404.2</v>
      </c>
      <c r="D117" s="278">
        <v>403.4666666666667</v>
      </c>
      <c r="E117" s="278">
        <v>398.93333333333339</v>
      </c>
      <c r="F117" s="278">
        <v>393.66666666666669</v>
      </c>
      <c r="G117" s="278">
        <v>389.13333333333338</v>
      </c>
      <c r="H117" s="278">
        <v>408.73333333333341</v>
      </c>
      <c r="I117" s="278">
        <v>413.26666666666671</v>
      </c>
      <c r="J117" s="278">
        <v>418.53333333333342</v>
      </c>
      <c r="K117" s="276">
        <v>408</v>
      </c>
      <c r="L117" s="276">
        <v>398.2</v>
      </c>
      <c r="M117" s="276">
        <v>12.636229999999999</v>
      </c>
    </row>
    <row r="118" spans="1:13">
      <c r="A118" s="300">
        <v>109</v>
      </c>
      <c r="B118" s="276" t="s">
        <v>260</v>
      </c>
      <c r="C118" s="276">
        <v>92.2</v>
      </c>
      <c r="D118" s="278">
        <v>93.216666666666654</v>
      </c>
      <c r="E118" s="278">
        <v>90.483333333333306</v>
      </c>
      <c r="F118" s="278">
        <v>88.766666666666652</v>
      </c>
      <c r="G118" s="278">
        <v>86.033333333333303</v>
      </c>
      <c r="H118" s="278">
        <v>94.933333333333309</v>
      </c>
      <c r="I118" s="278">
        <v>97.666666666666657</v>
      </c>
      <c r="J118" s="278">
        <v>99.383333333333312</v>
      </c>
      <c r="K118" s="276">
        <v>95.95</v>
      </c>
      <c r="L118" s="276">
        <v>91.5</v>
      </c>
      <c r="M118" s="276">
        <v>46.441040000000001</v>
      </c>
    </row>
    <row r="119" spans="1:13">
      <c r="A119" s="300">
        <v>110</v>
      </c>
      <c r="B119" s="276" t="s">
        <v>123</v>
      </c>
      <c r="C119" s="276">
        <v>1311.2</v>
      </c>
      <c r="D119" s="278">
        <v>1307.6000000000001</v>
      </c>
      <c r="E119" s="278">
        <v>1288.6000000000004</v>
      </c>
      <c r="F119" s="278">
        <v>1266.0000000000002</v>
      </c>
      <c r="G119" s="278">
        <v>1247.0000000000005</v>
      </c>
      <c r="H119" s="278">
        <v>1330.2000000000003</v>
      </c>
      <c r="I119" s="278">
        <v>1349.1999999999998</v>
      </c>
      <c r="J119" s="278">
        <v>1371.8000000000002</v>
      </c>
      <c r="K119" s="276">
        <v>1326.6</v>
      </c>
      <c r="L119" s="276">
        <v>1285</v>
      </c>
      <c r="M119" s="276">
        <v>10.14992</v>
      </c>
    </row>
    <row r="120" spans="1:13">
      <c r="A120" s="300">
        <v>111</v>
      </c>
      <c r="B120" s="276" t="s">
        <v>124</v>
      </c>
      <c r="C120" s="276">
        <v>628.35</v>
      </c>
      <c r="D120" s="278">
        <v>617.7833333333333</v>
      </c>
      <c r="E120" s="278">
        <v>600.56666666666661</v>
      </c>
      <c r="F120" s="278">
        <v>572.7833333333333</v>
      </c>
      <c r="G120" s="278">
        <v>555.56666666666661</v>
      </c>
      <c r="H120" s="278">
        <v>645.56666666666661</v>
      </c>
      <c r="I120" s="278">
        <v>662.7833333333333</v>
      </c>
      <c r="J120" s="278">
        <v>690.56666666666661</v>
      </c>
      <c r="K120" s="276">
        <v>635</v>
      </c>
      <c r="L120" s="276">
        <v>590</v>
      </c>
      <c r="M120" s="276">
        <v>331.45934</v>
      </c>
    </row>
    <row r="121" spans="1:13">
      <c r="A121" s="300">
        <v>112</v>
      </c>
      <c r="B121" s="276" t="s">
        <v>125</v>
      </c>
      <c r="C121" s="276">
        <v>180.7</v>
      </c>
      <c r="D121" s="278">
        <v>182.5</v>
      </c>
      <c r="E121" s="278">
        <v>177.85</v>
      </c>
      <c r="F121" s="278">
        <v>175</v>
      </c>
      <c r="G121" s="278">
        <v>170.35</v>
      </c>
      <c r="H121" s="278">
        <v>185.35</v>
      </c>
      <c r="I121" s="278">
        <v>189.99999999999997</v>
      </c>
      <c r="J121" s="278">
        <v>192.85</v>
      </c>
      <c r="K121" s="276">
        <v>187.15</v>
      </c>
      <c r="L121" s="276">
        <v>179.65</v>
      </c>
      <c r="M121" s="276">
        <v>54.868400000000001</v>
      </c>
    </row>
    <row r="122" spans="1:13">
      <c r="A122" s="300">
        <v>113</v>
      </c>
      <c r="B122" s="276" t="s">
        <v>126</v>
      </c>
      <c r="C122" s="276">
        <v>1072.3</v>
      </c>
      <c r="D122" s="278">
        <v>1067.7833333333333</v>
      </c>
      <c r="E122" s="278">
        <v>1055.6166666666666</v>
      </c>
      <c r="F122" s="278">
        <v>1038.9333333333332</v>
      </c>
      <c r="G122" s="278">
        <v>1026.7666666666664</v>
      </c>
      <c r="H122" s="278">
        <v>1084.4666666666667</v>
      </c>
      <c r="I122" s="278">
        <v>1096.6333333333337</v>
      </c>
      <c r="J122" s="278">
        <v>1113.3166666666668</v>
      </c>
      <c r="K122" s="276">
        <v>1079.95</v>
      </c>
      <c r="L122" s="276">
        <v>1051.0999999999999</v>
      </c>
      <c r="M122" s="276">
        <v>71.831190000000007</v>
      </c>
    </row>
    <row r="123" spans="1:13">
      <c r="A123" s="300">
        <v>114</v>
      </c>
      <c r="B123" s="276" t="s">
        <v>127</v>
      </c>
      <c r="C123" s="276">
        <v>78.2</v>
      </c>
      <c r="D123" s="278">
        <v>78.75</v>
      </c>
      <c r="E123" s="278">
        <v>77</v>
      </c>
      <c r="F123" s="278">
        <v>75.8</v>
      </c>
      <c r="G123" s="278">
        <v>74.05</v>
      </c>
      <c r="H123" s="278">
        <v>79.95</v>
      </c>
      <c r="I123" s="278">
        <v>81.7</v>
      </c>
      <c r="J123" s="278">
        <v>82.9</v>
      </c>
      <c r="K123" s="276">
        <v>80.5</v>
      </c>
      <c r="L123" s="276">
        <v>77.55</v>
      </c>
      <c r="M123" s="276">
        <v>191.97735</v>
      </c>
    </row>
    <row r="124" spans="1:13">
      <c r="A124" s="300">
        <v>115</v>
      </c>
      <c r="B124" s="276" t="s">
        <v>262</v>
      </c>
      <c r="C124" s="276">
        <v>2302.3000000000002</v>
      </c>
      <c r="D124" s="278">
        <v>2335.4333333333334</v>
      </c>
      <c r="E124" s="278">
        <v>2231.8666666666668</v>
      </c>
      <c r="F124" s="278">
        <v>2161.4333333333334</v>
      </c>
      <c r="G124" s="278">
        <v>2057.8666666666668</v>
      </c>
      <c r="H124" s="278">
        <v>2405.8666666666668</v>
      </c>
      <c r="I124" s="278">
        <v>2509.4333333333334</v>
      </c>
      <c r="J124" s="278">
        <v>2579.8666666666668</v>
      </c>
      <c r="K124" s="276">
        <v>2439</v>
      </c>
      <c r="L124" s="276">
        <v>2265</v>
      </c>
      <c r="M124" s="276">
        <v>4.9319699999999997</v>
      </c>
    </row>
    <row r="125" spans="1:13">
      <c r="A125" s="300">
        <v>116</v>
      </c>
      <c r="B125" s="276" t="s">
        <v>2931</v>
      </c>
      <c r="C125" s="276">
        <v>1302.25</v>
      </c>
      <c r="D125" s="278">
        <v>1308</v>
      </c>
      <c r="E125" s="278">
        <v>1294.25</v>
      </c>
      <c r="F125" s="278">
        <v>1286.25</v>
      </c>
      <c r="G125" s="278">
        <v>1272.5</v>
      </c>
      <c r="H125" s="278">
        <v>1316</v>
      </c>
      <c r="I125" s="278">
        <v>1329.75</v>
      </c>
      <c r="J125" s="278">
        <v>1337.75</v>
      </c>
      <c r="K125" s="276">
        <v>1321.75</v>
      </c>
      <c r="L125" s="276">
        <v>1300</v>
      </c>
      <c r="M125" s="276">
        <v>1.2393000000000001</v>
      </c>
    </row>
    <row r="126" spans="1:13">
      <c r="A126" s="300">
        <v>117</v>
      </c>
      <c r="B126" s="276" t="s">
        <v>128</v>
      </c>
      <c r="C126" s="276">
        <v>166.75</v>
      </c>
      <c r="D126" s="278">
        <v>166.13333333333333</v>
      </c>
      <c r="E126" s="278">
        <v>165.06666666666666</v>
      </c>
      <c r="F126" s="278">
        <v>163.38333333333333</v>
      </c>
      <c r="G126" s="278">
        <v>162.31666666666666</v>
      </c>
      <c r="H126" s="278">
        <v>167.81666666666666</v>
      </c>
      <c r="I126" s="278">
        <v>168.88333333333333</v>
      </c>
      <c r="J126" s="278">
        <v>170.56666666666666</v>
      </c>
      <c r="K126" s="276">
        <v>167.2</v>
      </c>
      <c r="L126" s="276">
        <v>164.45</v>
      </c>
      <c r="M126" s="276">
        <v>143.70649</v>
      </c>
    </row>
    <row r="127" spans="1:13">
      <c r="A127" s="300">
        <v>118</v>
      </c>
      <c r="B127" s="276" t="s">
        <v>129</v>
      </c>
      <c r="C127" s="276">
        <v>190.8</v>
      </c>
      <c r="D127" s="278">
        <v>190.93333333333331</v>
      </c>
      <c r="E127" s="278">
        <v>187.11666666666662</v>
      </c>
      <c r="F127" s="278">
        <v>183.43333333333331</v>
      </c>
      <c r="G127" s="278">
        <v>179.61666666666662</v>
      </c>
      <c r="H127" s="278">
        <v>194.61666666666662</v>
      </c>
      <c r="I127" s="278">
        <v>198.43333333333328</v>
      </c>
      <c r="J127" s="278">
        <v>202.11666666666662</v>
      </c>
      <c r="K127" s="276">
        <v>194.75</v>
      </c>
      <c r="L127" s="276">
        <v>187.25</v>
      </c>
      <c r="M127" s="276">
        <v>142.66886</v>
      </c>
    </row>
    <row r="128" spans="1:13">
      <c r="A128" s="300">
        <v>119</v>
      </c>
      <c r="B128" s="276" t="s">
        <v>263</v>
      </c>
      <c r="C128" s="276">
        <v>58.8</v>
      </c>
      <c r="D128" s="278">
        <v>59.550000000000004</v>
      </c>
      <c r="E128" s="278">
        <v>57.750000000000007</v>
      </c>
      <c r="F128" s="278">
        <v>56.7</v>
      </c>
      <c r="G128" s="278">
        <v>54.900000000000006</v>
      </c>
      <c r="H128" s="278">
        <v>60.600000000000009</v>
      </c>
      <c r="I128" s="278">
        <v>62.400000000000006</v>
      </c>
      <c r="J128" s="278">
        <v>63.45000000000001</v>
      </c>
      <c r="K128" s="276">
        <v>61.35</v>
      </c>
      <c r="L128" s="276">
        <v>58.5</v>
      </c>
      <c r="M128" s="276">
        <v>20.33381</v>
      </c>
    </row>
    <row r="129" spans="1:13">
      <c r="A129" s="300">
        <v>120</v>
      </c>
      <c r="B129" s="276" t="s">
        <v>130</v>
      </c>
      <c r="C129" s="276">
        <v>309.35000000000002</v>
      </c>
      <c r="D129" s="278">
        <v>309.3</v>
      </c>
      <c r="E129" s="278">
        <v>306.60000000000002</v>
      </c>
      <c r="F129" s="278">
        <v>303.85000000000002</v>
      </c>
      <c r="G129" s="278">
        <v>301.15000000000003</v>
      </c>
      <c r="H129" s="278">
        <v>312.05</v>
      </c>
      <c r="I129" s="278">
        <v>314.74999999999994</v>
      </c>
      <c r="J129" s="278">
        <v>317.5</v>
      </c>
      <c r="K129" s="276">
        <v>312</v>
      </c>
      <c r="L129" s="276">
        <v>306.55</v>
      </c>
      <c r="M129" s="276">
        <v>76.60136</v>
      </c>
    </row>
    <row r="130" spans="1:13">
      <c r="A130" s="300">
        <v>121</v>
      </c>
      <c r="B130" s="276" t="s">
        <v>264</v>
      </c>
      <c r="C130" s="276">
        <v>716.55</v>
      </c>
      <c r="D130" s="278">
        <v>719.5</v>
      </c>
      <c r="E130" s="278">
        <v>706.05</v>
      </c>
      <c r="F130" s="278">
        <v>695.55</v>
      </c>
      <c r="G130" s="278">
        <v>682.09999999999991</v>
      </c>
      <c r="H130" s="278">
        <v>730</v>
      </c>
      <c r="I130" s="278">
        <v>743.45</v>
      </c>
      <c r="J130" s="278">
        <v>753.95</v>
      </c>
      <c r="K130" s="276">
        <v>732.95</v>
      </c>
      <c r="L130" s="276">
        <v>709</v>
      </c>
      <c r="M130" s="276">
        <v>1.5075499999999999</v>
      </c>
    </row>
    <row r="131" spans="1:13">
      <c r="A131" s="300">
        <v>122</v>
      </c>
      <c r="B131" s="276" t="s">
        <v>131</v>
      </c>
      <c r="C131" s="276">
        <v>2167</v>
      </c>
      <c r="D131" s="278">
        <v>2152.35</v>
      </c>
      <c r="E131" s="278">
        <v>2114.85</v>
      </c>
      <c r="F131" s="278">
        <v>2062.6999999999998</v>
      </c>
      <c r="G131" s="278">
        <v>2025.1999999999998</v>
      </c>
      <c r="H131" s="278">
        <v>2204.5</v>
      </c>
      <c r="I131" s="278">
        <v>2242</v>
      </c>
      <c r="J131" s="278">
        <v>2294.15</v>
      </c>
      <c r="K131" s="276">
        <v>2189.85</v>
      </c>
      <c r="L131" s="276">
        <v>2100.1999999999998</v>
      </c>
      <c r="M131" s="276">
        <v>5.35344</v>
      </c>
    </row>
    <row r="132" spans="1:13">
      <c r="A132" s="300">
        <v>123</v>
      </c>
      <c r="B132" s="276" t="s">
        <v>133</v>
      </c>
      <c r="C132" s="276">
        <v>1580.7</v>
      </c>
      <c r="D132" s="278">
        <v>1573.4333333333334</v>
      </c>
      <c r="E132" s="278">
        <v>1542.0666666666668</v>
      </c>
      <c r="F132" s="278">
        <v>1503.4333333333334</v>
      </c>
      <c r="G132" s="278">
        <v>1472.0666666666668</v>
      </c>
      <c r="H132" s="278">
        <v>1612.0666666666668</v>
      </c>
      <c r="I132" s="278">
        <v>1643.4333333333336</v>
      </c>
      <c r="J132" s="278">
        <v>1682.0666666666668</v>
      </c>
      <c r="K132" s="276">
        <v>1604.8</v>
      </c>
      <c r="L132" s="276">
        <v>1534.8</v>
      </c>
      <c r="M132" s="276">
        <v>57.124600000000001</v>
      </c>
    </row>
    <row r="133" spans="1:13">
      <c r="A133" s="300">
        <v>124</v>
      </c>
      <c r="B133" s="276" t="s">
        <v>134</v>
      </c>
      <c r="C133" s="276">
        <v>65.7</v>
      </c>
      <c r="D133" s="278">
        <v>65.500000000000014</v>
      </c>
      <c r="E133" s="278">
        <v>64.600000000000023</v>
      </c>
      <c r="F133" s="278">
        <v>63.500000000000014</v>
      </c>
      <c r="G133" s="278">
        <v>62.600000000000023</v>
      </c>
      <c r="H133" s="278">
        <v>66.600000000000023</v>
      </c>
      <c r="I133" s="278">
        <v>67.500000000000028</v>
      </c>
      <c r="J133" s="278">
        <v>68.600000000000023</v>
      </c>
      <c r="K133" s="276">
        <v>66.400000000000006</v>
      </c>
      <c r="L133" s="276">
        <v>64.400000000000006</v>
      </c>
      <c r="M133" s="276">
        <v>118.95614</v>
      </c>
    </row>
    <row r="134" spans="1:13">
      <c r="A134" s="300">
        <v>125</v>
      </c>
      <c r="B134" s="276" t="s">
        <v>358</v>
      </c>
      <c r="C134" s="276">
        <v>2278.4</v>
      </c>
      <c r="D134" s="278">
        <v>2281.7166666666667</v>
      </c>
      <c r="E134" s="278">
        <v>2222.4833333333336</v>
      </c>
      <c r="F134" s="278">
        <v>2166.5666666666671</v>
      </c>
      <c r="G134" s="278">
        <v>2107.3333333333339</v>
      </c>
      <c r="H134" s="278">
        <v>2337.6333333333332</v>
      </c>
      <c r="I134" s="278">
        <v>2396.8666666666659</v>
      </c>
      <c r="J134" s="278">
        <v>2452.7833333333328</v>
      </c>
      <c r="K134" s="276">
        <v>2340.9499999999998</v>
      </c>
      <c r="L134" s="276">
        <v>2225.8000000000002</v>
      </c>
      <c r="M134" s="276">
        <v>1.0236099999999999</v>
      </c>
    </row>
    <row r="135" spans="1:13">
      <c r="A135" s="300">
        <v>126</v>
      </c>
      <c r="B135" s="276" t="s">
        <v>135</v>
      </c>
      <c r="C135" s="276">
        <v>299.10000000000002</v>
      </c>
      <c r="D135" s="278">
        <v>294.58333333333331</v>
      </c>
      <c r="E135" s="278">
        <v>288.16666666666663</v>
      </c>
      <c r="F135" s="278">
        <v>277.23333333333329</v>
      </c>
      <c r="G135" s="278">
        <v>270.81666666666661</v>
      </c>
      <c r="H135" s="278">
        <v>305.51666666666665</v>
      </c>
      <c r="I135" s="278">
        <v>311.93333333333328</v>
      </c>
      <c r="J135" s="278">
        <v>322.86666666666667</v>
      </c>
      <c r="K135" s="276">
        <v>301</v>
      </c>
      <c r="L135" s="276">
        <v>283.64999999999998</v>
      </c>
      <c r="M135" s="276">
        <v>48.340440000000001</v>
      </c>
    </row>
    <row r="136" spans="1:13">
      <c r="A136" s="300">
        <v>127</v>
      </c>
      <c r="B136" s="276" t="s">
        <v>136</v>
      </c>
      <c r="C136" s="276">
        <v>929.3</v>
      </c>
      <c r="D136" s="278">
        <v>929.30000000000007</v>
      </c>
      <c r="E136" s="278">
        <v>920.65000000000009</v>
      </c>
      <c r="F136" s="278">
        <v>912</v>
      </c>
      <c r="G136" s="278">
        <v>903.35</v>
      </c>
      <c r="H136" s="278">
        <v>937.95000000000016</v>
      </c>
      <c r="I136" s="278">
        <v>946.6</v>
      </c>
      <c r="J136" s="278">
        <v>955.25000000000023</v>
      </c>
      <c r="K136" s="276">
        <v>937.95</v>
      </c>
      <c r="L136" s="276">
        <v>920.65</v>
      </c>
      <c r="M136" s="276">
        <v>36.821739999999998</v>
      </c>
    </row>
    <row r="137" spans="1:13">
      <c r="A137" s="300">
        <v>128</v>
      </c>
      <c r="B137" s="276" t="s">
        <v>266</v>
      </c>
      <c r="C137" s="276">
        <v>2853.1</v>
      </c>
      <c r="D137" s="278">
        <v>2879.7000000000003</v>
      </c>
      <c r="E137" s="278">
        <v>2804.4000000000005</v>
      </c>
      <c r="F137" s="278">
        <v>2755.7000000000003</v>
      </c>
      <c r="G137" s="278">
        <v>2680.4000000000005</v>
      </c>
      <c r="H137" s="278">
        <v>2928.4000000000005</v>
      </c>
      <c r="I137" s="278">
        <v>3003.7000000000007</v>
      </c>
      <c r="J137" s="278">
        <v>3052.4000000000005</v>
      </c>
      <c r="K137" s="276">
        <v>2955</v>
      </c>
      <c r="L137" s="276">
        <v>2831</v>
      </c>
      <c r="M137" s="276">
        <v>2.7955199999999998</v>
      </c>
    </row>
    <row r="138" spans="1:13">
      <c r="A138" s="300">
        <v>129</v>
      </c>
      <c r="B138" s="276" t="s">
        <v>265</v>
      </c>
      <c r="C138" s="276">
        <v>1620.75</v>
      </c>
      <c r="D138" s="278">
        <v>1635</v>
      </c>
      <c r="E138" s="278">
        <v>1590.75</v>
      </c>
      <c r="F138" s="278">
        <v>1560.75</v>
      </c>
      <c r="G138" s="278">
        <v>1516.5</v>
      </c>
      <c r="H138" s="278">
        <v>1665</v>
      </c>
      <c r="I138" s="278">
        <v>1709.25</v>
      </c>
      <c r="J138" s="278">
        <v>1739.25</v>
      </c>
      <c r="K138" s="276">
        <v>1679.25</v>
      </c>
      <c r="L138" s="276">
        <v>1605</v>
      </c>
      <c r="M138" s="276">
        <v>0.87958000000000003</v>
      </c>
    </row>
    <row r="139" spans="1:13">
      <c r="A139" s="300">
        <v>130</v>
      </c>
      <c r="B139" s="276" t="s">
        <v>137</v>
      </c>
      <c r="C139" s="276">
        <v>912.5</v>
      </c>
      <c r="D139" s="278">
        <v>910.15</v>
      </c>
      <c r="E139" s="278">
        <v>902.4</v>
      </c>
      <c r="F139" s="278">
        <v>892.3</v>
      </c>
      <c r="G139" s="278">
        <v>884.55</v>
      </c>
      <c r="H139" s="278">
        <v>920.25</v>
      </c>
      <c r="I139" s="278">
        <v>928</v>
      </c>
      <c r="J139" s="278">
        <v>938.1</v>
      </c>
      <c r="K139" s="276">
        <v>917.9</v>
      </c>
      <c r="L139" s="276">
        <v>900.05</v>
      </c>
      <c r="M139" s="276">
        <v>32.071530000000003</v>
      </c>
    </row>
    <row r="140" spans="1:13">
      <c r="A140" s="300">
        <v>131</v>
      </c>
      <c r="B140" s="276" t="s">
        <v>138</v>
      </c>
      <c r="C140" s="276">
        <v>596.04999999999995</v>
      </c>
      <c r="D140" s="278">
        <v>594.98333333333323</v>
      </c>
      <c r="E140" s="278">
        <v>590.06666666666649</v>
      </c>
      <c r="F140" s="278">
        <v>584.08333333333326</v>
      </c>
      <c r="G140" s="278">
        <v>579.16666666666652</v>
      </c>
      <c r="H140" s="278">
        <v>600.96666666666647</v>
      </c>
      <c r="I140" s="278">
        <v>605.88333333333321</v>
      </c>
      <c r="J140" s="278">
        <v>611.86666666666645</v>
      </c>
      <c r="K140" s="276">
        <v>599.9</v>
      </c>
      <c r="L140" s="276">
        <v>589</v>
      </c>
      <c r="M140" s="276">
        <v>40.851199999999999</v>
      </c>
    </row>
    <row r="141" spans="1:13">
      <c r="A141" s="300">
        <v>132</v>
      </c>
      <c r="B141" s="276" t="s">
        <v>139</v>
      </c>
      <c r="C141" s="276">
        <v>125</v>
      </c>
      <c r="D141" s="278">
        <v>124.36666666666667</v>
      </c>
      <c r="E141" s="278">
        <v>122.88333333333335</v>
      </c>
      <c r="F141" s="278">
        <v>120.76666666666668</v>
      </c>
      <c r="G141" s="278">
        <v>119.28333333333336</v>
      </c>
      <c r="H141" s="278">
        <v>126.48333333333335</v>
      </c>
      <c r="I141" s="278">
        <v>127.96666666666667</v>
      </c>
      <c r="J141" s="278">
        <v>130.08333333333334</v>
      </c>
      <c r="K141" s="276">
        <v>125.85</v>
      </c>
      <c r="L141" s="276">
        <v>122.25</v>
      </c>
      <c r="M141" s="276">
        <v>91.167720000000003</v>
      </c>
    </row>
    <row r="142" spans="1:13">
      <c r="A142" s="300">
        <v>133</v>
      </c>
      <c r="B142" s="276" t="s">
        <v>140</v>
      </c>
      <c r="C142" s="276">
        <v>158.5</v>
      </c>
      <c r="D142" s="278">
        <v>157.70000000000002</v>
      </c>
      <c r="E142" s="278">
        <v>155.40000000000003</v>
      </c>
      <c r="F142" s="278">
        <v>152.30000000000001</v>
      </c>
      <c r="G142" s="278">
        <v>150.00000000000003</v>
      </c>
      <c r="H142" s="278">
        <v>160.80000000000004</v>
      </c>
      <c r="I142" s="278">
        <v>163.10000000000005</v>
      </c>
      <c r="J142" s="278">
        <v>166.20000000000005</v>
      </c>
      <c r="K142" s="276">
        <v>160</v>
      </c>
      <c r="L142" s="276">
        <v>154.6</v>
      </c>
      <c r="M142" s="276">
        <v>48.242370000000001</v>
      </c>
    </row>
    <row r="143" spans="1:13">
      <c r="A143" s="300">
        <v>134</v>
      </c>
      <c r="B143" s="276" t="s">
        <v>141</v>
      </c>
      <c r="C143" s="276">
        <v>366.85</v>
      </c>
      <c r="D143" s="278">
        <v>364.01666666666671</v>
      </c>
      <c r="E143" s="278">
        <v>359.93333333333339</v>
      </c>
      <c r="F143" s="278">
        <v>353.01666666666671</v>
      </c>
      <c r="G143" s="278">
        <v>348.93333333333339</v>
      </c>
      <c r="H143" s="278">
        <v>370.93333333333339</v>
      </c>
      <c r="I143" s="278">
        <v>375.01666666666677</v>
      </c>
      <c r="J143" s="278">
        <v>381.93333333333339</v>
      </c>
      <c r="K143" s="276">
        <v>368.1</v>
      </c>
      <c r="L143" s="276">
        <v>357.1</v>
      </c>
      <c r="M143" s="276">
        <v>35.0944</v>
      </c>
    </row>
    <row r="144" spans="1:13">
      <c r="A144" s="300">
        <v>135</v>
      </c>
      <c r="B144" s="276" t="s">
        <v>142</v>
      </c>
      <c r="C144" s="276">
        <v>6868.35</v>
      </c>
      <c r="D144" s="278">
        <v>6923.916666666667</v>
      </c>
      <c r="E144" s="278">
        <v>6794.4333333333343</v>
      </c>
      <c r="F144" s="278">
        <v>6720.5166666666673</v>
      </c>
      <c r="G144" s="278">
        <v>6591.0333333333347</v>
      </c>
      <c r="H144" s="278">
        <v>6997.8333333333339</v>
      </c>
      <c r="I144" s="278">
        <v>7127.3166666666657</v>
      </c>
      <c r="J144" s="278">
        <v>7201.2333333333336</v>
      </c>
      <c r="K144" s="276">
        <v>7053.4</v>
      </c>
      <c r="L144" s="276">
        <v>6850</v>
      </c>
      <c r="M144" s="276">
        <v>10.59351</v>
      </c>
    </row>
    <row r="145" spans="1:13">
      <c r="A145" s="300">
        <v>136</v>
      </c>
      <c r="B145" s="276" t="s">
        <v>143</v>
      </c>
      <c r="C145" s="276">
        <v>503.95</v>
      </c>
      <c r="D145" s="278">
        <v>504.13333333333338</v>
      </c>
      <c r="E145" s="278">
        <v>499.91666666666674</v>
      </c>
      <c r="F145" s="278">
        <v>495.88333333333338</v>
      </c>
      <c r="G145" s="278">
        <v>491.66666666666674</v>
      </c>
      <c r="H145" s="278">
        <v>508.16666666666674</v>
      </c>
      <c r="I145" s="278">
        <v>512.38333333333333</v>
      </c>
      <c r="J145" s="278">
        <v>516.41666666666674</v>
      </c>
      <c r="K145" s="276">
        <v>508.35</v>
      </c>
      <c r="L145" s="276">
        <v>500.1</v>
      </c>
      <c r="M145" s="276">
        <v>13.50151</v>
      </c>
    </row>
    <row r="146" spans="1:13">
      <c r="A146" s="300">
        <v>137</v>
      </c>
      <c r="B146" s="276" t="s">
        <v>144</v>
      </c>
      <c r="C146" s="276">
        <v>601.5</v>
      </c>
      <c r="D146" s="278">
        <v>605.76666666666665</v>
      </c>
      <c r="E146" s="278">
        <v>584.5333333333333</v>
      </c>
      <c r="F146" s="278">
        <v>567.56666666666661</v>
      </c>
      <c r="G146" s="278">
        <v>546.33333333333326</v>
      </c>
      <c r="H146" s="278">
        <v>622.73333333333335</v>
      </c>
      <c r="I146" s="278">
        <v>643.9666666666667</v>
      </c>
      <c r="J146" s="278">
        <v>660.93333333333339</v>
      </c>
      <c r="K146" s="276">
        <v>627</v>
      </c>
      <c r="L146" s="276">
        <v>588.79999999999995</v>
      </c>
      <c r="M146" s="276">
        <v>24.65081</v>
      </c>
    </row>
    <row r="147" spans="1:13">
      <c r="A147" s="300">
        <v>138</v>
      </c>
      <c r="B147" s="276" t="s">
        <v>145</v>
      </c>
      <c r="C147" s="276">
        <v>816.05</v>
      </c>
      <c r="D147" s="278">
        <v>817.48333333333323</v>
      </c>
      <c r="E147" s="278">
        <v>807.66666666666652</v>
      </c>
      <c r="F147" s="278">
        <v>799.2833333333333</v>
      </c>
      <c r="G147" s="278">
        <v>789.46666666666658</v>
      </c>
      <c r="H147" s="278">
        <v>825.86666666666645</v>
      </c>
      <c r="I147" s="278">
        <v>835.68333333333328</v>
      </c>
      <c r="J147" s="278">
        <v>844.06666666666638</v>
      </c>
      <c r="K147" s="276">
        <v>827.3</v>
      </c>
      <c r="L147" s="276">
        <v>809.1</v>
      </c>
      <c r="M147" s="276">
        <v>3.7795399999999999</v>
      </c>
    </row>
    <row r="148" spans="1:13">
      <c r="A148" s="300">
        <v>139</v>
      </c>
      <c r="B148" s="276" t="s">
        <v>146</v>
      </c>
      <c r="C148" s="276">
        <v>1317.85</v>
      </c>
      <c r="D148" s="278">
        <v>1323.3666666666668</v>
      </c>
      <c r="E148" s="278">
        <v>1302.0333333333335</v>
      </c>
      <c r="F148" s="278">
        <v>1286.2166666666667</v>
      </c>
      <c r="G148" s="278">
        <v>1264.8833333333334</v>
      </c>
      <c r="H148" s="278">
        <v>1339.1833333333336</v>
      </c>
      <c r="I148" s="278">
        <v>1360.5166666666667</v>
      </c>
      <c r="J148" s="278">
        <v>1376.3333333333337</v>
      </c>
      <c r="K148" s="276">
        <v>1344.7</v>
      </c>
      <c r="L148" s="276">
        <v>1307.55</v>
      </c>
      <c r="M148" s="276">
        <v>6.9455999999999998</v>
      </c>
    </row>
    <row r="149" spans="1:13">
      <c r="A149" s="300">
        <v>140</v>
      </c>
      <c r="B149" s="276" t="s">
        <v>147</v>
      </c>
      <c r="C149" s="276">
        <v>106.2</v>
      </c>
      <c r="D149" s="278">
        <v>106.15000000000002</v>
      </c>
      <c r="E149" s="278">
        <v>105.20000000000005</v>
      </c>
      <c r="F149" s="278">
        <v>104.20000000000003</v>
      </c>
      <c r="G149" s="278">
        <v>103.25000000000006</v>
      </c>
      <c r="H149" s="278">
        <v>107.15000000000003</v>
      </c>
      <c r="I149" s="278">
        <v>108.1</v>
      </c>
      <c r="J149" s="278">
        <v>109.10000000000002</v>
      </c>
      <c r="K149" s="276">
        <v>107.1</v>
      </c>
      <c r="L149" s="276">
        <v>105.15</v>
      </c>
      <c r="M149" s="276">
        <v>55.69162</v>
      </c>
    </row>
    <row r="150" spans="1:13">
      <c r="A150" s="300">
        <v>141</v>
      </c>
      <c r="B150" s="276" t="s">
        <v>268</v>
      </c>
      <c r="C150" s="276">
        <v>1358.65</v>
      </c>
      <c r="D150" s="278">
        <v>1364.75</v>
      </c>
      <c r="E150" s="278">
        <v>1339.5</v>
      </c>
      <c r="F150" s="278">
        <v>1320.35</v>
      </c>
      <c r="G150" s="278">
        <v>1295.0999999999999</v>
      </c>
      <c r="H150" s="278">
        <v>1383.9</v>
      </c>
      <c r="I150" s="278">
        <v>1409.15</v>
      </c>
      <c r="J150" s="278">
        <v>1428.3000000000002</v>
      </c>
      <c r="K150" s="276">
        <v>1390</v>
      </c>
      <c r="L150" s="276">
        <v>1345.6</v>
      </c>
      <c r="M150" s="276">
        <v>1.74298</v>
      </c>
    </row>
    <row r="151" spans="1:13">
      <c r="A151" s="300">
        <v>142</v>
      </c>
      <c r="B151" s="276" t="s">
        <v>148</v>
      </c>
      <c r="C151" s="276">
        <v>66226.05</v>
      </c>
      <c r="D151" s="278">
        <v>65874.433333333334</v>
      </c>
      <c r="E151" s="278">
        <v>65111.666666666672</v>
      </c>
      <c r="F151" s="278">
        <v>63997.28333333334</v>
      </c>
      <c r="G151" s="278">
        <v>63234.516666666677</v>
      </c>
      <c r="H151" s="278">
        <v>66988.816666666666</v>
      </c>
      <c r="I151" s="278">
        <v>67751.583333333328</v>
      </c>
      <c r="J151" s="278">
        <v>68865.96666666666</v>
      </c>
      <c r="K151" s="276">
        <v>66637.2</v>
      </c>
      <c r="L151" s="276">
        <v>64760.05</v>
      </c>
      <c r="M151" s="276">
        <v>0.32673999999999997</v>
      </c>
    </row>
    <row r="152" spans="1:13">
      <c r="A152" s="300">
        <v>143</v>
      </c>
      <c r="B152" s="276" t="s">
        <v>267</v>
      </c>
      <c r="C152" s="276">
        <v>28</v>
      </c>
      <c r="D152" s="278">
        <v>28.3</v>
      </c>
      <c r="E152" s="278">
        <v>27.3</v>
      </c>
      <c r="F152" s="278">
        <v>26.6</v>
      </c>
      <c r="G152" s="278">
        <v>25.6</v>
      </c>
      <c r="H152" s="278">
        <v>29</v>
      </c>
      <c r="I152" s="278">
        <v>30</v>
      </c>
      <c r="J152" s="278">
        <v>30.7</v>
      </c>
      <c r="K152" s="276">
        <v>29.3</v>
      </c>
      <c r="L152" s="276">
        <v>27.6</v>
      </c>
      <c r="M152" s="276">
        <v>8.1130600000000008</v>
      </c>
    </row>
    <row r="153" spans="1:13">
      <c r="A153" s="300">
        <v>144</v>
      </c>
      <c r="B153" s="276" t="s">
        <v>149</v>
      </c>
      <c r="C153" s="276">
        <v>1238</v>
      </c>
      <c r="D153" s="278">
        <v>1228.6666666666667</v>
      </c>
      <c r="E153" s="278">
        <v>1209.3333333333335</v>
      </c>
      <c r="F153" s="278">
        <v>1180.6666666666667</v>
      </c>
      <c r="G153" s="278">
        <v>1161.3333333333335</v>
      </c>
      <c r="H153" s="278">
        <v>1257.3333333333335</v>
      </c>
      <c r="I153" s="278">
        <v>1276.666666666667</v>
      </c>
      <c r="J153" s="278">
        <v>1305.3333333333335</v>
      </c>
      <c r="K153" s="276">
        <v>1248</v>
      </c>
      <c r="L153" s="276">
        <v>1200</v>
      </c>
      <c r="M153" s="276">
        <v>14.759589999999999</v>
      </c>
    </row>
    <row r="154" spans="1:13">
      <c r="A154" s="300">
        <v>145</v>
      </c>
      <c r="B154" s="276" t="s">
        <v>3161</v>
      </c>
      <c r="C154" s="276">
        <v>271</v>
      </c>
      <c r="D154" s="278">
        <v>271.13333333333333</v>
      </c>
      <c r="E154" s="278">
        <v>268.36666666666667</v>
      </c>
      <c r="F154" s="278">
        <v>265.73333333333335</v>
      </c>
      <c r="G154" s="278">
        <v>262.9666666666667</v>
      </c>
      <c r="H154" s="278">
        <v>273.76666666666665</v>
      </c>
      <c r="I154" s="278">
        <v>276.5333333333333</v>
      </c>
      <c r="J154" s="278">
        <v>279.16666666666663</v>
      </c>
      <c r="K154" s="276">
        <v>273.89999999999998</v>
      </c>
      <c r="L154" s="276">
        <v>268.5</v>
      </c>
      <c r="M154" s="276">
        <v>4.19339</v>
      </c>
    </row>
    <row r="155" spans="1:13">
      <c r="A155" s="300">
        <v>146</v>
      </c>
      <c r="B155" s="276" t="s">
        <v>269</v>
      </c>
      <c r="C155" s="276">
        <v>897.3</v>
      </c>
      <c r="D155" s="278">
        <v>899.6</v>
      </c>
      <c r="E155" s="278">
        <v>887.2</v>
      </c>
      <c r="F155" s="278">
        <v>877.1</v>
      </c>
      <c r="G155" s="278">
        <v>864.7</v>
      </c>
      <c r="H155" s="278">
        <v>909.7</v>
      </c>
      <c r="I155" s="278">
        <v>922.09999999999991</v>
      </c>
      <c r="J155" s="278">
        <v>932.2</v>
      </c>
      <c r="K155" s="276">
        <v>912</v>
      </c>
      <c r="L155" s="276">
        <v>889.5</v>
      </c>
      <c r="M155" s="276">
        <v>1.95716</v>
      </c>
    </row>
    <row r="156" spans="1:13">
      <c r="A156" s="300">
        <v>147</v>
      </c>
      <c r="B156" s="276" t="s">
        <v>150</v>
      </c>
      <c r="C156" s="276">
        <v>30.1</v>
      </c>
      <c r="D156" s="278">
        <v>30.266666666666666</v>
      </c>
      <c r="E156" s="278">
        <v>29.783333333333331</v>
      </c>
      <c r="F156" s="278">
        <v>29.466666666666665</v>
      </c>
      <c r="G156" s="278">
        <v>28.983333333333331</v>
      </c>
      <c r="H156" s="278">
        <v>30.583333333333332</v>
      </c>
      <c r="I156" s="278">
        <v>31.066666666666666</v>
      </c>
      <c r="J156" s="278">
        <v>31.383333333333333</v>
      </c>
      <c r="K156" s="276">
        <v>30.75</v>
      </c>
      <c r="L156" s="276">
        <v>29.95</v>
      </c>
      <c r="M156" s="276">
        <v>73.491200000000006</v>
      </c>
    </row>
    <row r="157" spans="1:13">
      <c r="A157" s="300">
        <v>148</v>
      </c>
      <c r="B157" s="276" t="s">
        <v>261</v>
      </c>
      <c r="C157" s="276">
        <v>3551.65</v>
      </c>
      <c r="D157" s="278">
        <v>3568.6166666666668</v>
      </c>
      <c r="E157" s="278">
        <v>3508.0333333333338</v>
      </c>
      <c r="F157" s="278">
        <v>3464.416666666667</v>
      </c>
      <c r="G157" s="278">
        <v>3403.8333333333339</v>
      </c>
      <c r="H157" s="278">
        <v>3612.2333333333336</v>
      </c>
      <c r="I157" s="278">
        <v>3672.8166666666666</v>
      </c>
      <c r="J157" s="278">
        <v>3716.4333333333334</v>
      </c>
      <c r="K157" s="276">
        <v>3629.2</v>
      </c>
      <c r="L157" s="276">
        <v>3525</v>
      </c>
      <c r="M157" s="276">
        <v>4.0713699999999999</v>
      </c>
    </row>
    <row r="158" spans="1:13">
      <c r="A158" s="300">
        <v>149</v>
      </c>
      <c r="B158" s="276" t="s">
        <v>153</v>
      </c>
      <c r="C158" s="276">
        <v>17114.95</v>
      </c>
      <c r="D158" s="278">
        <v>17138.316666666666</v>
      </c>
      <c r="E158" s="278">
        <v>16916.633333333331</v>
      </c>
      <c r="F158" s="278">
        <v>16718.316666666666</v>
      </c>
      <c r="G158" s="278">
        <v>16496.633333333331</v>
      </c>
      <c r="H158" s="278">
        <v>17336.633333333331</v>
      </c>
      <c r="I158" s="278">
        <v>17558.316666666666</v>
      </c>
      <c r="J158" s="278">
        <v>17756.633333333331</v>
      </c>
      <c r="K158" s="276">
        <v>17360</v>
      </c>
      <c r="L158" s="276">
        <v>16940</v>
      </c>
      <c r="M158" s="276">
        <v>0.84763999999999995</v>
      </c>
    </row>
    <row r="159" spans="1:13">
      <c r="A159" s="300">
        <v>150</v>
      </c>
      <c r="B159" s="276" t="s">
        <v>270</v>
      </c>
      <c r="C159" s="276">
        <v>19.8</v>
      </c>
      <c r="D159" s="278">
        <v>19.849999999999998</v>
      </c>
      <c r="E159" s="278">
        <v>19.649999999999995</v>
      </c>
      <c r="F159" s="278">
        <v>19.499999999999996</v>
      </c>
      <c r="G159" s="278">
        <v>19.299999999999994</v>
      </c>
      <c r="H159" s="278">
        <v>19.999999999999996</v>
      </c>
      <c r="I159" s="278">
        <v>20.2</v>
      </c>
      <c r="J159" s="278">
        <v>20.349999999999998</v>
      </c>
      <c r="K159" s="276">
        <v>20.05</v>
      </c>
      <c r="L159" s="276">
        <v>19.7</v>
      </c>
      <c r="M159" s="276">
        <v>58.58399</v>
      </c>
    </row>
    <row r="160" spans="1:13">
      <c r="A160" s="300">
        <v>151</v>
      </c>
      <c r="B160" s="276" t="s">
        <v>155</v>
      </c>
      <c r="C160" s="276">
        <v>84.15</v>
      </c>
      <c r="D160" s="278">
        <v>83.75</v>
      </c>
      <c r="E160" s="278">
        <v>82.2</v>
      </c>
      <c r="F160" s="278">
        <v>80.25</v>
      </c>
      <c r="G160" s="278">
        <v>78.7</v>
      </c>
      <c r="H160" s="278">
        <v>85.7</v>
      </c>
      <c r="I160" s="278">
        <v>87.250000000000014</v>
      </c>
      <c r="J160" s="278">
        <v>89.2</v>
      </c>
      <c r="K160" s="276">
        <v>85.3</v>
      </c>
      <c r="L160" s="276">
        <v>81.8</v>
      </c>
      <c r="M160" s="276">
        <v>82.623959999999997</v>
      </c>
    </row>
    <row r="161" spans="1:13">
      <c r="A161" s="300">
        <v>152</v>
      </c>
      <c r="B161" s="276" t="s">
        <v>156</v>
      </c>
      <c r="C161" s="276">
        <v>89.2</v>
      </c>
      <c r="D161" s="278">
        <v>88.916666666666671</v>
      </c>
      <c r="E161" s="278">
        <v>88.233333333333348</v>
      </c>
      <c r="F161" s="278">
        <v>87.26666666666668</v>
      </c>
      <c r="G161" s="278">
        <v>86.583333333333357</v>
      </c>
      <c r="H161" s="278">
        <v>89.88333333333334</v>
      </c>
      <c r="I161" s="278">
        <v>90.566666666666649</v>
      </c>
      <c r="J161" s="278">
        <v>91.533333333333331</v>
      </c>
      <c r="K161" s="276">
        <v>89.6</v>
      </c>
      <c r="L161" s="276">
        <v>87.95</v>
      </c>
      <c r="M161" s="276">
        <v>319.22062</v>
      </c>
    </row>
    <row r="162" spans="1:13">
      <c r="A162" s="300">
        <v>153</v>
      </c>
      <c r="B162" s="276" t="s">
        <v>271</v>
      </c>
      <c r="C162" s="276">
        <v>440.95</v>
      </c>
      <c r="D162" s="278">
        <v>445.58333333333331</v>
      </c>
      <c r="E162" s="278">
        <v>431.16666666666663</v>
      </c>
      <c r="F162" s="278">
        <v>421.38333333333333</v>
      </c>
      <c r="G162" s="278">
        <v>406.96666666666664</v>
      </c>
      <c r="H162" s="278">
        <v>455.36666666666662</v>
      </c>
      <c r="I162" s="278">
        <v>469.78333333333325</v>
      </c>
      <c r="J162" s="278">
        <v>479.56666666666661</v>
      </c>
      <c r="K162" s="276">
        <v>460</v>
      </c>
      <c r="L162" s="276">
        <v>435.8</v>
      </c>
      <c r="M162" s="276">
        <v>5.5616099999999999</v>
      </c>
    </row>
    <row r="163" spans="1:13">
      <c r="A163" s="300">
        <v>154</v>
      </c>
      <c r="B163" s="276" t="s">
        <v>272</v>
      </c>
      <c r="C163" s="276">
        <v>3144.75</v>
      </c>
      <c r="D163" s="278">
        <v>3144.6333333333332</v>
      </c>
      <c r="E163" s="278">
        <v>3115.1166666666663</v>
      </c>
      <c r="F163" s="278">
        <v>3085.4833333333331</v>
      </c>
      <c r="G163" s="278">
        <v>3055.9666666666662</v>
      </c>
      <c r="H163" s="278">
        <v>3174.2666666666664</v>
      </c>
      <c r="I163" s="278">
        <v>3203.7833333333328</v>
      </c>
      <c r="J163" s="278">
        <v>3233.4166666666665</v>
      </c>
      <c r="K163" s="276">
        <v>3174.15</v>
      </c>
      <c r="L163" s="276">
        <v>3115</v>
      </c>
      <c r="M163" s="276">
        <v>0.19597999999999999</v>
      </c>
    </row>
    <row r="164" spans="1:13">
      <c r="A164" s="300">
        <v>155</v>
      </c>
      <c r="B164" s="276" t="s">
        <v>157</v>
      </c>
      <c r="C164" s="276">
        <v>83.9</v>
      </c>
      <c r="D164" s="278">
        <v>84.683333333333323</v>
      </c>
      <c r="E164" s="278">
        <v>82.816666666666649</v>
      </c>
      <c r="F164" s="278">
        <v>81.73333333333332</v>
      </c>
      <c r="G164" s="278">
        <v>79.866666666666646</v>
      </c>
      <c r="H164" s="278">
        <v>85.766666666666652</v>
      </c>
      <c r="I164" s="278">
        <v>87.633333333333326</v>
      </c>
      <c r="J164" s="278">
        <v>88.716666666666654</v>
      </c>
      <c r="K164" s="276">
        <v>86.55</v>
      </c>
      <c r="L164" s="276">
        <v>83.6</v>
      </c>
      <c r="M164" s="276">
        <v>10.15354</v>
      </c>
    </row>
    <row r="165" spans="1:13">
      <c r="A165" s="300">
        <v>156</v>
      </c>
      <c r="B165" s="276" t="s">
        <v>158</v>
      </c>
      <c r="C165" s="276">
        <v>65.7</v>
      </c>
      <c r="D165" s="278">
        <v>65.316666666666663</v>
      </c>
      <c r="E165" s="278">
        <v>64.583333333333329</v>
      </c>
      <c r="F165" s="278">
        <v>63.466666666666669</v>
      </c>
      <c r="G165" s="278">
        <v>62.733333333333334</v>
      </c>
      <c r="H165" s="278">
        <v>66.433333333333323</v>
      </c>
      <c r="I165" s="278">
        <v>67.166666666666671</v>
      </c>
      <c r="J165" s="278">
        <v>68.283333333333317</v>
      </c>
      <c r="K165" s="276">
        <v>66.05</v>
      </c>
      <c r="L165" s="276">
        <v>64.2</v>
      </c>
      <c r="M165" s="276">
        <v>128.47852</v>
      </c>
    </row>
    <row r="166" spans="1:13">
      <c r="A166" s="300">
        <v>157</v>
      </c>
      <c r="B166" s="276" t="s">
        <v>159</v>
      </c>
      <c r="C166" s="276">
        <v>19662.2</v>
      </c>
      <c r="D166" s="278">
        <v>19795.033333333336</v>
      </c>
      <c r="E166" s="278">
        <v>19317.166666666672</v>
      </c>
      <c r="F166" s="278">
        <v>18972.133333333335</v>
      </c>
      <c r="G166" s="278">
        <v>18494.26666666667</v>
      </c>
      <c r="H166" s="278">
        <v>20140.066666666673</v>
      </c>
      <c r="I166" s="278">
        <v>20617.933333333334</v>
      </c>
      <c r="J166" s="278">
        <v>20962.966666666674</v>
      </c>
      <c r="K166" s="276">
        <v>20272.900000000001</v>
      </c>
      <c r="L166" s="276">
        <v>19450</v>
      </c>
      <c r="M166" s="276">
        <v>0.66137999999999997</v>
      </c>
    </row>
    <row r="167" spans="1:13">
      <c r="A167" s="300">
        <v>158</v>
      </c>
      <c r="B167" s="276" t="s">
        <v>160</v>
      </c>
      <c r="C167" s="276">
        <v>1296.8</v>
      </c>
      <c r="D167" s="278">
        <v>1284.45</v>
      </c>
      <c r="E167" s="278">
        <v>1264.9000000000001</v>
      </c>
      <c r="F167" s="278">
        <v>1233</v>
      </c>
      <c r="G167" s="278">
        <v>1213.45</v>
      </c>
      <c r="H167" s="278">
        <v>1316.3500000000001</v>
      </c>
      <c r="I167" s="278">
        <v>1335.8999999999999</v>
      </c>
      <c r="J167" s="278">
        <v>1367.8000000000002</v>
      </c>
      <c r="K167" s="276">
        <v>1304</v>
      </c>
      <c r="L167" s="276">
        <v>1252.55</v>
      </c>
      <c r="M167" s="276">
        <v>11.700189999999999</v>
      </c>
    </row>
    <row r="168" spans="1:13">
      <c r="A168" s="300">
        <v>159</v>
      </c>
      <c r="B168" s="276" t="s">
        <v>161</v>
      </c>
      <c r="C168" s="276">
        <v>226.65</v>
      </c>
      <c r="D168" s="278">
        <v>228.01666666666665</v>
      </c>
      <c r="E168" s="278">
        <v>223.6333333333333</v>
      </c>
      <c r="F168" s="278">
        <v>220.61666666666665</v>
      </c>
      <c r="G168" s="278">
        <v>216.23333333333329</v>
      </c>
      <c r="H168" s="278">
        <v>231.0333333333333</v>
      </c>
      <c r="I168" s="278">
        <v>235.41666666666663</v>
      </c>
      <c r="J168" s="278">
        <v>238.43333333333331</v>
      </c>
      <c r="K168" s="276">
        <v>232.4</v>
      </c>
      <c r="L168" s="276">
        <v>225</v>
      </c>
      <c r="M168" s="276">
        <v>34.726939999999999</v>
      </c>
    </row>
    <row r="169" spans="1:13">
      <c r="A169" s="300">
        <v>160</v>
      </c>
      <c r="B169" s="276" t="s">
        <v>162</v>
      </c>
      <c r="C169" s="276">
        <v>91.35</v>
      </c>
      <c r="D169" s="278">
        <v>90.133333333333326</v>
      </c>
      <c r="E169" s="278">
        <v>88.166666666666657</v>
      </c>
      <c r="F169" s="278">
        <v>84.983333333333334</v>
      </c>
      <c r="G169" s="278">
        <v>83.016666666666666</v>
      </c>
      <c r="H169" s="278">
        <v>93.316666666666649</v>
      </c>
      <c r="I169" s="278">
        <v>95.283333333333317</v>
      </c>
      <c r="J169" s="278">
        <v>98.46666666666664</v>
      </c>
      <c r="K169" s="276">
        <v>92.1</v>
      </c>
      <c r="L169" s="276">
        <v>86.95</v>
      </c>
      <c r="M169" s="276">
        <v>72.59066</v>
      </c>
    </row>
    <row r="170" spans="1:13">
      <c r="A170" s="300">
        <v>161</v>
      </c>
      <c r="B170" s="276" t="s">
        <v>275</v>
      </c>
      <c r="C170" s="276">
        <v>4984.3999999999996</v>
      </c>
      <c r="D170" s="278">
        <v>4995.8166666666666</v>
      </c>
      <c r="E170" s="278">
        <v>4934.7333333333336</v>
      </c>
      <c r="F170" s="278">
        <v>4885.0666666666666</v>
      </c>
      <c r="G170" s="278">
        <v>4823.9833333333336</v>
      </c>
      <c r="H170" s="278">
        <v>5045.4833333333336</v>
      </c>
      <c r="I170" s="278">
        <v>5106.5666666666675</v>
      </c>
      <c r="J170" s="278">
        <v>5156.2333333333336</v>
      </c>
      <c r="K170" s="276">
        <v>5056.8999999999996</v>
      </c>
      <c r="L170" s="276">
        <v>4946.1499999999996</v>
      </c>
      <c r="M170" s="276">
        <v>0.53781999999999996</v>
      </c>
    </row>
    <row r="171" spans="1:13">
      <c r="A171" s="300">
        <v>162</v>
      </c>
      <c r="B171" s="276" t="s">
        <v>277</v>
      </c>
      <c r="C171" s="276">
        <v>10209.15</v>
      </c>
      <c r="D171" s="278">
        <v>10250.016666666666</v>
      </c>
      <c r="E171" s="278">
        <v>10104.183333333332</v>
      </c>
      <c r="F171" s="278">
        <v>9999.2166666666653</v>
      </c>
      <c r="G171" s="278">
        <v>9853.3833333333314</v>
      </c>
      <c r="H171" s="278">
        <v>10354.983333333334</v>
      </c>
      <c r="I171" s="278">
        <v>10500.816666666669</v>
      </c>
      <c r="J171" s="278">
        <v>10605.783333333335</v>
      </c>
      <c r="K171" s="276">
        <v>10395.85</v>
      </c>
      <c r="L171" s="276">
        <v>10145.049999999999</v>
      </c>
      <c r="M171" s="276">
        <v>3.8030000000000001E-2</v>
      </c>
    </row>
    <row r="172" spans="1:13">
      <c r="A172" s="300">
        <v>163</v>
      </c>
      <c r="B172" s="276" t="s">
        <v>163</v>
      </c>
      <c r="C172" s="276">
        <v>1556.45</v>
      </c>
      <c r="D172" s="278">
        <v>1569.5833333333333</v>
      </c>
      <c r="E172" s="278">
        <v>1539.6166666666666</v>
      </c>
      <c r="F172" s="278">
        <v>1522.7833333333333</v>
      </c>
      <c r="G172" s="278">
        <v>1492.8166666666666</v>
      </c>
      <c r="H172" s="278">
        <v>1586.4166666666665</v>
      </c>
      <c r="I172" s="278">
        <v>1616.3833333333332</v>
      </c>
      <c r="J172" s="278">
        <v>1633.2166666666665</v>
      </c>
      <c r="K172" s="276">
        <v>1599.55</v>
      </c>
      <c r="L172" s="276">
        <v>1552.75</v>
      </c>
      <c r="M172" s="276">
        <v>7.0522499999999999</v>
      </c>
    </row>
    <row r="173" spans="1:13">
      <c r="A173" s="300">
        <v>164</v>
      </c>
      <c r="B173" s="276" t="s">
        <v>273</v>
      </c>
      <c r="C173" s="276">
        <v>2229.15</v>
      </c>
      <c r="D173" s="278">
        <v>2230.2999999999997</v>
      </c>
      <c r="E173" s="278">
        <v>2197.5999999999995</v>
      </c>
      <c r="F173" s="278">
        <v>2166.0499999999997</v>
      </c>
      <c r="G173" s="278">
        <v>2133.3499999999995</v>
      </c>
      <c r="H173" s="278">
        <v>2261.8499999999995</v>
      </c>
      <c r="I173" s="278">
        <v>2294.5499999999993</v>
      </c>
      <c r="J173" s="278">
        <v>2326.0999999999995</v>
      </c>
      <c r="K173" s="276">
        <v>2263</v>
      </c>
      <c r="L173" s="276">
        <v>2198.75</v>
      </c>
      <c r="M173" s="276">
        <v>4.62988</v>
      </c>
    </row>
    <row r="174" spans="1:13">
      <c r="A174" s="300">
        <v>165</v>
      </c>
      <c r="B174" s="276" t="s">
        <v>164</v>
      </c>
      <c r="C174" s="276">
        <v>27.95</v>
      </c>
      <c r="D174" s="278">
        <v>27.7</v>
      </c>
      <c r="E174" s="278">
        <v>27</v>
      </c>
      <c r="F174" s="278">
        <v>26.05</v>
      </c>
      <c r="G174" s="278">
        <v>25.35</v>
      </c>
      <c r="H174" s="278">
        <v>28.65</v>
      </c>
      <c r="I174" s="278">
        <v>29.349999999999994</v>
      </c>
      <c r="J174" s="278">
        <v>30.299999999999997</v>
      </c>
      <c r="K174" s="276">
        <v>28.4</v>
      </c>
      <c r="L174" s="276">
        <v>26.75</v>
      </c>
      <c r="M174" s="276">
        <v>536.42960000000005</v>
      </c>
    </row>
    <row r="175" spans="1:13">
      <c r="A175" s="300">
        <v>166</v>
      </c>
      <c r="B175" s="276" t="s">
        <v>274</v>
      </c>
      <c r="C175" s="276">
        <v>355.05</v>
      </c>
      <c r="D175" s="278">
        <v>354.68333333333334</v>
      </c>
      <c r="E175" s="278">
        <v>342.86666666666667</v>
      </c>
      <c r="F175" s="278">
        <v>330.68333333333334</v>
      </c>
      <c r="G175" s="278">
        <v>318.86666666666667</v>
      </c>
      <c r="H175" s="278">
        <v>366.86666666666667</v>
      </c>
      <c r="I175" s="278">
        <v>378.68333333333339</v>
      </c>
      <c r="J175" s="278">
        <v>390.86666666666667</v>
      </c>
      <c r="K175" s="276">
        <v>366.5</v>
      </c>
      <c r="L175" s="276">
        <v>342.5</v>
      </c>
      <c r="M175" s="276">
        <v>4.2709400000000004</v>
      </c>
    </row>
    <row r="176" spans="1:13">
      <c r="A176" s="300">
        <v>167</v>
      </c>
      <c r="B176" s="276" t="s">
        <v>491</v>
      </c>
      <c r="C176" s="276">
        <v>910.9</v>
      </c>
      <c r="D176" s="278">
        <v>919.13333333333333</v>
      </c>
      <c r="E176" s="278">
        <v>896.76666666666665</v>
      </c>
      <c r="F176" s="278">
        <v>882.63333333333333</v>
      </c>
      <c r="G176" s="278">
        <v>860.26666666666665</v>
      </c>
      <c r="H176" s="278">
        <v>933.26666666666665</v>
      </c>
      <c r="I176" s="278">
        <v>955.63333333333321</v>
      </c>
      <c r="J176" s="278">
        <v>969.76666666666665</v>
      </c>
      <c r="K176" s="276">
        <v>941.5</v>
      </c>
      <c r="L176" s="276">
        <v>905</v>
      </c>
      <c r="M176" s="276">
        <v>2.7197800000000001</v>
      </c>
    </row>
    <row r="177" spans="1:13">
      <c r="A177" s="300">
        <v>168</v>
      </c>
      <c r="B177" s="276" t="s">
        <v>165</v>
      </c>
      <c r="C177" s="276">
        <v>173.05</v>
      </c>
      <c r="D177" s="278">
        <v>173.13333333333335</v>
      </c>
      <c r="E177" s="278">
        <v>171.8666666666667</v>
      </c>
      <c r="F177" s="278">
        <v>170.68333333333334</v>
      </c>
      <c r="G177" s="278">
        <v>169.41666666666669</v>
      </c>
      <c r="H177" s="278">
        <v>174.31666666666672</v>
      </c>
      <c r="I177" s="278">
        <v>175.58333333333337</v>
      </c>
      <c r="J177" s="278">
        <v>176.76666666666674</v>
      </c>
      <c r="K177" s="276">
        <v>174.4</v>
      </c>
      <c r="L177" s="276">
        <v>171.95</v>
      </c>
      <c r="M177" s="276">
        <v>75.507750000000001</v>
      </c>
    </row>
    <row r="178" spans="1:13">
      <c r="A178" s="300">
        <v>169</v>
      </c>
      <c r="B178" s="276" t="s">
        <v>276</v>
      </c>
      <c r="C178" s="276">
        <v>243.95</v>
      </c>
      <c r="D178" s="278">
        <v>246.68333333333331</v>
      </c>
      <c r="E178" s="278">
        <v>238.46666666666661</v>
      </c>
      <c r="F178" s="278">
        <v>232.98333333333329</v>
      </c>
      <c r="G178" s="278">
        <v>224.76666666666659</v>
      </c>
      <c r="H178" s="278">
        <v>252.16666666666663</v>
      </c>
      <c r="I178" s="278">
        <v>260.38333333333333</v>
      </c>
      <c r="J178" s="278">
        <v>265.86666666666667</v>
      </c>
      <c r="K178" s="276">
        <v>254.9</v>
      </c>
      <c r="L178" s="276">
        <v>241.2</v>
      </c>
      <c r="M178" s="276">
        <v>3.6742900000000001</v>
      </c>
    </row>
    <row r="179" spans="1:13">
      <c r="A179" s="300">
        <v>170</v>
      </c>
      <c r="B179" s="276" t="s">
        <v>278</v>
      </c>
      <c r="C179" s="276">
        <v>404.5</v>
      </c>
      <c r="D179" s="278">
        <v>406.01666666666665</v>
      </c>
      <c r="E179" s="278">
        <v>398.5333333333333</v>
      </c>
      <c r="F179" s="278">
        <v>392.56666666666666</v>
      </c>
      <c r="G179" s="278">
        <v>385.08333333333331</v>
      </c>
      <c r="H179" s="278">
        <v>411.98333333333329</v>
      </c>
      <c r="I179" s="278">
        <v>419.46666666666664</v>
      </c>
      <c r="J179" s="278">
        <v>425.43333333333328</v>
      </c>
      <c r="K179" s="276">
        <v>413.5</v>
      </c>
      <c r="L179" s="276">
        <v>400.05</v>
      </c>
      <c r="M179" s="276">
        <v>1.06341</v>
      </c>
    </row>
    <row r="180" spans="1:13">
      <c r="A180" s="300">
        <v>171</v>
      </c>
      <c r="B180" s="276" t="s">
        <v>279</v>
      </c>
      <c r="C180" s="276">
        <v>442.5</v>
      </c>
      <c r="D180" s="278">
        <v>449.61666666666662</v>
      </c>
      <c r="E180" s="278">
        <v>433.88333333333321</v>
      </c>
      <c r="F180" s="278">
        <v>425.26666666666659</v>
      </c>
      <c r="G180" s="278">
        <v>409.53333333333319</v>
      </c>
      <c r="H180" s="278">
        <v>458.23333333333323</v>
      </c>
      <c r="I180" s="278">
        <v>473.9666666666667</v>
      </c>
      <c r="J180" s="278">
        <v>482.58333333333326</v>
      </c>
      <c r="K180" s="276">
        <v>465.35</v>
      </c>
      <c r="L180" s="276">
        <v>441</v>
      </c>
      <c r="M180" s="276">
        <v>1.66492</v>
      </c>
    </row>
    <row r="181" spans="1:13">
      <c r="A181" s="300">
        <v>172</v>
      </c>
      <c r="B181" s="276" t="s">
        <v>167</v>
      </c>
      <c r="C181" s="276">
        <v>802.45</v>
      </c>
      <c r="D181" s="278">
        <v>799.41666666666663</v>
      </c>
      <c r="E181" s="278">
        <v>793.83333333333326</v>
      </c>
      <c r="F181" s="278">
        <v>785.21666666666658</v>
      </c>
      <c r="G181" s="278">
        <v>779.63333333333321</v>
      </c>
      <c r="H181" s="278">
        <v>808.0333333333333</v>
      </c>
      <c r="I181" s="278">
        <v>813.61666666666656</v>
      </c>
      <c r="J181" s="278">
        <v>822.23333333333335</v>
      </c>
      <c r="K181" s="276">
        <v>805</v>
      </c>
      <c r="L181" s="276">
        <v>790.8</v>
      </c>
      <c r="M181" s="276">
        <v>4.3265399999999996</v>
      </c>
    </row>
    <row r="182" spans="1:13">
      <c r="A182" s="300">
        <v>173</v>
      </c>
      <c r="B182" s="276" t="s">
        <v>168</v>
      </c>
      <c r="C182" s="276">
        <v>179.7</v>
      </c>
      <c r="D182" s="278">
        <v>179.05000000000004</v>
      </c>
      <c r="E182" s="278">
        <v>174.70000000000007</v>
      </c>
      <c r="F182" s="278">
        <v>169.70000000000005</v>
      </c>
      <c r="G182" s="278">
        <v>165.35000000000008</v>
      </c>
      <c r="H182" s="278">
        <v>184.05000000000007</v>
      </c>
      <c r="I182" s="278">
        <v>188.40000000000003</v>
      </c>
      <c r="J182" s="278">
        <v>193.40000000000006</v>
      </c>
      <c r="K182" s="276">
        <v>183.4</v>
      </c>
      <c r="L182" s="276">
        <v>174.05</v>
      </c>
      <c r="M182" s="276">
        <v>193.11582000000001</v>
      </c>
    </row>
    <row r="183" spans="1:13">
      <c r="A183" s="300">
        <v>174</v>
      </c>
      <c r="B183" s="276" t="s">
        <v>169</v>
      </c>
      <c r="C183" s="276">
        <v>104.3</v>
      </c>
      <c r="D183" s="278">
        <v>103.78333333333332</v>
      </c>
      <c r="E183" s="278">
        <v>102.71666666666664</v>
      </c>
      <c r="F183" s="278">
        <v>101.13333333333333</v>
      </c>
      <c r="G183" s="278">
        <v>100.06666666666665</v>
      </c>
      <c r="H183" s="278">
        <v>105.36666666666663</v>
      </c>
      <c r="I183" s="278">
        <v>106.43333333333332</v>
      </c>
      <c r="J183" s="278">
        <v>108.01666666666662</v>
      </c>
      <c r="K183" s="276">
        <v>104.85</v>
      </c>
      <c r="L183" s="276">
        <v>102.2</v>
      </c>
      <c r="M183" s="276">
        <v>59.807229999999997</v>
      </c>
    </row>
    <row r="184" spans="1:13">
      <c r="A184" s="300">
        <v>175</v>
      </c>
      <c r="B184" s="276" t="s">
        <v>170</v>
      </c>
      <c r="C184" s="276">
        <v>1877.45</v>
      </c>
      <c r="D184" s="278">
        <v>1921.2</v>
      </c>
      <c r="E184" s="278">
        <v>1815.4</v>
      </c>
      <c r="F184" s="278">
        <v>1753.3500000000001</v>
      </c>
      <c r="G184" s="278">
        <v>1647.5500000000002</v>
      </c>
      <c r="H184" s="278">
        <v>1983.25</v>
      </c>
      <c r="I184" s="278">
        <v>2089.0499999999997</v>
      </c>
      <c r="J184" s="278">
        <v>2151.1</v>
      </c>
      <c r="K184" s="276">
        <v>2027</v>
      </c>
      <c r="L184" s="276">
        <v>1859.15</v>
      </c>
      <c r="M184" s="276">
        <v>458.57805999999999</v>
      </c>
    </row>
    <row r="185" spans="1:13">
      <c r="A185" s="300">
        <v>176</v>
      </c>
      <c r="B185" s="276" t="s">
        <v>171</v>
      </c>
      <c r="C185" s="276">
        <v>34.15</v>
      </c>
      <c r="D185" s="278">
        <v>34.283333333333331</v>
      </c>
      <c r="E185" s="278">
        <v>33.86666666666666</v>
      </c>
      <c r="F185" s="278">
        <v>33.583333333333329</v>
      </c>
      <c r="G185" s="278">
        <v>33.166666666666657</v>
      </c>
      <c r="H185" s="278">
        <v>34.566666666666663</v>
      </c>
      <c r="I185" s="278">
        <v>34.983333333333334</v>
      </c>
      <c r="J185" s="278">
        <v>35.266666666666666</v>
      </c>
      <c r="K185" s="276">
        <v>34.700000000000003</v>
      </c>
      <c r="L185" s="276">
        <v>34</v>
      </c>
      <c r="M185" s="276">
        <v>122.94902</v>
      </c>
    </row>
    <row r="186" spans="1:13">
      <c r="A186" s="300">
        <v>177</v>
      </c>
      <c r="B186" s="276" t="s">
        <v>3523</v>
      </c>
      <c r="C186" s="276">
        <v>807.05</v>
      </c>
      <c r="D186" s="278">
        <v>804.95000000000016</v>
      </c>
      <c r="E186" s="278">
        <v>795.3000000000003</v>
      </c>
      <c r="F186" s="278">
        <v>783.55000000000018</v>
      </c>
      <c r="G186" s="278">
        <v>773.90000000000032</v>
      </c>
      <c r="H186" s="278">
        <v>816.70000000000027</v>
      </c>
      <c r="I186" s="278">
        <v>826.35000000000014</v>
      </c>
      <c r="J186" s="278">
        <v>838.10000000000025</v>
      </c>
      <c r="K186" s="276">
        <v>814.6</v>
      </c>
      <c r="L186" s="276">
        <v>793.2</v>
      </c>
      <c r="M186" s="276">
        <v>8.8792399999999994</v>
      </c>
    </row>
    <row r="187" spans="1:13">
      <c r="A187" s="300">
        <v>178</v>
      </c>
      <c r="B187" s="276" t="s">
        <v>280</v>
      </c>
      <c r="C187" s="276">
        <v>766.05</v>
      </c>
      <c r="D187" s="278">
        <v>768.91666666666663</v>
      </c>
      <c r="E187" s="278">
        <v>759.33333333333326</v>
      </c>
      <c r="F187" s="278">
        <v>752.61666666666667</v>
      </c>
      <c r="G187" s="278">
        <v>743.0333333333333</v>
      </c>
      <c r="H187" s="278">
        <v>775.63333333333321</v>
      </c>
      <c r="I187" s="278">
        <v>785.21666666666647</v>
      </c>
      <c r="J187" s="278">
        <v>791.93333333333317</v>
      </c>
      <c r="K187" s="276">
        <v>778.5</v>
      </c>
      <c r="L187" s="276">
        <v>762.2</v>
      </c>
      <c r="M187" s="276">
        <v>8.9188600000000005</v>
      </c>
    </row>
    <row r="188" spans="1:13">
      <c r="A188" s="300">
        <v>179</v>
      </c>
      <c r="B188" s="276" t="s">
        <v>172</v>
      </c>
      <c r="C188" s="276">
        <v>196.05</v>
      </c>
      <c r="D188" s="278">
        <v>194.45000000000002</v>
      </c>
      <c r="E188" s="278">
        <v>191.65000000000003</v>
      </c>
      <c r="F188" s="278">
        <v>187.25000000000003</v>
      </c>
      <c r="G188" s="278">
        <v>184.45000000000005</v>
      </c>
      <c r="H188" s="278">
        <v>198.85000000000002</v>
      </c>
      <c r="I188" s="278">
        <v>201.65000000000003</v>
      </c>
      <c r="J188" s="278">
        <v>206.05</v>
      </c>
      <c r="K188" s="276">
        <v>197.25</v>
      </c>
      <c r="L188" s="276">
        <v>190.05</v>
      </c>
      <c r="M188" s="276">
        <v>526.00118999999995</v>
      </c>
    </row>
    <row r="189" spans="1:13">
      <c r="A189" s="300">
        <v>180</v>
      </c>
      <c r="B189" s="276" t="s">
        <v>173</v>
      </c>
      <c r="C189" s="276">
        <v>21671.35</v>
      </c>
      <c r="D189" s="278">
        <v>21693.999999999996</v>
      </c>
      <c r="E189" s="278">
        <v>21489.449999999993</v>
      </c>
      <c r="F189" s="278">
        <v>21307.549999999996</v>
      </c>
      <c r="G189" s="278">
        <v>21102.999999999993</v>
      </c>
      <c r="H189" s="278">
        <v>21875.899999999994</v>
      </c>
      <c r="I189" s="278">
        <v>22080.449999999997</v>
      </c>
      <c r="J189" s="278">
        <v>22262.349999999995</v>
      </c>
      <c r="K189" s="276">
        <v>21898.55</v>
      </c>
      <c r="L189" s="276">
        <v>21512.1</v>
      </c>
      <c r="M189" s="276">
        <v>0.46682000000000001</v>
      </c>
    </row>
    <row r="190" spans="1:13">
      <c r="A190" s="300">
        <v>181</v>
      </c>
      <c r="B190" s="276" t="s">
        <v>174</v>
      </c>
      <c r="C190" s="276">
        <v>1283.3499999999999</v>
      </c>
      <c r="D190" s="278">
        <v>1278.3500000000001</v>
      </c>
      <c r="E190" s="278">
        <v>1266.7000000000003</v>
      </c>
      <c r="F190" s="278">
        <v>1250.0500000000002</v>
      </c>
      <c r="G190" s="278">
        <v>1238.4000000000003</v>
      </c>
      <c r="H190" s="278">
        <v>1295.0000000000002</v>
      </c>
      <c r="I190" s="278">
        <v>1306.6500000000003</v>
      </c>
      <c r="J190" s="278">
        <v>1323.3000000000002</v>
      </c>
      <c r="K190" s="276">
        <v>1290</v>
      </c>
      <c r="L190" s="276">
        <v>1261.7</v>
      </c>
      <c r="M190" s="276">
        <v>2.4374799999999999</v>
      </c>
    </row>
    <row r="191" spans="1:13">
      <c r="A191" s="300">
        <v>182</v>
      </c>
      <c r="B191" s="276" t="s">
        <v>175</v>
      </c>
      <c r="C191" s="276">
        <v>4402.6499999999996</v>
      </c>
      <c r="D191" s="278">
        <v>4403.8</v>
      </c>
      <c r="E191" s="278">
        <v>4347.6000000000004</v>
      </c>
      <c r="F191" s="278">
        <v>4292.55</v>
      </c>
      <c r="G191" s="278">
        <v>4236.3500000000004</v>
      </c>
      <c r="H191" s="278">
        <v>4458.8500000000004</v>
      </c>
      <c r="I191" s="278">
        <v>4515.0499999999993</v>
      </c>
      <c r="J191" s="278">
        <v>4570.1000000000004</v>
      </c>
      <c r="K191" s="276">
        <v>4460</v>
      </c>
      <c r="L191" s="276">
        <v>4348.75</v>
      </c>
      <c r="M191" s="276">
        <v>1.43892</v>
      </c>
    </row>
    <row r="192" spans="1:13">
      <c r="A192" s="300">
        <v>183</v>
      </c>
      <c r="B192" s="276" t="s">
        <v>176</v>
      </c>
      <c r="C192" s="276">
        <v>754.05</v>
      </c>
      <c r="D192" s="278">
        <v>737.93333333333339</v>
      </c>
      <c r="E192" s="278">
        <v>710.01666666666677</v>
      </c>
      <c r="F192" s="278">
        <v>665.98333333333335</v>
      </c>
      <c r="G192" s="278">
        <v>638.06666666666672</v>
      </c>
      <c r="H192" s="278">
        <v>781.96666666666681</v>
      </c>
      <c r="I192" s="278">
        <v>809.88333333333333</v>
      </c>
      <c r="J192" s="278">
        <v>853.91666666666686</v>
      </c>
      <c r="K192" s="276">
        <v>765.85</v>
      </c>
      <c r="L192" s="276">
        <v>693.9</v>
      </c>
      <c r="M192" s="276">
        <v>117.54743000000001</v>
      </c>
    </row>
    <row r="193" spans="1:13">
      <c r="A193" s="300">
        <v>184</v>
      </c>
      <c r="B193" s="276" t="s">
        <v>178</v>
      </c>
      <c r="C193" s="276">
        <v>469.4</v>
      </c>
      <c r="D193" s="278">
        <v>466.48333333333335</v>
      </c>
      <c r="E193" s="278">
        <v>461.9666666666667</v>
      </c>
      <c r="F193" s="278">
        <v>454.53333333333336</v>
      </c>
      <c r="G193" s="278">
        <v>450.01666666666671</v>
      </c>
      <c r="H193" s="278">
        <v>473.91666666666669</v>
      </c>
      <c r="I193" s="278">
        <v>478.43333333333334</v>
      </c>
      <c r="J193" s="278">
        <v>485.86666666666667</v>
      </c>
      <c r="K193" s="276">
        <v>471</v>
      </c>
      <c r="L193" s="276">
        <v>459.05</v>
      </c>
      <c r="M193" s="276">
        <v>77.379090000000005</v>
      </c>
    </row>
    <row r="194" spans="1:13">
      <c r="A194" s="300">
        <v>185</v>
      </c>
      <c r="B194" s="276" t="s">
        <v>179</v>
      </c>
      <c r="C194" s="276">
        <v>423.3</v>
      </c>
      <c r="D194" s="278">
        <v>423.61666666666662</v>
      </c>
      <c r="E194" s="278">
        <v>417.53333333333325</v>
      </c>
      <c r="F194" s="278">
        <v>411.76666666666665</v>
      </c>
      <c r="G194" s="278">
        <v>405.68333333333328</v>
      </c>
      <c r="H194" s="278">
        <v>429.38333333333321</v>
      </c>
      <c r="I194" s="278">
        <v>435.46666666666658</v>
      </c>
      <c r="J194" s="278">
        <v>441.23333333333318</v>
      </c>
      <c r="K194" s="276">
        <v>429.7</v>
      </c>
      <c r="L194" s="276">
        <v>417.85</v>
      </c>
      <c r="M194" s="276">
        <v>15.822710000000001</v>
      </c>
    </row>
    <row r="195" spans="1:13">
      <c r="A195" s="300">
        <v>186</v>
      </c>
      <c r="B195" s="276" t="s">
        <v>282</v>
      </c>
      <c r="C195" s="276">
        <v>528.95000000000005</v>
      </c>
      <c r="D195" s="278">
        <v>529.25</v>
      </c>
      <c r="E195" s="278">
        <v>521.70000000000005</v>
      </c>
      <c r="F195" s="278">
        <v>514.45000000000005</v>
      </c>
      <c r="G195" s="278">
        <v>506.90000000000009</v>
      </c>
      <c r="H195" s="278">
        <v>536.5</v>
      </c>
      <c r="I195" s="278">
        <v>544.04999999999995</v>
      </c>
      <c r="J195" s="278">
        <v>551.29999999999995</v>
      </c>
      <c r="K195" s="276">
        <v>536.79999999999995</v>
      </c>
      <c r="L195" s="276">
        <v>522</v>
      </c>
      <c r="M195" s="276">
        <v>4.0868900000000004</v>
      </c>
    </row>
    <row r="196" spans="1:13">
      <c r="A196" s="300">
        <v>187</v>
      </c>
      <c r="B196" s="276" t="s">
        <v>3464</v>
      </c>
      <c r="C196" s="276">
        <v>493.75</v>
      </c>
      <c r="D196" s="278">
        <v>493.41666666666669</v>
      </c>
      <c r="E196" s="278">
        <v>488.63333333333338</v>
      </c>
      <c r="F196" s="278">
        <v>483.51666666666671</v>
      </c>
      <c r="G196" s="278">
        <v>478.73333333333341</v>
      </c>
      <c r="H196" s="278">
        <v>498.53333333333336</v>
      </c>
      <c r="I196" s="278">
        <v>503.31666666666666</v>
      </c>
      <c r="J196" s="278">
        <v>508.43333333333334</v>
      </c>
      <c r="K196" s="276">
        <v>498.2</v>
      </c>
      <c r="L196" s="276">
        <v>488.3</v>
      </c>
      <c r="M196" s="276">
        <v>61.051780000000001</v>
      </c>
    </row>
    <row r="197" spans="1:13">
      <c r="A197" s="300">
        <v>188</v>
      </c>
      <c r="B197" s="267" t="s">
        <v>183</v>
      </c>
      <c r="C197" s="267">
        <v>132.85</v>
      </c>
      <c r="D197" s="307">
        <v>132.65</v>
      </c>
      <c r="E197" s="307">
        <v>131.30000000000001</v>
      </c>
      <c r="F197" s="307">
        <v>129.75</v>
      </c>
      <c r="G197" s="307">
        <v>128.4</v>
      </c>
      <c r="H197" s="307">
        <v>134.20000000000002</v>
      </c>
      <c r="I197" s="307">
        <v>135.54999999999998</v>
      </c>
      <c r="J197" s="307">
        <v>137.10000000000002</v>
      </c>
      <c r="K197" s="267">
        <v>134</v>
      </c>
      <c r="L197" s="267">
        <v>131.1</v>
      </c>
      <c r="M197" s="267">
        <v>403.88690000000003</v>
      </c>
    </row>
    <row r="198" spans="1:13">
      <c r="A198" s="300">
        <v>189</v>
      </c>
      <c r="B198" s="267" t="s">
        <v>185</v>
      </c>
      <c r="C198" s="267">
        <v>52.65</v>
      </c>
      <c r="D198" s="307">
        <v>52.516666666666673</v>
      </c>
      <c r="E198" s="307">
        <v>52.133333333333347</v>
      </c>
      <c r="F198" s="307">
        <v>51.616666666666674</v>
      </c>
      <c r="G198" s="307">
        <v>51.233333333333348</v>
      </c>
      <c r="H198" s="307">
        <v>53.033333333333346</v>
      </c>
      <c r="I198" s="307">
        <v>53.416666666666671</v>
      </c>
      <c r="J198" s="307">
        <v>53.933333333333344</v>
      </c>
      <c r="K198" s="267">
        <v>52.9</v>
      </c>
      <c r="L198" s="267">
        <v>52</v>
      </c>
      <c r="M198" s="267">
        <v>95.754850000000005</v>
      </c>
    </row>
    <row r="199" spans="1:13">
      <c r="A199" s="300">
        <v>190</v>
      </c>
      <c r="B199" s="267" t="s">
        <v>186</v>
      </c>
      <c r="C199" s="267">
        <v>402.85</v>
      </c>
      <c r="D199" s="307">
        <v>404.68333333333334</v>
      </c>
      <c r="E199" s="307">
        <v>396.86666666666667</v>
      </c>
      <c r="F199" s="307">
        <v>390.88333333333333</v>
      </c>
      <c r="G199" s="307">
        <v>383.06666666666666</v>
      </c>
      <c r="H199" s="307">
        <v>410.66666666666669</v>
      </c>
      <c r="I199" s="307">
        <v>418.48333333333341</v>
      </c>
      <c r="J199" s="307">
        <v>424.4666666666667</v>
      </c>
      <c r="K199" s="267">
        <v>412.5</v>
      </c>
      <c r="L199" s="267">
        <v>398.7</v>
      </c>
      <c r="M199" s="267">
        <v>131.43109000000001</v>
      </c>
    </row>
    <row r="200" spans="1:13">
      <c r="A200" s="300">
        <v>191</v>
      </c>
      <c r="B200" s="267" t="s">
        <v>187</v>
      </c>
      <c r="C200" s="267">
        <v>2604.6</v>
      </c>
      <c r="D200" s="307">
        <v>2623.1666666666665</v>
      </c>
      <c r="E200" s="307">
        <v>2581.4833333333331</v>
      </c>
      <c r="F200" s="307">
        <v>2558.3666666666668</v>
      </c>
      <c r="G200" s="307">
        <v>2516.6833333333334</v>
      </c>
      <c r="H200" s="307">
        <v>2646.2833333333328</v>
      </c>
      <c r="I200" s="307">
        <v>2687.9666666666662</v>
      </c>
      <c r="J200" s="307">
        <v>2711.0833333333326</v>
      </c>
      <c r="K200" s="267">
        <v>2664.85</v>
      </c>
      <c r="L200" s="267">
        <v>2600.0500000000002</v>
      </c>
      <c r="M200" s="267">
        <v>25.711960000000001</v>
      </c>
    </row>
    <row r="201" spans="1:13">
      <c r="A201" s="300">
        <v>192</v>
      </c>
      <c r="B201" s="267" t="s">
        <v>188</v>
      </c>
      <c r="C201" s="267">
        <v>814.65</v>
      </c>
      <c r="D201" s="307">
        <v>816.2833333333333</v>
      </c>
      <c r="E201" s="307">
        <v>807.76666666666665</v>
      </c>
      <c r="F201" s="307">
        <v>800.88333333333333</v>
      </c>
      <c r="G201" s="307">
        <v>792.36666666666667</v>
      </c>
      <c r="H201" s="307">
        <v>823.16666666666663</v>
      </c>
      <c r="I201" s="307">
        <v>831.68333333333328</v>
      </c>
      <c r="J201" s="307">
        <v>838.56666666666661</v>
      </c>
      <c r="K201" s="267">
        <v>824.8</v>
      </c>
      <c r="L201" s="267">
        <v>809.4</v>
      </c>
      <c r="M201" s="267">
        <v>44.339829999999999</v>
      </c>
    </row>
    <row r="202" spans="1:13">
      <c r="A202" s="300">
        <v>193</v>
      </c>
      <c r="B202" s="267" t="s">
        <v>189</v>
      </c>
      <c r="C202" s="267">
        <v>1168.5</v>
      </c>
      <c r="D202" s="307">
        <v>1168.1666666666667</v>
      </c>
      <c r="E202" s="307">
        <v>1154.3333333333335</v>
      </c>
      <c r="F202" s="307">
        <v>1140.1666666666667</v>
      </c>
      <c r="G202" s="307">
        <v>1126.3333333333335</v>
      </c>
      <c r="H202" s="307">
        <v>1182.3333333333335</v>
      </c>
      <c r="I202" s="307">
        <v>1196.166666666667</v>
      </c>
      <c r="J202" s="307">
        <v>1210.3333333333335</v>
      </c>
      <c r="K202" s="267">
        <v>1182</v>
      </c>
      <c r="L202" s="267">
        <v>1154</v>
      </c>
      <c r="M202" s="267">
        <v>25.028009999999998</v>
      </c>
    </row>
    <row r="203" spans="1:13">
      <c r="A203" s="300">
        <v>194</v>
      </c>
      <c r="B203" s="267" t="s">
        <v>190</v>
      </c>
      <c r="C203" s="267">
        <v>2547.5500000000002</v>
      </c>
      <c r="D203" s="307">
        <v>2543.5833333333335</v>
      </c>
      <c r="E203" s="307">
        <v>2512.3166666666671</v>
      </c>
      <c r="F203" s="307">
        <v>2477.0833333333335</v>
      </c>
      <c r="G203" s="307">
        <v>2445.8166666666671</v>
      </c>
      <c r="H203" s="307">
        <v>2578.8166666666671</v>
      </c>
      <c r="I203" s="307">
        <v>2610.0833333333335</v>
      </c>
      <c r="J203" s="307">
        <v>2645.3166666666671</v>
      </c>
      <c r="K203" s="267">
        <v>2574.85</v>
      </c>
      <c r="L203" s="267">
        <v>2508.35</v>
      </c>
      <c r="M203" s="267">
        <v>2.5301100000000001</v>
      </c>
    </row>
    <row r="204" spans="1:13">
      <c r="A204" s="300">
        <v>195</v>
      </c>
      <c r="B204" s="267" t="s">
        <v>191</v>
      </c>
      <c r="C204" s="267">
        <v>306.39999999999998</v>
      </c>
      <c r="D204" s="307">
        <v>308.06666666666666</v>
      </c>
      <c r="E204" s="307">
        <v>302.23333333333335</v>
      </c>
      <c r="F204" s="307">
        <v>298.06666666666666</v>
      </c>
      <c r="G204" s="307">
        <v>292.23333333333335</v>
      </c>
      <c r="H204" s="307">
        <v>312.23333333333335</v>
      </c>
      <c r="I204" s="307">
        <v>318.06666666666672</v>
      </c>
      <c r="J204" s="307">
        <v>322.23333333333335</v>
      </c>
      <c r="K204" s="267">
        <v>313.89999999999998</v>
      </c>
      <c r="L204" s="267">
        <v>303.89999999999998</v>
      </c>
      <c r="M204" s="267">
        <v>7.75047</v>
      </c>
    </row>
    <row r="205" spans="1:13">
      <c r="A205" s="300">
        <v>196</v>
      </c>
      <c r="B205" s="267" t="s">
        <v>550</v>
      </c>
      <c r="C205" s="267">
        <v>674.7</v>
      </c>
      <c r="D205" s="307">
        <v>665.88333333333333</v>
      </c>
      <c r="E205" s="307">
        <v>649.76666666666665</v>
      </c>
      <c r="F205" s="307">
        <v>624.83333333333337</v>
      </c>
      <c r="G205" s="307">
        <v>608.7166666666667</v>
      </c>
      <c r="H205" s="307">
        <v>690.81666666666661</v>
      </c>
      <c r="I205" s="307">
        <v>706.93333333333317</v>
      </c>
      <c r="J205" s="307">
        <v>731.86666666666656</v>
      </c>
      <c r="K205" s="267">
        <v>682</v>
      </c>
      <c r="L205" s="267">
        <v>640.95000000000005</v>
      </c>
      <c r="M205" s="267">
        <v>3.34551</v>
      </c>
    </row>
    <row r="206" spans="1:13">
      <c r="A206" s="300">
        <v>197</v>
      </c>
      <c r="B206" s="267" t="s">
        <v>192</v>
      </c>
      <c r="C206" s="267">
        <v>458.4</v>
      </c>
      <c r="D206" s="307">
        <v>455.8</v>
      </c>
      <c r="E206" s="307">
        <v>449.6</v>
      </c>
      <c r="F206" s="307">
        <v>440.8</v>
      </c>
      <c r="G206" s="307">
        <v>434.6</v>
      </c>
      <c r="H206" s="307">
        <v>464.6</v>
      </c>
      <c r="I206" s="307">
        <v>470.79999999999995</v>
      </c>
      <c r="J206" s="307">
        <v>479.6</v>
      </c>
      <c r="K206" s="267">
        <v>462</v>
      </c>
      <c r="L206" s="267">
        <v>447</v>
      </c>
      <c r="M206" s="267">
        <v>38.384250000000002</v>
      </c>
    </row>
    <row r="207" spans="1:13">
      <c r="A207" s="300">
        <v>198</v>
      </c>
      <c r="B207" s="267" t="s">
        <v>193</v>
      </c>
      <c r="C207" s="267">
        <v>926.2</v>
      </c>
      <c r="D207" s="307">
        <v>923.4</v>
      </c>
      <c r="E207" s="307">
        <v>916.8</v>
      </c>
      <c r="F207" s="307">
        <v>907.4</v>
      </c>
      <c r="G207" s="307">
        <v>900.8</v>
      </c>
      <c r="H207" s="307">
        <v>932.8</v>
      </c>
      <c r="I207" s="307">
        <v>939.40000000000009</v>
      </c>
      <c r="J207" s="307">
        <v>948.8</v>
      </c>
      <c r="K207" s="267">
        <v>930</v>
      </c>
      <c r="L207" s="267">
        <v>914</v>
      </c>
      <c r="M207" s="267">
        <v>2.0509400000000002</v>
      </c>
    </row>
    <row r="208" spans="1:13">
      <c r="A208" s="300">
        <v>199</v>
      </c>
      <c r="B208" s="267" t="s">
        <v>195</v>
      </c>
      <c r="C208" s="267">
        <v>4550.8</v>
      </c>
      <c r="D208" s="307">
        <v>4553.45</v>
      </c>
      <c r="E208" s="307">
        <v>4517.3499999999995</v>
      </c>
      <c r="F208" s="307">
        <v>4483.8999999999996</v>
      </c>
      <c r="G208" s="307">
        <v>4447.7999999999993</v>
      </c>
      <c r="H208" s="307">
        <v>4586.8999999999996</v>
      </c>
      <c r="I208" s="307">
        <v>4623</v>
      </c>
      <c r="J208" s="307">
        <v>4656.45</v>
      </c>
      <c r="K208" s="267">
        <v>4589.55</v>
      </c>
      <c r="L208" s="267">
        <v>4520</v>
      </c>
      <c r="M208" s="267">
        <v>4.8914600000000004</v>
      </c>
    </row>
    <row r="209" spans="1:13">
      <c r="A209" s="300">
        <v>200</v>
      </c>
      <c r="B209" s="267" t="s">
        <v>196</v>
      </c>
      <c r="C209" s="267">
        <v>23.95</v>
      </c>
      <c r="D209" s="307">
        <v>24.133333333333329</v>
      </c>
      <c r="E209" s="307">
        <v>23.61666666666666</v>
      </c>
      <c r="F209" s="307">
        <v>23.283333333333331</v>
      </c>
      <c r="G209" s="307">
        <v>22.766666666666662</v>
      </c>
      <c r="H209" s="307">
        <v>24.466666666666658</v>
      </c>
      <c r="I209" s="307">
        <v>24.983333333333331</v>
      </c>
      <c r="J209" s="307">
        <v>25.316666666666656</v>
      </c>
      <c r="K209" s="267">
        <v>24.65</v>
      </c>
      <c r="L209" s="267">
        <v>23.8</v>
      </c>
      <c r="M209" s="267">
        <v>40.906210000000002</v>
      </c>
    </row>
    <row r="210" spans="1:13">
      <c r="A210" s="300">
        <v>201</v>
      </c>
      <c r="B210" s="267" t="s">
        <v>197</v>
      </c>
      <c r="C210" s="267">
        <v>445.35</v>
      </c>
      <c r="D210" s="307">
        <v>447.33333333333331</v>
      </c>
      <c r="E210" s="307">
        <v>429.66666666666663</v>
      </c>
      <c r="F210" s="307">
        <v>413.98333333333329</v>
      </c>
      <c r="G210" s="307">
        <v>396.31666666666661</v>
      </c>
      <c r="H210" s="307">
        <v>463.01666666666665</v>
      </c>
      <c r="I210" s="307">
        <v>480.68333333333328</v>
      </c>
      <c r="J210" s="307">
        <v>496.36666666666667</v>
      </c>
      <c r="K210" s="267">
        <v>465</v>
      </c>
      <c r="L210" s="267">
        <v>431.65</v>
      </c>
      <c r="M210" s="267">
        <v>103.56782</v>
      </c>
    </row>
    <row r="211" spans="1:13">
      <c r="A211" s="300">
        <v>202</v>
      </c>
      <c r="B211" s="267" t="s">
        <v>563</v>
      </c>
      <c r="C211" s="267">
        <v>670.2</v>
      </c>
      <c r="D211" s="307">
        <v>669.91666666666663</v>
      </c>
      <c r="E211" s="307">
        <v>655.18333333333328</v>
      </c>
      <c r="F211" s="307">
        <v>640.16666666666663</v>
      </c>
      <c r="G211" s="307">
        <v>625.43333333333328</v>
      </c>
      <c r="H211" s="307">
        <v>684.93333333333328</v>
      </c>
      <c r="I211" s="307">
        <v>699.66666666666663</v>
      </c>
      <c r="J211" s="307">
        <v>714.68333333333328</v>
      </c>
      <c r="K211" s="267">
        <v>684.65</v>
      </c>
      <c r="L211" s="267">
        <v>654.9</v>
      </c>
      <c r="M211" s="267">
        <v>2.3866000000000001</v>
      </c>
    </row>
    <row r="212" spans="1:13">
      <c r="A212" s="300">
        <v>203</v>
      </c>
      <c r="B212" s="267" t="s">
        <v>284</v>
      </c>
      <c r="C212" s="267">
        <v>168.4</v>
      </c>
      <c r="D212" s="307">
        <v>169.45000000000002</v>
      </c>
      <c r="E212" s="307">
        <v>166.45000000000005</v>
      </c>
      <c r="F212" s="307">
        <v>164.50000000000003</v>
      </c>
      <c r="G212" s="307">
        <v>161.50000000000006</v>
      </c>
      <c r="H212" s="307">
        <v>171.40000000000003</v>
      </c>
      <c r="I212" s="307">
        <v>174.39999999999998</v>
      </c>
      <c r="J212" s="307">
        <v>176.35000000000002</v>
      </c>
      <c r="K212" s="267">
        <v>172.45</v>
      </c>
      <c r="L212" s="267">
        <v>167.5</v>
      </c>
      <c r="M212" s="267">
        <v>1.9492400000000001</v>
      </c>
    </row>
    <row r="213" spans="1:13">
      <c r="A213" s="300">
        <v>204</v>
      </c>
      <c r="B213" s="267" t="s">
        <v>199</v>
      </c>
      <c r="C213" s="267">
        <v>720.45</v>
      </c>
      <c r="D213" s="307">
        <v>713.41666666666663</v>
      </c>
      <c r="E213" s="307">
        <v>703.13333333333321</v>
      </c>
      <c r="F213" s="307">
        <v>685.81666666666661</v>
      </c>
      <c r="G213" s="307">
        <v>675.53333333333319</v>
      </c>
      <c r="H213" s="307">
        <v>730.73333333333323</v>
      </c>
      <c r="I213" s="307">
        <v>741.01666666666677</v>
      </c>
      <c r="J213" s="307">
        <v>758.33333333333326</v>
      </c>
      <c r="K213" s="267">
        <v>723.7</v>
      </c>
      <c r="L213" s="267">
        <v>696.1</v>
      </c>
      <c r="M213" s="267">
        <v>19.463979999999999</v>
      </c>
    </row>
    <row r="214" spans="1:13">
      <c r="A214" s="300">
        <v>205</v>
      </c>
      <c r="B214" s="267" t="s">
        <v>569</v>
      </c>
      <c r="C214" s="267">
        <v>2051.4499999999998</v>
      </c>
      <c r="D214" s="307">
        <v>2076.1666666666665</v>
      </c>
      <c r="E214" s="307">
        <v>2010.333333333333</v>
      </c>
      <c r="F214" s="307">
        <v>1969.2166666666665</v>
      </c>
      <c r="G214" s="307">
        <v>1903.383333333333</v>
      </c>
      <c r="H214" s="307">
        <v>2117.2833333333328</v>
      </c>
      <c r="I214" s="307">
        <v>2183.1166666666659</v>
      </c>
      <c r="J214" s="307">
        <v>2224.2333333333331</v>
      </c>
      <c r="K214" s="267">
        <v>2142</v>
      </c>
      <c r="L214" s="267">
        <v>2035.05</v>
      </c>
      <c r="M214" s="267">
        <v>1.7375799999999999</v>
      </c>
    </row>
    <row r="215" spans="1:13">
      <c r="A215" s="300">
        <v>206</v>
      </c>
      <c r="B215" s="267" t="s">
        <v>200</v>
      </c>
      <c r="C215" s="307">
        <v>334.8</v>
      </c>
      <c r="D215" s="307">
        <v>336.75</v>
      </c>
      <c r="E215" s="307">
        <v>331.75</v>
      </c>
      <c r="F215" s="307">
        <v>328.7</v>
      </c>
      <c r="G215" s="307">
        <v>323.7</v>
      </c>
      <c r="H215" s="307">
        <v>339.8</v>
      </c>
      <c r="I215" s="307">
        <v>344.8</v>
      </c>
      <c r="J215" s="307">
        <v>347.85</v>
      </c>
      <c r="K215" s="307">
        <v>341.75</v>
      </c>
      <c r="L215" s="307">
        <v>333.7</v>
      </c>
      <c r="M215" s="307">
        <v>48.311329999999998</v>
      </c>
    </row>
    <row r="216" spans="1:13">
      <c r="A216" s="300">
        <v>207</v>
      </c>
      <c r="B216" s="267" t="s">
        <v>202</v>
      </c>
      <c r="C216" s="307">
        <v>183.45</v>
      </c>
      <c r="D216" s="307">
        <v>183.71666666666667</v>
      </c>
      <c r="E216" s="307">
        <v>180.73333333333335</v>
      </c>
      <c r="F216" s="307">
        <v>178.01666666666668</v>
      </c>
      <c r="G216" s="307">
        <v>175.03333333333336</v>
      </c>
      <c r="H216" s="307">
        <v>186.43333333333334</v>
      </c>
      <c r="I216" s="307">
        <v>189.41666666666663</v>
      </c>
      <c r="J216" s="307">
        <v>192.13333333333333</v>
      </c>
      <c r="K216" s="307">
        <v>186.7</v>
      </c>
      <c r="L216" s="307">
        <v>181</v>
      </c>
      <c r="M216" s="307">
        <v>243.0702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52"/>
      <c r="B1" s="552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44138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49" t="s">
        <v>16</v>
      </c>
      <c r="B9" s="550" t="s">
        <v>18</v>
      </c>
      <c r="C9" s="548" t="s">
        <v>19</v>
      </c>
      <c r="D9" s="548" t="s">
        <v>20</v>
      </c>
      <c r="E9" s="548" t="s">
        <v>21</v>
      </c>
      <c r="F9" s="548"/>
      <c r="G9" s="548"/>
      <c r="H9" s="548" t="s">
        <v>22</v>
      </c>
      <c r="I9" s="548"/>
      <c r="J9" s="548"/>
      <c r="K9" s="273"/>
      <c r="L9" s="280"/>
      <c r="M9" s="281"/>
    </row>
    <row r="10" spans="1:15" ht="42.75" customHeight="1">
      <c r="A10" s="544"/>
      <c r="B10" s="546"/>
      <c r="C10" s="551" t="s">
        <v>23</v>
      </c>
      <c r="D10" s="551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19214.599999999999</v>
      </c>
      <c r="D11" s="278">
        <v>18971.5</v>
      </c>
      <c r="E11" s="278">
        <v>18643.099999999999</v>
      </c>
      <c r="F11" s="278">
        <v>18071.599999999999</v>
      </c>
      <c r="G11" s="278">
        <v>17743.199999999997</v>
      </c>
      <c r="H11" s="278">
        <v>19543</v>
      </c>
      <c r="I11" s="278">
        <v>19871.400000000001</v>
      </c>
      <c r="J11" s="278">
        <v>20442.900000000001</v>
      </c>
      <c r="K11" s="276">
        <v>19299.900000000001</v>
      </c>
      <c r="L11" s="276">
        <v>18400</v>
      </c>
      <c r="M11" s="276">
        <v>6.6119999999999998E-2</v>
      </c>
    </row>
    <row r="12" spans="1:15" ht="12" customHeight="1">
      <c r="A12" s="267">
        <v>2</v>
      </c>
      <c r="B12" s="276" t="s">
        <v>802</v>
      </c>
      <c r="C12" s="277">
        <v>1010</v>
      </c>
      <c r="D12" s="278">
        <v>1009.3333333333334</v>
      </c>
      <c r="E12" s="278">
        <v>990.66666666666674</v>
      </c>
      <c r="F12" s="278">
        <v>971.33333333333337</v>
      </c>
      <c r="G12" s="278">
        <v>952.66666666666674</v>
      </c>
      <c r="H12" s="278">
        <v>1028.6666666666667</v>
      </c>
      <c r="I12" s="278">
        <v>1047.3333333333335</v>
      </c>
      <c r="J12" s="278">
        <v>1066.6666666666667</v>
      </c>
      <c r="K12" s="276">
        <v>1028</v>
      </c>
      <c r="L12" s="276">
        <v>990</v>
      </c>
      <c r="M12" s="276">
        <v>1.44126</v>
      </c>
    </row>
    <row r="13" spans="1:15" ht="12" customHeight="1">
      <c r="A13" s="267">
        <v>3</v>
      </c>
      <c r="B13" s="276" t="s">
        <v>294</v>
      </c>
      <c r="C13" s="277">
        <v>1425.75</v>
      </c>
      <c r="D13" s="278">
        <v>1431.2333333333333</v>
      </c>
      <c r="E13" s="278">
        <v>1394.4666666666667</v>
      </c>
      <c r="F13" s="278">
        <v>1363.1833333333334</v>
      </c>
      <c r="G13" s="278">
        <v>1326.4166666666667</v>
      </c>
      <c r="H13" s="278">
        <v>1462.5166666666667</v>
      </c>
      <c r="I13" s="278">
        <v>1499.2833333333335</v>
      </c>
      <c r="J13" s="278">
        <v>1530.5666666666666</v>
      </c>
      <c r="K13" s="276">
        <v>1468</v>
      </c>
      <c r="L13" s="276">
        <v>1399.95</v>
      </c>
      <c r="M13" s="276">
        <v>0.32335999999999998</v>
      </c>
    </row>
    <row r="14" spans="1:15" ht="12" customHeight="1">
      <c r="A14" s="267">
        <v>4</v>
      </c>
      <c r="B14" s="276" t="s">
        <v>3119</v>
      </c>
      <c r="C14" s="277">
        <v>875.65</v>
      </c>
      <c r="D14" s="278">
        <v>881.55000000000007</v>
      </c>
      <c r="E14" s="278">
        <v>862.70000000000016</v>
      </c>
      <c r="F14" s="278">
        <v>849.75000000000011</v>
      </c>
      <c r="G14" s="278">
        <v>830.9000000000002</v>
      </c>
      <c r="H14" s="278">
        <v>894.50000000000011</v>
      </c>
      <c r="I14" s="278">
        <v>913.35</v>
      </c>
      <c r="J14" s="278">
        <v>926.30000000000007</v>
      </c>
      <c r="K14" s="276">
        <v>900.4</v>
      </c>
      <c r="L14" s="276">
        <v>868.6</v>
      </c>
      <c r="M14" s="276">
        <v>0.86892000000000003</v>
      </c>
    </row>
    <row r="15" spans="1:15" ht="12" customHeight="1">
      <c r="A15" s="267">
        <v>5</v>
      </c>
      <c r="B15" s="276" t="s">
        <v>295</v>
      </c>
      <c r="C15" s="277">
        <v>15512</v>
      </c>
      <c r="D15" s="278">
        <v>15404</v>
      </c>
      <c r="E15" s="278">
        <v>15258</v>
      </c>
      <c r="F15" s="278">
        <v>15004</v>
      </c>
      <c r="G15" s="278">
        <v>14858</v>
      </c>
      <c r="H15" s="278">
        <v>15658</v>
      </c>
      <c r="I15" s="278">
        <v>15804</v>
      </c>
      <c r="J15" s="278">
        <v>16058</v>
      </c>
      <c r="K15" s="276">
        <v>15550</v>
      </c>
      <c r="L15" s="276">
        <v>15150</v>
      </c>
      <c r="M15" s="276">
        <v>6.6860000000000003E-2</v>
      </c>
    </row>
    <row r="16" spans="1:15" ht="12" customHeight="1">
      <c r="A16" s="267">
        <v>6</v>
      </c>
      <c r="B16" s="276" t="s">
        <v>227</v>
      </c>
      <c r="C16" s="277">
        <v>68.45</v>
      </c>
      <c r="D16" s="278">
        <v>67.13333333333334</v>
      </c>
      <c r="E16" s="278">
        <v>65.166666666666686</v>
      </c>
      <c r="F16" s="278">
        <v>61.883333333333347</v>
      </c>
      <c r="G16" s="278">
        <v>59.916666666666693</v>
      </c>
      <c r="H16" s="278">
        <v>70.416666666666686</v>
      </c>
      <c r="I16" s="278">
        <v>72.383333333333354</v>
      </c>
      <c r="J16" s="278">
        <v>75.666666666666671</v>
      </c>
      <c r="K16" s="276">
        <v>69.099999999999994</v>
      </c>
      <c r="L16" s="276">
        <v>63.85</v>
      </c>
      <c r="M16" s="276">
        <v>34.700150000000001</v>
      </c>
    </row>
    <row r="17" spans="1:13" ht="12" customHeight="1">
      <c r="A17" s="267">
        <v>7</v>
      </c>
      <c r="B17" s="276" t="s">
        <v>228</v>
      </c>
      <c r="C17" s="277">
        <v>152.05000000000001</v>
      </c>
      <c r="D17" s="278">
        <v>152.41666666666669</v>
      </c>
      <c r="E17" s="278">
        <v>150.18333333333337</v>
      </c>
      <c r="F17" s="278">
        <v>148.31666666666669</v>
      </c>
      <c r="G17" s="278">
        <v>146.08333333333337</v>
      </c>
      <c r="H17" s="278">
        <v>154.28333333333336</v>
      </c>
      <c r="I17" s="278">
        <v>156.51666666666671</v>
      </c>
      <c r="J17" s="278">
        <v>158.38333333333335</v>
      </c>
      <c r="K17" s="276">
        <v>154.65</v>
      </c>
      <c r="L17" s="276">
        <v>150.55000000000001</v>
      </c>
      <c r="M17" s="276">
        <v>8.8100900000000006</v>
      </c>
    </row>
    <row r="18" spans="1:13" ht="12" customHeight="1">
      <c r="A18" s="267">
        <v>8</v>
      </c>
      <c r="B18" s="276" t="s">
        <v>38</v>
      </c>
      <c r="C18" s="277">
        <v>1665.85</v>
      </c>
      <c r="D18" s="278">
        <v>1655.6166666666668</v>
      </c>
      <c r="E18" s="278">
        <v>1640.2333333333336</v>
      </c>
      <c r="F18" s="278">
        <v>1614.6166666666668</v>
      </c>
      <c r="G18" s="278">
        <v>1599.2333333333336</v>
      </c>
      <c r="H18" s="278">
        <v>1681.2333333333336</v>
      </c>
      <c r="I18" s="278">
        <v>1696.6166666666668</v>
      </c>
      <c r="J18" s="278">
        <v>1722.2333333333336</v>
      </c>
      <c r="K18" s="276">
        <v>1671</v>
      </c>
      <c r="L18" s="276">
        <v>1630</v>
      </c>
      <c r="M18" s="276">
        <v>11.06012</v>
      </c>
    </row>
    <row r="19" spans="1:13" ht="12" customHeight="1">
      <c r="A19" s="267">
        <v>9</v>
      </c>
      <c r="B19" s="276" t="s">
        <v>296</v>
      </c>
      <c r="C19" s="277">
        <v>219.35</v>
      </c>
      <c r="D19" s="278">
        <v>220.68333333333331</v>
      </c>
      <c r="E19" s="278">
        <v>214.76666666666662</v>
      </c>
      <c r="F19" s="278">
        <v>210.18333333333331</v>
      </c>
      <c r="G19" s="278">
        <v>204.26666666666662</v>
      </c>
      <c r="H19" s="278">
        <v>225.26666666666662</v>
      </c>
      <c r="I19" s="278">
        <v>231.18333333333331</v>
      </c>
      <c r="J19" s="278">
        <v>235.76666666666662</v>
      </c>
      <c r="K19" s="276">
        <v>226.6</v>
      </c>
      <c r="L19" s="276">
        <v>216.1</v>
      </c>
      <c r="M19" s="276">
        <v>44.611719999999998</v>
      </c>
    </row>
    <row r="20" spans="1:13" ht="12" customHeight="1">
      <c r="A20" s="267">
        <v>10</v>
      </c>
      <c r="B20" s="276" t="s">
        <v>297</v>
      </c>
      <c r="C20" s="277">
        <v>859.2</v>
      </c>
      <c r="D20" s="278">
        <v>864.51666666666677</v>
      </c>
      <c r="E20" s="278">
        <v>829.83333333333348</v>
      </c>
      <c r="F20" s="278">
        <v>800.4666666666667</v>
      </c>
      <c r="G20" s="278">
        <v>765.78333333333342</v>
      </c>
      <c r="H20" s="278">
        <v>893.88333333333355</v>
      </c>
      <c r="I20" s="278">
        <v>928.56666666666672</v>
      </c>
      <c r="J20" s="278">
        <v>957.93333333333362</v>
      </c>
      <c r="K20" s="276">
        <v>899.2</v>
      </c>
      <c r="L20" s="276">
        <v>835.15</v>
      </c>
      <c r="M20" s="276">
        <v>25.830660000000002</v>
      </c>
    </row>
    <row r="21" spans="1:13" ht="12" customHeight="1">
      <c r="A21" s="267">
        <v>11</v>
      </c>
      <c r="B21" s="276" t="s">
        <v>41</v>
      </c>
      <c r="C21" s="277">
        <v>356.9</v>
      </c>
      <c r="D21" s="278">
        <v>356.93333333333334</v>
      </c>
      <c r="E21" s="278">
        <v>351.16666666666669</v>
      </c>
      <c r="F21" s="278">
        <v>345.43333333333334</v>
      </c>
      <c r="G21" s="278">
        <v>339.66666666666669</v>
      </c>
      <c r="H21" s="278">
        <v>362.66666666666669</v>
      </c>
      <c r="I21" s="278">
        <v>368.43333333333334</v>
      </c>
      <c r="J21" s="278">
        <v>374.16666666666669</v>
      </c>
      <c r="K21" s="276">
        <v>362.7</v>
      </c>
      <c r="L21" s="276">
        <v>351.2</v>
      </c>
      <c r="M21" s="276">
        <v>93.644310000000004</v>
      </c>
    </row>
    <row r="22" spans="1:13" ht="12" customHeight="1">
      <c r="A22" s="267">
        <v>12</v>
      </c>
      <c r="B22" s="276" t="s">
        <v>43</v>
      </c>
      <c r="C22" s="277">
        <v>35.950000000000003</v>
      </c>
      <c r="D22" s="278">
        <v>36.1</v>
      </c>
      <c r="E22" s="278">
        <v>35.700000000000003</v>
      </c>
      <c r="F22" s="278">
        <v>35.450000000000003</v>
      </c>
      <c r="G22" s="278">
        <v>35.050000000000004</v>
      </c>
      <c r="H22" s="278">
        <v>36.35</v>
      </c>
      <c r="I22" s="278">
        <v>36.749999999999993</v>
      </c>
      <c r="J22" s="278">
        <v>37</v>
      </c>
      <c r="K22" s="276">
        <v>36.5</v>
      </c>
      <c r="L22" s="276">
        <v>35.85</v>
      </c>
      <c r="M22" s="276">
        <v>15.883319999999999</v>
      </c>
    </row>
    <row r="23" spans="1:13">
      <c r="A23" s="267">
        <v>13</v>
      </c>
      <c r="B23" s="276" t="s">
        <v>298</v>
      </c>
      <c r="C23" s="277">
        <v>287.2</v>
      </c>
      <c r="D23" s="278">
        <v>290.01666666666665</v>
      </c>
      <c r="E23" s="278">
        <v>283.18333333333328</v>
      </c>
      <c r="F23" s="278">
        <v>279.16666666666663</v>
      </c>
      <c r="G23" s="278">
        <v>272.33333333333326</v>
      </c>
      <c r="H23" s="278">
        <v>294.0333333333333</v>
      </c>
      <c r="I23" s="278">
        <v>300.86666666666667</v>
      </c>
      <c r="J23" s="278">
        <v>304.88333333333333</v>
      </c>
      <c r="K23" s="276">
        <v>296.85000000000002</v>
      </c>
      <c r="L23" s="276">
        <v>286</v>
      </c>
      <c r="M23" s="276">
        <v>2.17259</v>
      </c>
    </row>
    <row r="24" spans="1:13">
      <c r="A24" s="267">
        <v>14</v>
      </c>
      <c r="B24" s="276" t="s">
        <v>299</v>
      </c>
      <c r="C24" s="277">
        <v>303.2</v>
      </c>
      <c r="D24" s="278">
        <v>306.33333333333331</v>
      </c>
      <c r="E24" s="278">
        <v>297.86666666666662</v>
      </c>
      <c r="F24" s="278">
        <v>292.5333333333333</v>
      </c>
      <c r="G24" s="278">
        <v>284.06666666666661</v>
      </c>
      <c r="H24" s="278">
        <v>311.66666666666663</v>
      </c>
      <c r="I24" s="278">
        <v>320.13333333333333</v>
      </c>
      <c r="J24" s="278">
        <v>325.46666666666664</v>
      </c>
      <c r="K24" s="276">
        <v>314.8</v>
      </c>
      <c r="L24" s="276">
        <v>301</v>
      </c>
      <c r="M24" s="276">
        <v>1.54325</v>
      </c>
    </row>
    <row r="25" spans="1:13">
      <c r="A25" s="267">
        <v>15</v>
      </c>
      <c r="B25" s="276" t="s">
        <v>300</v>
      </c>
      <c r="C25" s="277">
        <v>206.35</v>
      </c>
      <c r="D25" s="278">
        <v>207.01666666666665</v>
      </c>
      <c r="E25" s="278">
        <v>203.5333333333333</v>
      </c>
      <c r="F25" s="278">
        <v>200.71666666666664</v>
      </c>
      <c r="G25" s="278">
        <v>197.23333333333329</v>
      </c>
      <c r="H25" s="278">
        <v>209.83333333333331</v>
      </c>
      <c r="I25" s="278">
        <v>213.31666666666666</v>
      </c>
      <c r="J25" s="278">
        <v>216.13333333333333</v>
      </c>
      <c r="K25" s="276">
        <v>210.5</v>
      </c>
      <c r="L25" s="276">
        <v>204.2</v>
      </c>
      <c r="M25" s="276">
        <v>1.5902700000000001</v>
      </c>
    </row>
    <row r="26" spans="1:13">
      <c r="A26" s="267">
        <v>16</v>
      </c>
      <c r="B26" s="276" t="s">
        <v>832</v>
      </c>
      <c r="C26" s="277">
        <v>2654.25</v>
      </c>
      <c r="D26" s="278">
        <v>2659.75</v>
      </c>
      <c r="E26" s="278">
        <v>2595.5</v>
      </c>
      <c r="F26" s="278">
        <v>2536.75</v>
      </c>
      <c r="G26" s="278">
        <v>2472.5</v>
      </c>
      <c r="H26" s="278">
        <v>2718.5</v>
      </c>
      <c r="I26" s="278">
        <v>2782.75</v>
      </c>
      <c r="J26" s="278">
        <v>2841.5</v>
      </c>
      <c r="K26" s="276">
        <v>2724</v>
      </c>
      <c r="L26" s="276">
        <v>2601</v>
      </c>
      <c r="M26" s="276">
        <v>0.36679</v>
      </c>
    </row>
    <row r="27" spans="1:13">
      <c r="A27" s="267">
        <v>17</v>
      </c>
      <c r="B27" s="276" t="s">
        <v>292</v>
      </c>
      <c r="C27" s="277">
        <v>1661.05</v>
      </c>
      <c r="D27" s="278">
        <v>1670.0166666666667</v>
      </c>
      <c r="E27" s="278">
        <v>1611.0333333333333</v>
      </c>
      <c r="F27" s="278">
        <v>1561.0166666666667</v>
      </c>
      <c r="G27" s="278">
        <v>1502.0333333333333</v>
      </c>
      <c r="H27" s="278">
        <v>1720.0333333333333</v>
      </c>
      <c r="I27" s="278">
        <v>1779.0166666666664</v>
      </c>
      <c r="J27" s="278">
        <v>1829.0333333333333</v>
      </c>
      <c r="K27" s="276">
        <v>1729</v>
      </c>
      <c r="L27" s="276">
        <v>1620</v>
      </c>
      <c r="M27" s="276">
        <v>0.84306000000000003</v>
      </c>
    </row>
    <row r="28" spans="1:13">
      <c r="A28" s="267">
        <v>18</v>
      </c>
      <c r="B28" s="276" t="s">
        <v>229</v>
      </c>
      <c r="C28" s="277">
        <v>1575.85</v>
      </c>
      <c r="D28" s="278">
        <v>1578.5</v>
      </c>
      <c r="E28" s="278">
        <v>1567.6</v>
      </c>
      <c r="F28" s="278">
        <v>1559.35</v>
      </c>
      <c r="G28" s="278">
        <v>1548.4499999999998</v>
      </c>
      <c r="H28" s="278">
        <v>1586.75</v>
      </c>
      <c r="I28" s="278">
        <v>1597.65</v>
      </c>
      <c r="J28" s="278">
        <v>1605.9</v>
      </c>
      <c r="K28" s="276">
        <v>1589.4</v>
      </c>
      <c r="L28" s="276">
        <v>1570.25</v>
      </c>
      <c r="M28" s="276">
        <v>0.99590000000000001</v>
      </c>
    </row>
    <row r="29" spans="1:13">
      <c r="A29" s="267">
        <v>19</v>
      </c>
      <c r="B29" s="276" t="s">
        <v>301</v>
      </c>
      <c r="C29" s="277">
        <v>1961.45</v>
      </c>
      <c r="D29" s="278">
        <v>1970.4666666666665</v>
      </c>
      <c r="E29" s="278">
        <v>1941.9833333333329</v>
      </c>
      <c r="F29" s="278">
        <v>1922.5166666666664</v>
      </c>
      <c r="G29" s="278">
        <v>1894.0333333333328</v>
      </c>
      <c r="H29" s="278">
        <v>1989.9333333333329</v>
      </c>
      <c r="I29" s="278">
        <v>2018.4166666666665</v>
      </c>
      <c r="J29" s="278">
        <v>2037.883333333333</v>
      </c>
      <c r="K29" s="276">
        <v>1998.95</v>
      </c>
      <c r="L29" s="276">
        <v>1951</v>
      </c>
      <c r="M29" s="276">
        <v>3.1350000000000003E-2</v>
      </c>
    </row>
    <row r="30" spans="1:13">
      <c r="A30" s="267">
        <v>20</v>
      </c>
      <c r="B30" s="276" t="s">
        <v>230</v>
      </c>
      <c r="C30" s="277">
        <v>2659.35</v>
      </c>
      <c r="D30" s="278">
        <v>2647.1166666666668</v>
      </c>
      <c r="E30" s="278">
        <v>2628.2333333333336</v>
      </c>
      <c r="F30" s="278">
        <v>2597.1166666666668</v>
      </c>
      <c r="G30" s="278">
        <v>2578.2333333333336</v>
      </c>
      <c r="H30" s="278">
        <v>2678.2333333333336</v>
      </c>
      <c r="I30" s="278">
        <v>2697.1166666666668</v>
      </c>
      <c r="J30" s="278">
        <v>2728.2333333333336</v>
      </c>
      <c r="K30" s="276">
        <v>2666</v>
      </c>
      <c r="L30" s="276">
        <v>2616</v>
      </c>
      <c r="M30" s="276">
        <v>0.51178000000000001</v>
      </c>
    </row>
    <row r="31" spans="1:13">
      <c r="A31" s="267">
        <v>21</v>
      </c>
      <c r="B31" s="276" t="s">
        <v>870</v>
      </c>
      <c r="C31" s="277">
        <v>2889.55</v>
      </c>
      <c r="D31" s="278">
        <v>2916.5166666666664</v>
      </c>
      <c r="E31" s="278">
        <v>2853.0333333333328</v>
      </c>
      <c r="F31" s="278">
        <v>2816.5166666666664</v>
      </c>
      <c r="G31" s="278">
        <v>2753.0333333333328</v>
      </c>
      <c r="H31" s="278">
        <v>2953.0333333333328</v>
      </c>
      <c r="I31" s="278">
        <v>3016.5166666666664</v>
      </c>
      <c r="J31" s="278">
        <v>3053.0333333333328</v>
      </c>
      <c r="K31" s="276">
        <v>2980</v>
      </c>
      <c r="L31" s="276">
        <v>2880</v>
      </c>
      <c r="M31" s="276">
        <v>0.22009000000000001</v>
      </c>
    </row>
    <row r="32" spans="1:13">
      <c r="A32" s="267">
        <v>22</v>
      </c>
      <c r="B32" s="276" t="s">
        <v>303</v>
      </c>
      <c r="C32" s="277">
        <v>119.25</v>
      </c>
      <c r="D32" s="278">
        <v>118.91666666666667</v>
      </c>
      <c r="E32" s="278">
        <v>117.83333333333334</v>
      </c>
      <c r="F32" s="278">
        <v>116.41666666666667</v>
      </c>
      <c r="G32" s="278">
        <v>115.33333333333334</v>
      </c>
      <c r="H32" s="278">
        <v>120.33333333333334</v>
      </c>
      <c r="I32" s="278">
        <v>121.41666666666669</v>
      </c>
      <c r="J32" s="278">
        <v>122.83333333333334</v>
      </c>
      <c r="K32" s="276">
        <v>120</v>
      </c>
      <c r="L32" s="276">
        <v>117.5</v>
      </c>
      <c r="M32" s="276">
        <v>0.72672000000000003</v>
      </c>
    </row>
    <row r="33" spans="1:13">
      <c r="A33" s="267">
        <v>23</v>
      </c>
      <c r="B33" s="276" t="s">
        <v>45</v>
      </c>
      <c r="C33" s="277">
        <v>775.35</v>
      </c>
      <c r="D33" s="278">
        <v>771.20000000000016</v>
      </c>
      <c r="E33" s="278">
        <v>765.35000000000036</v>
      </c>
      <c r="F33" s="278">
        <v>755.35000000000025</v>
      </c>
      <c r="G33" s="278">
        <v>749.50000000000045</v>
      </c>
      <c r="H33" s="278">
        <v>781.20000000000027</v>
      </c>
      <c r="I33" s="278">
        <v>787.05</v>
      </c>
      <c r="J33" s="278">
        <v>797.05000000000018</v>
      </c>
      <c r="K33" s="276">
        <v>777.05</v>
      </c>
      <c r="L33" s="276">
        <v>761.2</v>
      </c>
      <c r="M33" s="276">
        <v>9.2467500000000005</v>
      </c>
    </row>
    <row r="34" spans="1:13">
      <c r="A34" s="267">
        <v>24</v>
      </c>
      <c r="B34" s="276" t="s">
        <v>304</v>
      </c>
      <c r="C34" s="277">
        <v>2100.8000000000002</v>
      </c>
      <c r="D34" s="278">
        <v>2127.9166666666665</v>
      </c>
      <c r="E34" s="278">
        <v>2057.8833333333332</v>
      </c>
      <c r="F34" s="278">
        <v>2014.9666666666667</v>
      </c>
      <c r="G34" s="278">
        <v>1944.9333333333334</v>
      </c>
      <c r="H34" s="278">
        <v>2170.833333333333</v>
      </c>
      <c r="I34" s="278">
        <v>2240.8666666666668</v>
      </c>
      <c r="J34" s="278">
        <v>2283.7833333333328</v>
      </c>
      <c r="K34" s="276">
        <v>2197.9499999999998</v>
      </c>
      <c r="L34" s="276">
        <v>2085</v>
      </c>
      <c r="M34" s="276">
        <v>2.02522</v>
      </c>
    </row>
    <row r="35" spans="1:13">
      <c r="A35" s="267">
        <v>25</v>
      </c>
      <c r="B35" s="276" t="s">
        <v>46</v>
      </c>
      <c r="C35" s="277">
        <v>260.5</v>
      </c>
      <c r="D35" s="278">
        <v>259.86666666666662</v>
      </c>
      <c r="E35" s="278">
        <v>257.83333333333326</v>
      </c>
      <c r="F35" s="278">
        <v>255.16666666666663</v>
      </c>
      <c r="G35" s="278">
        <v>253.13333333333327</v>
      </c>
      <c r="H35" s="278">
        <v>262.53333333333325</v>
      </c>
      <c r="I35" s="278">
        <v>264.56666666666666</v>
      </c>
      <c r="J35" s="278">
        <v>267.23333333333323</v>
      </c>
      <c r="K35" s="276">
        <v>261.89999999999998</v>
      </c>
      <c r="L35" s="276">
        <v>257.2</v>
      </c>
      <c r="M35" s="276">
        <v>62.676450000000003</v>
      </c>
    </row>
    <row r="36" spans="1:13">
      <c r="A36" s="267">
        <v>26</v>
      </c>
      <c r="B36" s="276" t="s">
        <v>293</v>
      </c>
      <c r="C36" s="277">
        <v>3111.3</v>
      </c>
      <c r="D36" s="278">
        <v>3115.0833333333335</v>
      </c>
      <c r="E36" s="278">
        <v>3055.7166666666672</v>
      </c>
      <c r="F36" s="278">
        <v>3000.1333333333337</v>
      </c>
      <c r="G36" s="278">
        <v>2940.7666666666673</v>
      </c>
      <c r="H36" s="278">
        <v>3170.666666666667</v>
      </c>
      <c r="I36" s="278">
        <v>3230.0333333333328</v>
      </c>
      <c r="J36" s="278">
        <v>3285.6166666666668</v>
      </c>
      <c r="K36" s="276">
        <v>3174.45</v>
      </c>
      <c r="L36" s="276">
        <v>3059.5</v>
      </c>
      <c r="M36" s="276">
        <v>0.57448999999999995</v>
      </c>
    </row>
    <row r="37" spans="1:13">
      <c r="A37" s="267">
        <v>27</v>
      </c>
      <c r="B37" s="276" t="s">
        <v>302</v>
      </c>
      <c r="C37" s="277">
        <v>967</v>
      </c>
      <c r="D37" s="278">
        <v>960.2833333333333</v>
      </c>
      <c r="E37" s="278">
        <v>950.56666666666661</v>
      </c>
      <c r="F37" s="278">
        <v>934.13333333333333</v>
      </c>
      <c r="G37" s="278">
        <v>924.41666666666663</v>
      </c>
      <c r="H37" s="278">
        <v>976.71666666666658</v>
      </c>
      <c r="I37" s="278">
        <v>986.43333333333328</v>
      </c>
      <c r="J37" s="278">
        <v>1002.8666666666666</v>
      </c>
      <c r="K37" s="276">
        <v>970</v>
      </c>
      <c r="L37" s="276">
        <v>943.85</v>
      </c>
      <c r="M37" s="276">
        <v>2.1419999999999999</v>
      </c>
    </row>
    <row r="38" spans="1:13">
      <c r="A38" s="267">
        <v>28</v>
      </c>
      <c r="B38" s="276" t="s">
        <v>47</v>
      </c>
      <c r="C38" s="277">
        <v>2069.3000000000002</v>
      </c>
      <c r="D38" s="278">
        <v>2094.35</v>
      </c>
      <c r="E38" s="278">
        <v>2039.9499999999998</v>
      </c>
      <c r="F38" s="278">
        <v>2010.6</v>
      </c>
      <c r="G38" s="278">
        <v>1956.1999999999998</v>
      </c>
      <c r="H38" s="278">
        <v>2123.6999999999998</v>
      </c>
      <c r="I38" s="278">
        <v>2178.1000000000004</v>
      </c>
      <c r="J38" s="278">
        <v>2207.4499999999998</v>
      </c>
      <c r="K38" s="276">
        <v>2148.75</v>
      </c>
      <c r="L38" s="276">
        <v>2065</v>
      </c>
      <c r="M38" s="276">
        <v>6.3735200000000001</v>
      </c>
    </row>
    <row r="39" spans="1:13">
      <c r="A39" s="267">
        <v>29</v>
      </c>
      <c r="B39" s="276" t="s">
        <v>48</v>
      </c>
      <c r="C39" s="277">
        <v>141.35</v>
      </c>
      <c r="D39" s="278">
        <v>140.86666666666667</v>
      </c>
      <c r="E39" s="278">
        <v>139.23333333333335</v>
      </c>
      <c r="F39" s="278">
        <v>137.11666666666667</v>
      </c>
      <c r="G39" s="278">
        <v>135.48333333333335</v>
      </c>
      <c r="H39" s="278">
        <v>142.98333333333335</v>
      </c>
      <c r="I39" s="278">
        <v>144.61666666666667</v>
      </c>
      <c r="J39" s="278">
        <v>146.73333333333335</v>
      </c>
      <c r="K39" s="276">
        <v>142.5</v>
      </c>
      <c r="L39" s="276">
        <v>138.75</v>
      </c>
      <c r="M39" s="276">
        <v>41.3538</v>
      </c>
    </row>
    <row r="40" spans="1:13">
      <c r="A40" s="267">
        <v>30</v>
      </c>
      <c r="B40" s="276" t="s">
        <v>305</v>
      </c>
      <c r="C40" s="277">
        <v>126.1</v>
      </c>
      <c r="D40" s="278">
        <v>125.39999999999999</v>
      </c>
      <c r="E40" s="278">
        <v>123.89999999999998</v>
      </c>
      <c r="F40" s="278">
        <v>121.69999999999999</v>
      </c>
      <c r="G40" s="278">
        <v>120.19999999999997</v>
      </c>
      <c r="H40" s="278">
        <v>127.59999999999998</v>
      </c>
      <c r="I40" s="278">
        <v>129.10000000000002</v>
      </c>
      <c r="J40" s="278">
        <v>131.29999999999998</v>
      </c>
      <c r="K40" s="276">
        <v>126.9</v>
      </c>
      <c r="L40" s="276">
        <v>123.2</v>
      </c>
      <c r="M40" s="276">
        <v>1.2333700000000001</v>
      </c>
    </row>
    <row r="41" spans="1:13">
      <c r="A41" s="267">
        <v>31</v>
      </c>
      <c r="B41" s="276" t="s">
        <v>937</v>
      </c>
      <c r="C41" s="277">
        <v>221.95</v>
      </c>
      <c r="D41" s="278">
        <v>223.44999999999996</v>
      </c>
      <c r="E41" s="278">
        <v>218.54999999999993</v>
      </c>
      <c r="F41" s="278">
        <v>215.14999999999998</v>
      </c>
      <c r="G41" s="278">
        <v>210.24999999999994</v>
      </c>
      <c r="H41" s="278">
        <v>226.84999999999991</v>
      </c>
      <c r="I41" s="278">
        <v>231.74999999999994</v>
      </c>
      <c r="J41" s="278">
        <v>235.14999999999989</v>
      </c>
      <c r="K41" s="276">
        <v>228.35</v>
      </c>
      <c r="L41" s="276">
        <v>220.05</v>
      </c>
      <c r="M41" s="276">
        <v>0.23463000000000001</v>
      </c>
    </row>
    <row r="42" spans="1:13">
      <c r="A42" s="267">
        <v>32</v>
      </c>
      <c r="B42" s="276" t="s">
        <v>306</v>
      </c>
      <c r="C42" s="277">
        <v>60.2</v>
      </c>
      <c r="D42" s="278">
        <v>60.550000000000004</v>
      </c>
      <c r="E42" s="278">
        <v>59.400000000000006</v>
      </c>
      <c r="F42" s="278">
        <v>58.6</v>
      </c>
      <c r="G42" s="278">
        <v>57.45</v>
      </c>
      <c r="H42" s="278">
        <v>61.350000000000009</v>
      </c>
      <c r="I42" s="278">
        <v>62.5</v>
      </c>
      <c r="J42" s="278">
        <v>63.300000000000011</v>
      </c>
      <c r="K42" s="276">
        <v>61.7</v>
      </c>
      <c r="L42" s="276">
        <v>59.75</v>
      </c>
      <c r="M42" s="276">
        <v>2.3963100000000002</v>
      </c>
    </row>
    <row r="43" spans="1:13">
      <c r="A43" s="267">
        <v>33</v>
      </c>
      <c r="B43" s="276" t="s">
        <v>49</v>
      </c>
      <c r="C43" s="277">
        <v>81.8</v>
      </c>
      <c r="D43" s="278">
        <v>81.016666666666666</v>
      </c>
      <c r="E43" s="278">
        <v>79.383333333333326</v>
      </c>
      <c r="F43" s="278">
        <v>76.966666666666654</v>
      </c>
      <c r="G43" s="278">
        <v>75.333333333333314</v>
      </c>
      <c r="H43" s="278">
        <v>83.433333333333337</v>
      </c>
      <c r="I43" s="278">
        <v>85.066666666666691</v>
      </c>
      <c r="J43" s="278">
        <v>87.483333333333348</v>
      </c>
      <c r="K43" s="276">
        <v>82.65</v>
      </c>
      <c r="L43" s="276">
        <v>78.599999999999994</v>
      </c>
      <c r="M43" s="276">
        <v>334.98683</v>
      </c>
    </row>
    <row r="44" spans="1:13">
      <c r="A44" s="267">
        <v>34</v>
      </c>
      <c r="B44" s="276" t="s">
        <v>51</v>
      </c>
      <c r="C44" s="277">
        <v>2172.85</v>
      </c>
      <c r="D44" s="278">
        <v>2188.2833333333333</v>
      </c>
      <c r="E44" s="278">
        <v>2150.6666666666665</v>
      </c>
      <c r="F44" s="278">
        <v>2128.4833333333331</v>
      </c>
      <c r="G44" s="278">
        <v>2090.8666666666663</v>
      </c>
      <c r="H44" s="278">
        <v>2210.4666666666667</v>
      </c>
      <c r="I44" s="278">
        <v>2248.0833333333335</v>
      </c>
      <c r="J44" s="278">
        <v>2270.2666666666669</v>
      </c>
      <c r="K44" s="276">
        <v>2225.9</v>
      </c>
      <c r="L44" s="276">
        <v>2166.1</v>
      </c>
      <c r="M44" s="276">
        <v>17.725709999999999</v>
      </c>
    </row>
    <row r="45" spans="1:13">
      <c r="A45" s="267">
        <v>35</v>
      </c>
      <c r="B45" s="276" t="s">
        <v>307</v>
      </c>
      <c r="C45" s="277">
        <v>134.80000000000001</v>
      </c>
      <c r="D45" s="278">
        <v>135.20000000000002</v>
      </c>
      <c r="E45" s="278">
        <v>132.90000000000003</v>
      </c>
      <c r="F45" s="278">
        <v>131.00000000000003</v>
      </c>
      <c r="G45" s="278">
        <v>128.70000000000005</v>
      </c>
      <c r="H45" s="278">
        <v>137.10000000000002</v>
      </c>
      <c r="I45" s="278">
        <v>139.40000000000003</v>
      </c>
      <c r="J45" s="278">
        <v>141.30000000000001</v>
      </c>
      <c r="K45" s="276">
        <v>137.5</v>
      </c>
      <c r="L45" s="276">
        <v>133.30000000000001</v>
      </c>
      <c r="M45" s="276">
        <v>0.64122999999999997</v>
      </c>
    </row>
    <row r="46" spans="1:13">
      <c r="A46" s="267">
        <v>36</v>
      </c>
      <c r="B46" s="276" t="s">
        <v>309</v>
      </c>
      <c r="C46" s="277">
        <v>1115.25</v>
      </c>
      <c r="D46" s="278">
        <v>1112</v>
      </c>
      <c r="E46" s="278">
        <v>1094.55</v>
      </c>
      <c r="F46" s="278">
        <v>1073.8499999999999</v>
      </c>
      <c r="G46" s="278">
        <v>1056.3999999999999</v>
      </c>
      <c r="H46" s="278">
        <v>1132.7</v>
      </c>
      <c r="I46" s="278">
        <v>1150.1499999999999</v>
      </c>
      <c r="J46" s="278">
        <v>1170.8500000000001</v>
      </c>
      <c r="K46" s="276">
        <v>1129.45</v>
      </c>
      <c r="L46" s="276">
        <v>1091.3</v>
      </c>
      <c r="M46" s="276">
        <v>0.95630000000000004</v>
      </c>
    </row>
    <row r="47" spans="1:13">
      <c r="A47" s="267">
        <v>37</v>
      </c>
      <c r="B47" s="276" t="s">
        <v>308</v>
      </c>
      <c r="C47" s="277">
        <v>4261</v>
      </c>
      <c r="D47" s="278">
        <v>4276.833333333333</v>
      </c>
      <c r="E47" s="278">
        <v>4219.1666666666661</v>
      </c>
      <c r="F47" s="278">
        <v>4177.333333333333</v>
      </c>
      <c r="G47" s="278">
        <v>4119.6666666666661</v>
      </c>
      <c r="H47" s="278">
        <v>4318.6666666666661</v>
      </c>
      <c r="I47" s="278">
        <v>4376.3333333333321</v>
      </c>
      <c r="J47" s="278">
        <v>4418.1666666666661</v>
      </c>
      <c r="K47" s="276">
        <v>4334.5</v>
      </c>
      <c r="L47" s="276">
        <v>4235</v>
      </c>
      <c r="M47" s="276">
        <v>0.18124999999999999</v>
      </c>
    </row>
    <row r="48" spans="1:13">
      <c r="A48" s="267">
        <v>38</v>
      </c>
      <c r="B48" s="276" t="s">
        <v>310</v>
      </c>
      <c r="C48" s="277">
        <v>5930.15</v>
      </c>
      <c r="D48" s="278">
        <v>5949.7</v>
      </c>
      <c r="E48" s="278">
        <v>5840.45</v>
      </c>
      <c r="F48" s="278">
        <v>5750.75</v>
      </c>
      <c r="G48" s="278">
        <v>5641.5</v>
      </c>
      <c r="H48" s="278">
        <v>6039.4</v>
      </c>
      <c r="I48" s="278">
        <v>6148.65</v>
      </c>
      <c r="J48" s="278">
        <v>6238.3499999999995</v>
      </c>
      <c r="K48" s="276">
        <v>6058.95</v>
      </c>
      <c r="L48" s="276">
        <v>5860</v>
      </c>
      <c r="M48" s="276">
        <v>0.19520999999999999</v>
      </c>
    </row>
    <row r="49" spans="1:13">
      <c r="A49" s="267">
        <v>39</v>
      </c>
      <c r="B49" s="276" t="s">
        <v>226</v>
      </c>
      <c r="C49" s="277">
        <v>769.45</v>
      </c>
      <c r="D49" s="278">
        <v>772.56666666666661</v>
      </c>
      <c r="E49" s="278">
        <v>760.43333333333317</v>
      </c>
      <c r="F49" s="278">
        <v>751.41666666666652</v>
      </c>
      <c r="G49" s="278">
        <v>739.28333333333308</v>
      </c>
      <c r="H49" s="278">
        <v>781.58333333333326</v>
      </c>
      <c r="I49" s="278">
        <v>793.7166666666667</v>
      </c>
      <c r="J49" s="278">
        <v>802.73333333333335</v>
      </c>
      <c r="K49" s="276">
        <v>784.7</v>
      </c>
      <c r="L49" s="276">
        <v>763.55</v>
      </c>
      <c r="M49" s="276">
        <v>3.7236899999999999</v>
      </c>
    </row>
    <row r="50" spans="1:13">
      <c r="A50" s="267">
        <v>40</v>
      </c>
      <c r="B50" s="276" t="s">
        <v>53</v>
      </c>
      <c r="C50" s="277">
        <v>760.9</v>
      </c>
      <c r="D50" s="278">
        <v>763.25</v>
      </c>
      <c r="E50" s="278">
        <v>750.65</v>
      </c>
      <c r="F50" s="278">
        <v>740.4</v>
      </c>
      <c r="G50" s="278">
        <v>727.8</v>
      </c>
      <c r="H50" s="278">
        <v>773.5</v>
      </c>
      <c r="I50" s="278">
        <v>786.09999999999991</v>
      </c>
      <c r="J50" s="278">
        <v>796.35</v>
      </c>
      <c r="K50" s="276">
        <v>775.85</v>
      </c>
      <c r="L50" s="276">
        <v>753</v>
      </c>
      <c r="M50" s="276">
        <v>17.729690000000002</v>
      </c>
    </row>
    <row r="51" spans="1:13">
      <c r="A51" s="267">
        <v>41</v>
      </c>
      <c r="B51" s="276" t="s">
        <v>311</v>
      </c>
      <c r="C51" s="277">
        <v>472.45</v>
      </c>
      <c r="D51" s="278">
        <v>476.0333333333333</v>
      </c>
      <c r="E51" s="278">
        <v>466.61666666666662</v>
      </c>
      <c r="F51" s="278">
        <v>460.7833333333333</v>
      </c>
      <c r="G51" s="278">
        <v>451.36666666666662</v>
      </c>
      <c r="H51" s="278">
        <v>481.86666666666662</v>
      </c>
      <c r="I51" s="278">
        <v>491.28333333333336</v>
      </c>
      <c r="J51" s="278">
        <v>497.11666666666662</v>
      </c>
      <c r="K51" s="276">
        <v>485.45</v>
      </c>
      <c r="L51" s="276">
        <v>470.2</v>
      </c>
      <c r="M51" s="276">
        <v>1.47123</v>
      </c>
    </row>
    <row r="52" spans="1:13">
      <c r="A52" s="267">
        <v>42</v>
      </c>
      <c r="B52" s="276" t="s">
        <v>55</v>
      </c>
      <c r="C52" s="277">
        <v>522.65</v>
      </c>
      <c r="D52" s="278">
        <v>516.48333333333323</v>
      </c>
      <c r="E52" s="278">
        <v>501.26666666666642</v>
      </c>
      <c r="F52" s="278">
        <v>479.88333333333321</v>
      </c>
      <c r="G52" s="278">
        <v>464.6666666666664</v>
      </c>
      <c r="H52" s="278">
        <v>537.86666666666645</v>
      </c>
      <c r="I52" s="278">
        <v>553.08333333333337</v>
      </c>
      <c r="J52" s="278">
        <v>574.46666666666647</v>
      </c>
      <c r="K52" s="276">
        <v>531.70000000000005</v>
      </c>
      <c r="L52" s="276">
        <v>495.1</v>
      </c>
      <c r="M52" s="276">
        <v>375.97226999999998</v>
      </c>
    </row>
    <row r="53" spans="1:13">
      <c r="A53" s="267">
        <v>43</v>
      </c>
      <c r="B53" s="276" t="s">
        <v>56</v>
      </c>
      <c r="C53" s="277">
        <v>2843.7</v>
      </c>
      <c r="D53" s="278">
        <v>2867</v>
      </c>
      <c r="E53" s="278">
        <v>2799.15</v>
      </c>
      <c r="F53" s="278">
        <v>2754.6</v>
      </c>
      <c r="G53" s="278">
        <v>2686.75</v>
      </c>
      <c r="H53" s="278">
        <v>2911.55</v>
      </c>
      <c r="I53" s="278">
        <v>2979.4000000000005</v>
      </c>
      <c r="J53" s="278">
        <v>3023.9500000000003</v>
      </c>
      <c r="K53" s="276">
        <v>2934.85</v>
      </c>
      <c r="L53" s="276">
        <v>2822.45</v>
      </c>
      <c r="M53" s="276">
        <v>9.2640700000000002</v>
      </c>
    </row>
    <row r="54" spans="1:13">
      <c r="A54" s="267">
        <v>44</v>
      </c>
      <c r="B54" s="276" t="s">
        <v>315</v>
      </c>
      <c r="C54" s="277">
        <v>185.9</v>
      </c>
      <c r="D54" s="278">
        <v>186.61666666666667</v>
      </c>
      <c r="E54" s="278">
        <v>184.28333333333336</v>
      </c>
      <c r="F54" s="278">
        <v>182.66666666666669</v>
      </c>
      <c r="G54" s="278">
        <v>180.33333333333337</v>
      </c>
      <c r="H54" s="278">
        <v>188.23333333333335</v>
      </c>
      <c r="I54" s="278">
        <v>190.56666666666666</v>
      </c>
      <c r="J54" s="278">
        <v>192.18333333333334</v>
      </c>
      <c r="K54" s="276">
        <v>188.95</v>
      </c>
      <c r="L54" s="276">
        <v>185</v>
      </c>
      <c r="M54" s="276">
        <v>1.95364</v>
      </c>
    </row>
    <row r="55" spans="1:13">
      <c r="A55" s="267">
        <v>45</v>
      </c>
      <c r="B55" s="276" t="s">
        <v>316</v>
      </c>
      <c r="C55" s="277">
        <v>487.4</v>
      </c>
      <c r="D55" s="278">
        <v>487.38333333333338</v>
      </c>
      <c r="E55" s="278">
        <v>482.51666666666677</v>
      </c>
      <c r="F55" s="278">
        <v>477.63333333333338</v>
      </c>
      <c r="G55" s="278">
        <v>472.76666666666677</v>
      </c>
      <c r="H55" s="278">
        <v>492.26666666666677</v>
      </c>
      <c r="I55" s="278">
        <v>497.13333333333344</v>
      </c>
      <c r="J55" s="278">
        <v>502.01666666666677</v>
      </c>
      <c r="K55" s="276">
        <v>492.25</v>
      </c>
      <c r="L55" s="276">
        <v>482.5</v>
      </c>
      <c r="M55" s="276">
        <v>0.64198999999999995</v>
      </c>
    </row>
    <row r="56" spans="1:13">
      <c r="A56" s="267">
        <v>46</v>
      </c>
      <c r="B56" s="276" t="s">
        <v>58</v>
      </c>
      <c r="C56" s="277">
        <v>5701.45</v>
      </c>
      <c r="D56" s="278">
        <v>5662.1500000000005</v>
      </c>
      <c r="E56" s="278">
        <v>5599.3000000000011</v>
      </c>
      <c r="F56" s="278">
        <v>5497.1500000000005</v>
      </c>
      <c r="G56" s="278">
        <v>5434.3000000000011</v>
      </c>
      <c r="H56" s="278">
        <v>5764.3000000000011</v>
      </c>
      <c r="I56" s="278">
        <v>5827.1500000000015</v>
      </c>
      <c r="J56" s="278">
        <v>5929.3000000000011</v>
      </c>
      <c r="K56" s="276">
        <v>5725</v>
      </c>
      <c r="L56" s="276">
        <v>5560</v>
      </c>
      <c r="M56" s="276">
        <v>4.9139900000000001</v>
      </c>
    </row>
    <row r="57" spans="1:13">
      <c r="A57" s="267">
        <v>47</v>
      </c>
      <c r="B57" s="276" t="s">
        <v>232</v>
      </c>
      <c r="C57" s="277">
        <v>2315</v>
      </c>
      <c r="D57" s="278">
        <v>2315.5333333333333</v>
      </c>
      <c r="E57" s="278">
        <v>2299.4666666666667</v>
      </c>
      <c r="F57" s="278">
        <v>2283.9333333333334</v>
      </c>
      <c r="G57" s="278">
        <v>2267.8666666666668</v>
      </c>
      <c r="H57" s="278">
        <v>2331.0666666666666</v>
      </c>
      <c r="I57" s="278">
        <v>2347.1333333333332</v>
      </c>
      <c r="J57" s="278">
        <v>2362.6666666666665</v>
      </c>
      <c r="K57" s="276">
        <v>2331.6</v>
      </c>
      <c r="L57" s="276">
        <v>2300</v>
      </c>
      <c r="M57" s="276">
        <v>0.22178999999999999</v>
      </c>
    </row>
    <row r="58" spans="1:13">
      <c r="A58" s="267">
        <v>48</v>
      </c>
      <c r="B58" s="276" t="s">
        <v>59</v>
      </c>
      <c r="C58" s="277">
        <v>3419.8</v>
      </c>
      <c r="D58" s="278">
        <v>3380.6166666666668</v>
      </c>
      <c r="E58" s="278">
        <v>3313.8333333333335</v>
      </c>
      <c r="F58" s="278">
        <v>3207.8666666666668</v>
      </c>
      <c r="G58" s="278">
        <v>3141.0833333333335</v>
      </c>
      <c r="H58" s="278">
        <v>3486.5833333333335</v>
      </c>
      <c r="I58" s="278">
        <v>3553.3666666666663</v>
      </c>
      <c r="J58" s="278">
        <v>3659.3333333333335</v>
      </c>
      <c r="K58" s="276">
        <v>3447.4</v>
      </c>
      <c r="L58" s="276">
        <v>3274.65</v>
      </c>
      <c r="M58" s="276">
        <v>42.885509999999996</v>
      </c>
    </row>
    <row r="59" spans="1:13">
      <c r="A59" s="267">
        <v>49</v>
      </c>
      <c r="B59" s="276" t="s">
        <v>60</v>
      </c>
      <c r="C59" s="277">
        <v>1336.6</v>
      </c>
      <c r="D59" s="278">
        <v>1330.8500000000001</v>
      </c>
      <c r="E59" s="278">
        <v>1312.0500000000002</v>
      </c>
      <c r="F59" s="278">
        <v>1287.5</v>
      </c>
      <c r="G59" s="278">
        <v>1268.7</v>
      </c>
      <c r="H59" s="278">
        <v>1355.4000000000003</v>
      </c>
      <c r="I59" s="278">
        <v>1374.2</v>
      </c>
      <c r="J59" s="278">
        <v>1398.7500000000005</v>
      </c>
      <c r="K59" s="276">
        <v>1349.65</v>
      </c>
      <c r="L59" s="276">
        <v>1306.3</v>
      </c>
      <c r="M59" s="276">
        <v>4.5543699999999996</v>
      </c>
    </row>
    <row r="60" spans="1:13" ht="12" customHeight="1">
      <c r="A60" s="267">
        <v>50</v>
      </c>
      <c r="B60" s="276" t="s">
        <v>317</v>
      </c>
      <c r="C60" s="277">
        <v>100.75</v>
      </c>
      <c r="D60" s="278">
        <v>100.91666666666667</v>
      </c>
      <c r="E60" s="278">
        <v>100.18333333333334</v>
      </c>
      <c r="F60" s="278">
        <v>99.61666666666666</v>
      </c>
      <c r="G60" s="278">
        <v>98.883333333333326</v>
      </c>
      <c r="H60" s="278">
        <v>101.48333333333335</v>
      </c>
      <c r="I60" s="278">
        <v>102.21666666666667</v>
      </c>
      <c r="J60" s="278">
        <v>102.78333333333336</v>
      </c>
      <c r="K60" s="276">
        <v>101.65</v>
      </c>
      <c r="L60" s="276">
        <v>100.35</v>
      </c>
      <c r="M60" s="276">
        <v>0.56794</v>
      </c>
    </row>
    <row r="61" spans="1:13">
      <c r="A61" s="267">
        <v>51</v>
      </c>
      <c r="B61" s="276" t="s">
        <v>318</v>
      </c>
      <c r="C61" s="277">
        <v>153.94999999999999</v>
      </c>
      <c r="D61" s="278">
        <v>155.38333333333333</v>
      </c>
      <c r="E61" s="278">
        <v>150.76666666666665</v>
      </c>
      <c r="F61" s="278">
        <v>147.58333333333331</v>
      </c>
      <c r="G61" s="278">
        <v>142.96666666666664</v>
      </c>
      <c r="H61" s="278">
        <v>158.56666666666666</v>
      </c>
      <c r="I61" s="278">
        <v>163.18333333333334</v>
      </c>
      <c r="J61" s="278">
        <v>166.36666666666667</v>
      </c>
      <c r="K61" s="276">
        <v>160</v>
      </c>
      <c r="L61" s="276">
        <v>152.19999999999999</v>
      </c>
      <c r="M61" s="276">
        <v>12.51671</v>
      </c>
    </row>
    <row r="62" spans="1:13">
      <c r="A62" s="267">
        <v>52</v>
      </c>
      <c r="B62" s="276" t="s">
        <v>233</v>
      </c>
      <c r="C62" s="277">
        <v>300.89999999999998</v>
      </c>
      <c r="D62" s="278">
        <v>300.93333333333334</v>
      </c>
      <c r="E62" s="278">
        <v>293.9666666666667</v>
      </c>
      <c r="F62" s="278">
        <v>287.03333333333336</v>
      </c>
      <c r="G62" s="278">
        <v>280.06666666666672</v>
      </c>
      <c r="H62" s="278">
        <v>307.86666666666667</v>
      </c>
      <c r="I62" s="278">
        <v>314.83333333333326</v>
      </c>
      <c r="J62" s="278">
        <v>321.76666666666665</v>
      </c>
      <c r="K62" s="276">
        <v>307.89999999999998</v>
      </c>
      <c r="L62" s="276">
        <v>294</v>
      </c>
      <c r="M62" s="276">
        <v>147.30627999999999</v>
      </c>
    </row>
    <row r="63" spans="1:13">
      <c r="A63" s="267">
        <v>53</v>
      </c>
      <c r="B63" s="276" t="s">
        <v>61</v>
      </c>
      <c r="C63" s="277">
        <v>44.85</v>
      </c>
      <c r="D63" s="278">
        <v>43.983333333333327</v>
      </c>
      <c r="E63" s="278">
        <v>42.716666666666654</v>
      </c>
      <c r="F63" s="278">
        <v>40.583333333333329</v>
      </c>
      <c r="G63" s="278">
        <v>39.316666666666656</v>
      </c>
      <c r="H63" s="278">
        <v>46.116666666666653</v>
      </c>
      <c r="I63" s="278">
        <v>47.383333333333319</v>
      </c>
      <c r="J63" s="278">
        <v>49.516666666666652</v>
      </c>
      <c r="K63" s="276">
        <v>45.25</v>
      </c>
      <c r="L63" s="276">
        <v>41.85</v>
      </c>
      <c r="M63" s="276">
        <v>616.95398999999998</v>
      </c>
    </row>
    <row r="64" spans="1:13">
      <c r="A64" s="267">
        <v>54</v>
      </c>
      <c r="B64" s="276" t="s">
        <v>62</v>
      </c>
      <c r="C64" s="277">
        <v>39.049999999999997</v>
      </c>
      <c r="D64" s="278">
        <v>38.999999999999993</v>
      </c>
      <c r="E64" s="278">
        <v>38.349999999999987</v>
      </c>
      <c r="F64" s="278">
        <v>37.649999999999991</v>
      </c>
      <c r="G64" s="278">
        <v>36.999999999999986</v>
      </c>
      <c r="H64" s="278">
        <v>39.699999999999989</v>
      </c>
      <c r="I64" s="278">
        <v>40.349999999999994</v>
      </c>
      <c r="J64" s="278">
        <v>41.04999999999999</v>
      </c>
      <c r="K64" s="276">
        <v>39.65</v>
      </c>
      <c r="L64" s="276">
        <v>38.299999999999997</v>
      </c>
      <c r="M64" s="276">
        <v>21.19763</v>
      </c>
    </row>
    <row r="65" spans="1:13">
      <c r="A65" s="267">
        <v>55</v>
      </c>
      <c r="B65" s="276" t="s">
        <v>312</v>
      </c>
      <c r="C65" s="277">
        <v>1338.85</v>
      </c>
      <c r="D65" s="278">
        <v>1352.1833333333334</v>
      </c>
      <c r="E65" s="278">
        <v>1322.7166666666667</v>
      </c>
      <c r="F65" s="278">
        <v>1306.5833333333333</v>
      </c>
      <c r="G65" s="278">
        <v>1277.1166666666666</v>
      </c>
      <c r="H65" s="278">
        <v>1368.3166666666668</v>
      </c>
      <c r="I65" s="278">
        <v>1397.7833333333335</v>
      </c>
      <c r="J65" s="278">
        <v>1413.916666666667</v>
      </c>
      <c r="K65" s="276">
        <v>1381.65</v>
      </c>
      <c r="L65" s="276">
        <v>1336.05</v>
      </c>
      <c r="M65" s="276">
        <v>0.13145999999999999</v>
      </c>
    </row>
    <row r="66" spans="1:13">
      <c r="A66" s="267">
        <v>56</v>
      </c>
      <c r="B66" s="276" t="s">
        <v>63</v>
      </c>
      <c r="C66" s="277">
        <v>1308.3</v>
      </c>
      <c r="D66" s="278">
        <v>1311.2333333333333</v>
      </c>
      <c r="E66" s="278">
        <v>1299.5166666666667</v>
      </c>
      <c r="F66" s="278">
        <v>1290.7333333333333</v>
      </c>
      <c r="G66" s="278">
        <v>1279.0166666666667</v>
      </c>
      <c r="H66" s="278">
        <v>1320.0166666666667</v>
      </c>
      <c r="I66" s="278">
        <v>1331.7333333333333</v>
      </c>
      <c r="J66" s="278">
        <v>1340.5166666666667</v>
      </c>
      <c r="K66" s="276">
        <v>1322.95</v>
      </c>
      <c r="L66" s="276">
        <v>1302.45</v>
      </c>
      <c r="M66" s="276">
        <v>4.11557</v>
      </c>
    </row>
    <row r="67" spans="1:13">
      <c r="A67" s="267">
        <v>57</v>
      </c>
      <c r="B67" s="276" t="s">
        <v>320</v>
      </c>
      <c r="C67" s="277">
        <v>5374.2</v>
      </c>
      <c r="D67" s="278">
        <v>5409.7333333333336</v>
      </c>
      <c r="E67" s="278">
        <v>5319.4666666666672</v>
      </c>
      <c r="F67" s="278">
        <v>5264.7333333333336</v>
      </c>
      <c r="G67" s="278">
        <v>5174.4666666666672</v>
      </c>
      <c r="H67" s="278">
        <v>5464.4666666666672</v>
      </c>
      <c r="I67" s="278">
        <v>5554.7333333333336</v>
      </c>
      <c r="J67" s="278">
        <v>5609.4666666666672</v>
      </c>
      <c r="K67" s="276">
        <v>5500</v>
      </c>
      <c r="L67" s="276">
        <v>5355</v>
      </c>
      <c r="M67" s="276">
        <v>0.21998000000000001</v>
      </c>
    </row>
    <row r="68" spans="1:13">
      <c r="A68" s="267">
        <v>58</v>
      </c>
      <c r="B68" s="276" t="s">
        <v>234</v>
      </c>
      <c r="C68" s="277">
        <v>1189.45</v>
      </c>
      <c r="D68" s="278">
        <v>1197.5333333333333</v>
      </c>
      <c r="E68" s="278">
        <v>1173.0666666666666</v>
      </c>
      <c r="F68" s="278">
        <v>1156.6833333333334</v>
      </c>
      <c r="G68" s="278">
        <v>1132.2166666666667</v>
      </c>
      <c r="H68" s="278">
        <v>1213.9166666666665</v>
      </c>
      <c r="I68" s="278">
        <v>1238.3833333333332</v>
      </c>
      <c r="J68" s="278">
        <v>1254.7666666666664</v>
      </c>
      <c r="K68" s="276">
        <v>1222</v>
      </c>
      <c r="L68" s="276">
        <v>1181.1500000000001</v>
      </c>
      <c r="M68" s="276">
        <v>0.29810999999999999</v>
      </c>
    </row>
    <row r="69" spans="1:13">
      <c r="A69" s="267">
        <v>59</v>
      </c>
      <c r="B69" s="276" t="s">
        <v>321</v>
      </c>
      <c r="C69" s="277">
        <v>286.95</v>
      </c>
      <c r="D69" s="278">
        <v>288.65000000000003</v>
      </c>
      <c r="E69" s="278">
        <v>284.30000000000007</v>
      </c>
      <c r="F69" s="278">
        <v>281.65000000000003</v>
      </c>
      <c r="G69" s="278">
        <v>277.30000000000007</v>
      </c>
      <c r="H69" s="278">
        <v>291.30000000000007</v>
      </c>
      <c r="I69" s="278">
        <v>295.65000000000009</v>
      </c>
      <c r="J69" s="278">
        <v>298.30000000000007</v>
      </c>
      <c r="K69" s="276">
        <v>293</v>
      </c>
      <c r="L69" s="276">
        <v>286</v>
      </c>
      <c r="M69" s="276">
        <v>0.82948</v>
      </c>
    </row>
    <row r="70" spans="1:13">
      <c r="A70" s="267">
        <v>60</v>
      </c>
      <c r="B70" s="276" t="s">
        <v>65</v>
      </c>
      <c r="C70" s="277">
        <v>88.65</v>
      </c>
      <c r="D70" s="278">
        <v>88.5</v>
      </c>
      <c r="E70" s="278">
        <v>87.4</v>
      </c>
      <c r="F70" s="278">
        <v>86.15</v>
      </c>
      <c r="G70" s="278">
        <v>85.050000000000011</v>
      </c>
      <c r="H70" s="278">
        <v>89.75</v>
      </c>
      <c r="I70" s="278">
        <v>90.85</v>
      </c>
      <c r="J70" s="278">
        <v>92.1</v>
      </c>
      <c r="K70" s="276">
        <v>89.6</v>
      </c>
      <c r="L70" s="276">
        <v>87.25</v>
      </c>
      <c r="M70" s="276">
        <v>47.486930000000001</v>
      </c>
    </row>
    <row r="71" spans="1:13">
      <c r="A71" s="267">
        <v>61</v>
      </c>
      <c r="B71" s="276" t="s">
        <v>313</v>
      </c>
      <c r="C71" s="277">
        <v>608.65</v>
      </c>
      <c r="D71" s="278">
        <v>611.11666666666667</v>
      </c>
      <c r="E71" s="278">
        <v>602.5333333333333</v>
      </c>
      <c r="F71" s="278">
        <v>596.41666666666663</v>
      </c>
      <c r="G71" s="278">
        <v>587.83333333333326</v>
      </c>
      <c r="H71" s="278">
        <v>617.23333333333335</v>
      </c>
      <c r="I71" s="278">
        <v>625.81666666666661</v>
      </c>
      <c r="J71" s="278">
        <v>631.93333333333339</v>
      </c>
      <c r="K71" s="276">
        <v>619.70000000000005</v>
      </c>
      <c r="L71" s="276">
        <v>605</v>
      </c>
      <c r="M71" s="276">
        <v>1.1251100000000001</v>
      </c>
    </row>
    <row r="72" spans="1:13">
      <c r="A72" s="267">
        <v>62</v>
      </c>
      <c r="B72" s="276" t="s">
        <v>66</v>
      </c>
      <c r="C72" s="277">
        <v>628.4</v>
      </c>
      <c r="D72" s="278">
        <v>625.4</v>
      </c>
      <c r="E72" s="278">
        <v>621</v>
      </c>
      <c r="F72" s="278">
        <v>613.6</v>
      </c>
      <c r="G72" s="278">
        <v>609.20000000000005</v>
      </c>
      <c r="H72" s="278">
        <v>632.79999999999995</v>
      </c>
      <c r="I72" s="278">
        <v>637.19999999999982</v>
      </c>
      <c r="J72" s="278">
        <v>644.59999999999991</v>
      </c>
      <c r="K72" s="276">
        <v>629.79999999999995</v>
      </c>
      <c r="L72" s="276">
        <v>618</v>
      </c>
      <c r="M72" s="276">
        <v>11.111520000000001</v>
      </c>
    </row>
    <row r="73" spans="1:13">
      <c r="A73" s="267">
        <v>63</v>
      </c>
      <c r="B73" s="276" t="s">
        <v>67</v>
      </c>
      <c r="C73" s="277">
        <v>450.9</v>
      </c>
      <c r="D73" s="278">
        <v>451</v>
      </c>
      <c r="E73" s="278">
        <v>444.9</v>
      </c>
      <c r="F73" s="278">
        <v>438.9</v>
      </c>
      <c r="G73" s="278">
        <v>432.79999999999995</v>
      </c>
      <c r="H73" s="278">
        <v>457</v>
      </c>
      <c r="I73" s="278">
        <v>463.1</v>
      </c>
      <c r="J73" s="278">
        <v>469.1</v>
      </c>
      <c r="K73" s="276">
        <v>457.1</v>
      </c>
      <c r="L73" s="276">
        <v>445</v>
      </c>
      <c r="M73" s="276">
        <v>16.343820000000001</v>
      </c>
    </row>
    <row r="74" spans="1:13">
      <c r="A74" s="267">
        <v>64</v>
      </c>
      <c r="B74" s="276" t="s">
        <v>1045</v>
      </c>
      <c r="C74" s="277">
        <v>8546.15</v>
      </c>
      <c r="D74" s="278">
        <v>8588.3333333333339</v>
      </c>
      <c r="E74" s="278">
        <v>8457.8166666666675</v>
      </c>
      <c r="F74" s="278">
        <v>8369.4833333333336</v>
      </c>
      <c r="G74" s="278">
        <v>8238.9666666666672</v>
      </c>
      <c r="H74" s="278">
        <v>8676.6666666666679</v>
      </c>
      <c r="I74" s="278">
        <v>8807.1833333333343</v>
      </c>
      <c r="J74" s="278">
        <v>8895.5166666666682</v>
      </c>
      <c r="K74" s="276">
        <v>8718.85</v>
      </c>
      <c r="L74" s="276">
        <v>8500</v>
      </c>
      <c r="M74" s="276">
        <v>2.4109999999999999E-2</v>
      </c>
    </row>
    <row r="75" spans="1:13">
      <c r="A75" s="267">
        <v>65</v>
      </c>
      <c r="B75" s="276" t="s">
        <v>69</v>
      </c>
      <c r="C75" s="277">
        <v>457.4</v>
      </c>
      <c r="D75" s="278">
        <v>450.8</v>
      </c>
      <c r="E75" s="278">
        <v>441.6</v>
      </c>
      <c r="F75" s="278">
        <v>425.8</v>
      </c>
      <c r="G75" s="278">
        <v>416.6</v>
      </c>
      <c r="H75" s="278">
        <v>466.6</v>
      </c>
      <c r="I75" s="278">
        <v>475.79999999999995</v>
      </c>
      <c r="J75" s="278">
        <v>491.6</v>
      </c>
      <c r="K75" s="276">
        <v>460</v>
      </c>
      <c r="L75" s="276">
        <v>435</v>
      </c>
      <c r="M75" s="276">
        <v>281.74599999999998</v>
      </c>
    </row>
    <row r="76" spans="1:13" s="16" customFormat="1">
      <c r="A76" s="267">
        <v>66</v>
      </c>
      <c r="B76" s="276" t="s">
        <v>70</v>
      </c>
      <c r="C76" s="277">
        <v>27.85</v>
      </c>
      <c r="D76" s="278">
        <v>27.883333333333336</v>
      </c>
      <c r="E76" s="278">
        <v>27.466666666666672</v>
      </c>
      <c r="F76" s="278">
        <v>27.083333333333336</v>
      </c>
      <c r="G76" s="278">
        <v>26.666666666666671</v>
      </c>
      <c r="H76" s="278">
        <v>28.266666666666673</v>
      </c>
      <c r="I76" s="278">
        <v>28.683333333333337</v>
      </c>
      <c r="J76" s="278">
        <v>29.066666666666674</v>
      </c>
      <c r="K76" s="276">
        <v>28.3</v>
      </c>
      <c r="L76" s="276">
        <v>27.5</v>
      </c>
      <c r="M76" s="276">
        <v>156.07089999999999</v>
      </c>
    </row>
    <row r="77" spans="1:13" s="16" customFormat="1">
      <c r="A77" s="267">
        <v>67</v>
      </c>
      <c r="B77" s="276" t="s">
        <v>71</v>
      </c>
      <c r="C77" s="277">
        <v>404.15</v>
      </c>
      <c r="D77" s="278">
        <v>402.25</v>
      </c>
      <c r="E77" s="278">
        <v>397.5</v>
      </c>
      <c r="F77" s="278">
        <v>390.85</v>
      </c>
      <c r="G77" s="278">
        <v>386.1</v>
      </c>
      <c r="H77" s="278">
        <v>408.9</v>
      </c>
      <c r="I77" s="278">
        <v>413.65</v>
      </c>
      <c r="J77" s="278">
        <v>420.29999999999995</v>
      </c>
      <c r="K77" s="276">
        <v>407</v>
      </c>
      <c r="L77" s="276">
        <v>395.6</v>
      </c>
      <c r="M77" s="276">
        <v>25.825240000000001</v>
      </c>
    </row>
    <row r="78" spans="1:13" s="16" customFormat="1">
      <c r="A78" s="267">
        <v>68</v>
      </c>
      <c r="B78" s="276" t="s">
        <v>322</v>
      </c>
      <c r="C78" s="277">
        <v>634.70000000000005</v>
      </c>
      <c r="D78" s="278">
        <v>637.4</v>
      </c>
      <c r="E78" s="278">
        <v>627.79999999999995</v>
      </c>
      <c r="F78" s="278">
        <v>620.9</v>
      </c>
      <c r="G78" s="278">
        <v>611.29999999999995</v>
      </c>
      <c r="H78" s="278">
        <v>644.29999999999995</v>
      </c>
      <c r="I78" s="278">
        <v>653.90000000000009</v>
      </c>
      <c r="J78" s="278">
        <v>660.8</v>
      </c>
      <c r="K78" s="276">
        <v>647</v>
      </c>
      <c r="L78" s="276">
        <v>630.5</v>
      </c>
      <c r="M78" s="276">
        <v>0.57745000000000002</v>
      </c>
    </row>
    <row r="79" spans="1:13" s="16" customFormat="1">
      <c r="A79" s="267">
        <v>69</v>
      </c>
      <c r="B79" s="276" t="s">
        <v>324</v>
      </c>
      <c r="C79" s="277">
        <v>168.2</v>
      </c>
      <c r="D79" s="278">
        <v>164.18333333333334</v>
      </c>
      <c r="E79" s="278">
        <v>157.21666666666667</v>
      </c>
      <c r="F79" s="278">
        <v>146.23333333333332</v>
      </c>
      <c r="G79" s="278">
        <v>139.26666666666665</v>
      </c>
      <c r="H79" s="278">
        <v>175.16666666666669</v>
      </c>
      <c r="I79" s="278">
        <v>182.13333333333338</v>
      </c>
      <c r="J79" s="278">
        <v>193.1166666666667</v>
      </c>
      <c r="K79" s="276">
        <v>171.15</v>
      </c>
      <c r="L79" s="276">
        <v>153.19999999999999</v>
      </c>
      <c r="M79" s="276">
        <v>7.3594099999999996</v>
      </c>
    </row>
    <row r="80" spans="1:13" s="16" customFormat="1">
      <c r="A80" s="267">
        <v>70</v>
      </c>
      <c r="B80" s="276" t="s">
        <v>325</v>
      </c>
      <c r="C80" s="277">
        <v>3859.9</v>
      </c>
      <c r="D80" s="278">
        <v>3781.15</v>
      </c>
      <c r="E80" s="278">
        <v>3642.3</v>
      </c>
      <c r="F80" s="278">
        <v>3424.7000000000003</v>
      </c>
      <c r="G80" s="278">
        <v>3285.8500000000004</v>
      </c>
      <c r="H80" s="278">
        <v>3998.75</v>
      </c>
      <c r="I80" s="278">
        <v>4137.5999999999995</v>
      </c>
      <c r="J80" s="278">
        <v>4355.2</v>
      </c>
      <c r="K80" s="276">
        <v>3920</v>
      </c>
      <c r="L80" s="276">
        <v>3563.55</v>
      </c>
      <c r="M80" s="276">
        <v>1.80297</v>
      </c>
    </row>
    <row r="81" spans="1:13" s="16" customFormat="1">
      <c r="A81" s="267">
        <v>71</v>
      </c>
      <c r="B81" s="276" t="s">
        <v>326</v>
      </c>
      <c r="C81" s="277">
        <v>623.75</v>
      </c>
      <c r="D81" s="278">
        <v>624.83333333333337</v>
      </c>
      <c r="E81" s="278">
        <v>612.66666666666674</v>
      </c>
      <c r="F81" s="278">
        <v>601.58333333333337</v>
      </c>
      <c r="G81" s="278">
        <v>589.41666666666674</v>
      </c>
      <c r="H81" s="278">
        <v>635.91666666666674</v>
      </c>
      <c r="I81" s="278">
        <v>648.08333333333348</v>
      </c>
      <c r="J81" s="278">
        <v>659.16666666666674</v>
      </c>
      <c r="K81" s="276">
        <v>637</v>
      </c>
      <c r="L81" s="276">
        <v>613.75</v>
      </c>
      <c r="M81" s="276">
        <v>1.5243599999999999</v>
      </c>
    </row>
    <row r="82" spans="1:13" s="16" customFormat="1">
      <c r="A82" s="267">
        <v>72</v>
      </c>
      <c r="B82" s="276" t="s">
        <v>327</v>
      </c>
      <c r="C82" s="277">
        <v>61.4</v>
      </c>
      <c r="D82" s="278">
        <v>61.516666666666673</v>
      </c>
      <c r="E82" s="278">
        <v>60.783333333333346</v>
      </c>
      <c r="F82" s="278">
        <v>60.166666666666671</v>
      </c>
      <c r="G82" s="278">
        <v>59.433333333333344</v>
      </c>
      <c r="H82" s="278">
        <v>62.133333333333347</v>
      </c>
      <c r="I82" s="278">
        <v>62.866666666666681</v>
      </c>
      <c r="J82" s="278">
        <v>63.483333333333348</v>
      </c>
      <c r="K82" s="276">
        <v>62.25</v>
      </c>
      <c r="L82" s="276">
        <v>60.9</v>
      </c>
      <c r="M82" s="276">
        <v>6.4323800000000002</v>
      </c>
    </row>
    <row r="83" spans="1:13" s="16" customFormat="1">
      <c r="A83" s="267">
        <v>73</v>
      </c>
      <c r="B83" s="276" t="s">
        <v>72</v>
      </c>
      <c r="C83" s="277">
        <v>11569.85</v>
      </c>
      <c r="D83" s="278">
        <v>11580.616666666667</v>
      </c>
      <c r="E83" s="278">
        <v>11420.233333333334</v>
      </c>
      <c r="F83" s="278">
        <v>11270.616666666667</v>
      </c>
      <c r="G83" s="278">
        <v>11110.233333333334</v>
      </c>
      <c r="H83" s="278">
        <v>11730.233333333334</v>
      </c>
      <c r="I83" s="278">
        <v>11890.616666666669</v>
      </c>
      <c r="J83" s="278">
        <v>12040.233333333334</v>
      </c>
      <c r="K83" s="276">
        <v>11741</v>
      </c>
      <c r="L83" s="276">
        <v>11431</v>
      </c>
      <c r="M83" s="276">
        <v>0.38084000000000001</v>
      </c>
    </row>
    <row r="84" spans="1:13" s="16" customFormat="1">
      <c r="A84" s="267">
        <v>74</v>
      </c>
      <c r="B84" s="276" t="s">
        <v>74</v>
      </c>
      <c r="C84" s="277">
        <v>346.4</v>
      </c>
      <c r="D84" s="278">
        <v>348.59999999999997</v>
      </c>
      <c r="E84" s="278">
        <v>342.54999999999995</v>
      </c>
      <c r="F84" s="278">
        <v>338.7</v>
      </c>
      <c r="G84" s="278">
        <v>332.65</v>
      </c>
      <c r="H84" s="278">
        <v>352.44999999999993</v>
      </c>
      <c r="I84" s="278">
        <v>358.5</v>
      </c>
      <c r="J84" s="278">
        <v>362.34999999999991</v>
      </c>
      <c r="K84" s="276">
        <v>354.65</v>
      </c>
      <c r="L84" s="276">
        <v>344.75</v>
      </c>
      <c r="M84" s="276">
        <v>43.453600000000002</v>
      </c>
    </row>
    <row r="85" spans="1:13" s="16" customFormat="1">
      <c r="A85" s="267">
        <v>75</v>
      </c>
      <c r="B85" s="276" t="s">
        <v>328</v>
      </c>
      <c r="C85" s="277">
        <v>181.05</v>
      </c>
      <c r="D85" s="278">
        <v>180.93333333333331</v>
      </c>
      <c r="E85" s="278">
        <v>177.86666666666662</v>
      </c>
      <c r="F85" s="278">
        <v>174.68333333333331</v>
      </c>
      <c r="G85" s="278">
        <v>171.61666666666662</v>
      </c>
      <c r="H85" s="278">
        <v>184.11666666666662</v>
      </c>
      <c r="I85" s="278">
        <v>187.18333333333328</v>
      </c>
      <c r="J85" s="278">
        <v>190.36666666666662</v>
      </c>
      <c r="K85" s="276">
        <v>184</v>
      </c>
      <c r="L85" s="276">
        <v>177.75</v>
      </c>
      <c r="M85" s="276">
        <v>2.1043599999999998</v>
      </c>
    </row>
    <row r="86" spans="1:13" s="16" customFormat="1">
      <c r="A86" s="267">
        <v>76</v>
      </c>
      <c r="B86" s="276" t="s">
        <v>75</v>
      </c>
      <c r="C86" s="277">
        <v>3420.3</v>
      </c>
      <c r="D86" s="278">
        <v>3432.4666666666667</v>
      </c>
      <c r="E86" s="278">
        <v>3378.9833333333336</v>
      </c>
      <c r="F86" s="278">
        <v>3337.666666666667</v>
      </c>
      <c r="G86" s="278">
        <v>3284.1833333333338</v>
      </c>
      <c r="H86" s="278">
        <v>3473.7833333333333</v>
      </c>
      <c r="I86" s="278">
        <v>3527.266666666666</v>
      </c>
      <c r="J86" s="278">
        <v>3568.583333333333</v>
      </c>
      <c r="K86" s="276">
        <v>3485.95</v>
      </c>
      <c r="L86" s="276">
        <v>3391.15</v>
      </c>
      <c r="M86" s="276">
        <v>7.64391</v>
      </c>
    </row>
    <row r="87" spans="1:13" s="16" customFormat="1">
      <c r="A87" s="267">
        <v>77</v>
      </c>
      <c r="B87" s="276" t="s">
        <v>314</v>
      </c>
      <c r="C87" s="277">
        <v>481.25</v>
      </c>
      <c r="D87" s="278">
        <v>485.41666666666669</v>
      </c>
      <c r="E87" s="278">
        <v>470.83333333333337</v>
      </c>
      <c r="F87" s="278">
        <v>460.41666666666669</v>
      </c>
      <c r="G87" s="278">
        <v>445.83333333333337</v>
      </c>
      <c r="H87" s="278">
        <v>495.83333333333337</v>
      </c>
      <c r="I87" s="278">
        <v>510.41666666666674</v>
      </c>
      <c r="J87" s="278">
        <v>520.83333333333337</v>
      </c>
      <c r="K87" s="276">
        <v>500</v>
      </c>
      <c r="L87" s="276">
        <v>475</v>
      </c>
      <c r="M87" s="276">
        <v>2.8982000000000001</v>
      </c>
    </row>
    <row r="88" spans="1:13" s="16" customFormat="1">
      <c r="A88" s="267">
        <v>78</v>
      </c>
      <c r="B88" s="276" t="s">
        <v>323</v>
      </c>
      <c r="C88" s="277">
        <v>174.5</v>
      </c>
      <c r="D88" s="278">
        <v>176.78333333333333</v>
      </c>
      <c r="E88" s="278">
        <v>170.86666666666667</v>
      </c>
      <c r="F88" s="278">
        <v>167.23333333333335</v>
      </c>
      <c r="G88" s="278">
        <v>161.31666666666669</v>
      </c>
      <c r="H88" s="278">
        <v>180.41666666666666</v>
      </c>
      <c r="I88" s="278">
        <v>186.33333333333334</v>
      </c>
      <c r="J88" s="278">
        <v>189.96666666666664</v>
      </c>
      <c r="K88" s="276">
        <v>182.7</v>
      </c>
      <c r="L88" s="276">
        <v>173.15</v>
      </c>
      <c r="M88" s="276">
        <v>5.1885000000000003</v>
      </c>
    </row>
    <row r="89" spans="1:13" s="16" customFormat="1">
      <c r="A89" s="267">
        <v>79</v>
      </c>
      <c r="B89" s="276" t="s">
        <v>76</v>
      </c>
      <c r="C89" s="277">
        <v>410.65</v>
      </c>
      <c r="D89" s="278">
        <v>412.7</v>
      </c>
      <c r="E89" s="278">
        <v>401.95</v>
      </c>
      <c r="F89" s="278">
        <v>393.25</v>
      </c>
      <c r="G89" s="278">
        <v>382.5</v>
      </c>
      <c r="H89" s="278">
        <v>421.4</v>
      </c>
      <c r="I89" s="278">
        <v>432.15</v>
      </c>
      <c r="J89" s="278">
        <v>440.84999999999997</v>
      </c>
      <c r="K89" s="276">
        <v>423.45</v>
      </c>
      <c r="L89" s="276">
        <v>404</v>
      </c>
      <c r="M89" s="276">
        <v>29.586880000000001</v>
      </c>
    </row>
    <row r="90" spans="1:13" s="16" customFormat="1">
      <c r="A90" s="267">
        <v>80</v>
      </c>
      <c r="B90" s="276" t="s">
        <v>77</v>
      </c>
      <c r="C90" s="277">
        <v>87.35</v>
      </c>
      <c r="D90" s="278">
        <v>87.433333333333337</v>
      </c>
      <c r="E90" s="278">
        <v>86.166666666666671</v>
      </c>
      <c r="F90" s="278">
        <v>84.983333333333334</v>
      </c>
      <c r="G90" s="278">
        <v>83.716666666666669</v>
      </c>
      <c r="H90" s="278">
        <v>88.616666666666674</v>
      </c>
      <c r="I90" s="278">
        <v>89.883333333333326</v>
      </c>
      <c r="J90" s="278">
        <v>91.066666666666677</v>
      </c>
      <c r="K90" s="276">
        <v>88.7</v>
      </c>
      <c r="L90" s="276">
        <v>86.25</v>
      </c>
      <c r="M90" s="276">
        <v>92.514589999999998</v>
      </c>
    </row>
    <row r="91" spans="1:13" s="16" customFormat="1">
      <c r="A91" s="267">
        <v>81</v>
      </c>
      <c r="B91" s="276" t="s">
        <v>332</v>
      </c>
      <c r="C91" s="277">
        <v>462.3</v>
      </c>
      <c r="D91" s="278">
        <v>462.33333333333331</v>
      </c>
      <c r="E91" s="278">
        <v>455.01666666666665</v>
      </c>
      <c r="F91" s="278">
        <v>447.73333333333335</v>
      </c>
      <c r="G91" s="278">
        <v>440.41666666666669</v>
      </c>
      <c r="H91" s="278">
        <v>469.61666666666662</v>
      </c>
      <c r="I91" s="278">
        <v>476.93333333333334</v>
      </c>
      <c r="J91" s="278">
        <v>484.21666666666658</v>
      </c>
      <c r="K91" s="276">
        <v>469.65</v>
      </c>
      <c r="L91" s="276">
        <v>455.05</v>
      </c>
      <c r="M91" s="276">
        <v>1.73542</v>
      </c>
    </row>
    <row r="92" spans="1:13" s="16" customFormat="1">
      <c r="A92" s="267">
        <v>82</v>
      </c>
      <c r="B92" s="276" t="s">
        <v>333</v>
      </c>
      <c r="C92" s="277">
        <v>484.85</v>
      </c>
      <c r="D92" s="278">
        <v>490.31666666666666</v>
      </c>
      <c r="E92" s="278">
        <v>475.5333333333333</v>
      </c>
      <c r="F92" s="278">
        <v>466.21666666666664</v>
      </c>
      <c r="G92" s="278">
        <v>451.43333333333328</v>
      </c>
      <c r="H92" s="278">
        <v>499.63333333333333</v>
      </c>
      <c r="I92" s="278">
        <v>514.41666666666674</v>
      </c>
      <c r="J92" s="278">
        <v>523.73333333333335</v>
      </c>
      <c r="K92" s="276">
        <v>505.1</v>
      </c>
      <c r="L92" s="276">
        <v>481</v>
      </c>
      <c r="M92" s="276">
        <v>1.0847899999999999</v>
      </c>
    </row>
    <row r="93" spans="1:13" s="16" customFormat="1">
      <c r="A93" s="267">
        <v>83</v>
      </c>
      <c r="B93" s="276" t="s">
        <v>335</v>
      </c>
      <c r="C93" s="277">
        <v>295.14999999999998</v>
      </c>
      <c r="D93" s="278">
        <v>291.43333333333334</v>
      </c>
      <c r="E93" s="278">
        <v>286.16666666666669</v>
      </c>
      <c r="F93" s="278">
        <v>277.18333333333334</v>
      </c>
      <c r="G93" s="278">
        <v>271.91666666666669</v>
      </c>
      <c r="H93" s="278">
        <v>300.41666666666669</v>
      </c>
      <c r="I93" s="278">
        <v>305.68333333333334</v>
      </c>
      <c r="J93" s="278">
        <v>314.66666666666669</v>
      </c>
      <c r="K93" s="276">
        <v>296.7</v>
      </c>
      <c r="L93" s="276">
        <v>282.45</v>
      </c>
      <c r="M93" s="276">
        <v>15.254709999999999</v>
      </c>
    </row>
    <row r="94" spans="1:13" s="16" customFormat="1">
      <c r="A94" s="267">
        <v>84</v>
      </c>
      <c r="B94" s="276" t="s">
        <v>329</v>
      </c>
      <c r="C94" s="277">
        <v>301.8</v>
      </c>
      <c r="D94" s="278">
        <v>301.11666666666667</v>
      </c>
      <c r="E94" s="278">
        <v>298.33333333333337</v>
      </c>
      <c r="F94" s="278">
        <v>294.86666666666667</v>
      </c>
      <c r="G94" s="278">
        <v>292.08333333333337</v>
      </c>
      <c r="H94" s="278">
        <v>304.58333333333337</v>
      </c>
      <c r="I94" s="278">
        <v>307.36666666666667</v>
      </c>
      <c r="J94" s="278">
        <v>310.83333333333337</v>
      </c>
      <c r="K94" s="276">
        <v>303.89999999999998</v>
      </c>
      <c r="L94" s="276">
        <v>297.64999999999998</v>
      </c>
      <c r="M94" s="276">
        <v>1.4323600000000001</v>
      </c>
    </row>
    <row r="95" spans="1:13" s="16" customFormat="1">
      <c r="A95" s="267">
        <v>85</v>
      </c>
      <c r="B95" s="276" t="s">
        <v>78</v>
      </c>
      <c r="C95" s="277">
        <v>111.35</v>
      </c>
      <c r="D95" s="278">
        <v>112.83333333333333</v>
      </c>
      <c r="E95" s="278">
        <v>109.56666666666666</v>
      </c>
      <c r="F95" s="278">
        <v>107.78333333333333</v>
      </c>
      <c r="G95" s="278">
        <v>104.51666666666667</v>
      </c>
      <c r="H95" s="278">
        <v>114.61666666666666</v>
      </c>
      <c r="I95" s="278">
        <v>117.88333333333334</v>
      </c>
      <c r="J95" s="278">
        <v>119.66666666666666</v>
      </c>
      <c r="K95" s="276">
        <v>116.1</v>
      </c>
      <c r="L95" s="276">
        <v>111.05</v>
      </c>
      <c r="M95" s="276">
        <v>12.41168</v>
      </c>
    </row>
    <row r="96" spans="1:13" s="16" customFormat="1">
      <c r="A96" s="267">
        <v>86</v>
      </c>
      <c r="B96" s="276" t="s">
        <v>330</v>
      </c>
      <c r="C96" s="277">
        <v>233.3</v>
      </c>
      <c r="D96" s="278">
        <v>236.9</v>
      </c>
      <c r="E96" s="278">
        <v>227.85000000000002</v>
      </c>
      <c r="F96" s="278">
        <v>222.4</v>
      </c>
      <c r="G96" s="278">
        <v>213.35000000000002</v>
      </c>
      <c r="H96" s="278">
        <v>242.35000000000002</v>
      </c>
      <c r="I96" s="278">
        <v>251.40000000000003</v>
      </c>
      <c r="J96" s="278">
        <v>256.85000000000002</v>
      </c>
      <c r="K96" s="276">
        <v>245.95</v>
      </c>
      <c r="L96" s="276">
        <v>231.45</v>
      </c>
      <c r="M96" s="276">
        <v>1.21746</v>
      </c>
    </row>
    <row r="97" spans="1:13" s="16" customFormat="1">
      <c r="A97" s="267">
        <v>87</v>
      </c>
      <c r="B97" s="276" t="s">
        <v>338</v>
      </c>
      <c r="C97" s="277">
        <v>466.75</v>
      </c>
      <c r="D97" s="278">
        <v>472.56666666666666</v>
      </c>
      <c r="E97" s="278">
        <v>458.18333333333334</v>
      </c>
      <c r="F97" s="278">
        <v>449.61666666666667</v>
      </c>
      <c r="G97" s="278">
        <v>435.23333333333335</v>
      </c>
      <c r="H97" s="278">
        <v>481.13333333333333</v>
      </c>
      <c r="I97" s="278">
        <v>495.51666666666665</v>
      </c>
      <c r="J97" s="278">
        <v>504.08333333333331</v>
      </c>
      <c r="K97" s="276">
        <v>486.95</v>
      </c>
      <c r="L97" s="276">
        <v>464</v>
      </c>
      <c r="M97" s="276">
        <v>7.3788600000000004</v>
      </c>
    </row>
    <row r="98" spans="1:13" s="16" customFormat="1">
      <c r="A98" s="267">
        <v>88</v>
      </c>
      <c r="B98" s="276" t="s">
        <v>336</v>
      </c>
      <c r="C98" s="277">
        <v>1106.1500000000001</v>
      </c>
      <c r="D98" s="278">
        <v>1101.3833333333334</v>
      </c>
      <c r="E98" s="278">
        <v>1068.7666666666669</v>
      </c>
      <c r="F98" s="278">
        <v>1031.3833333333334</v>
      </c>
      <c r="G98" s="278">
        <v>998.76666666666688</v>
      </c>
      <c r="H98" s="278">
        <v>1138.7666666666669</v>
      </c>
      <c r="I98" s="278">
        <v>1171.3833333333332</v>
      </c>
      <c r="J98" s="278">
        <v>1208.7666666666669</v>
      </c>
      <c r="K98" s="276">
        <v>1134</v>
      </c>
      <c r="L98" s="276">
        <v>1064</v>
      </c>
      <c r="M98" s="276">
        <v>3.3657699999999999</v>
      </c>
    </row>
    <row r="99" spans="1:13" s="16" customFormat="1">
      <c r="A99" s="267">
        <v>89</v>
      </c>
      <c r="B99" s="276" t="s">
        <v>337</v>
      </c>
      <c r="C99" s="277">
        <v>11</v>
      </c>
      <c r="D99" s="278">
        <v>11</v>
      </c>
      <c r="E99" s="278">
        <v>10.85</v>
      </c>
      <c r="F99" s="278">
        <v>10.7</v>
      </c>
      <c r="G99" s="278">
        <v>10.549999999999999</v>
      </c>
      <c r="H99" s="278">
        <v>11.15</v>
      </c>
      <c r="I99" s="278">
        <v>11.299999999999999</v>
      </c>
      <c r="J99" s="278">
        <v>11.450000000000001</v>
      </c>
      <c r="K99" s="276">
        <v>11.15</v>
      </c>
      <c r="L99" s="276">
        <v>10.85</v>
      </c>
      <c r="M99" s="276">
        <v>31.943719999999999</v>
      </c>
    </row>
    <row r="100" spans="1:13" s="16" customFormat="1">
      <c r="A100" s="267">
        <v>90</v>
      </c>
      <c r="B100" s="276" t="s">
        <v>339</v>
      </c>
      <c r="C100" s="277">
        <v>179.2</v>
      </c>
      <c r="D100" s="278">
        <v>177.13333333333335</v>
      </c>
      <c r="E100" s="278">
        <v>173.6166666666667</v>
      </c>
      <c r="F100" s="278">
        <v>168.03333333333336</v>
      </c>
      <c r="G100" s="278">
        <v>164.51666666666671</v>
      </c>
      <c r="H100" s="278">
        <v>182.7166666666667</v>
      </c>
      <c r="I100" s="278">
        <v>186.23333333333335</v>
      </c>
      <c r="J100" s="278">
        <v>191.81666666666669</v>
      </c>
      <c r="K100" s="276">
        <v>180.65</v>
      </c>
      <c r="L100" s="276">
        <v>171.55</v>
      </c>
      <c r="M100" s="276">
        <v>1.45062</v>
      </c>
    </row>
    <row r="101" spans="1:13">
      <c r="A101" s="267">
        <v>91</v>
      </c>
      <c r="B101" s="276" t="s">
        <v>80</v>
      </c>
      <c r="C101" s="277">
        <v>305</v>
      </c>
      <c r="D101" s="278">
        <v>305.23333333333335</v>
      </c>
      <c r="E101" s="278">
        <v>301.76666666666671</v>
      </c>
      <c r="F101" s="278">
        <v>298.53333333333336</v>
      </c>
      <c r="G101" s="278">
        <v>295.06666666666672</v>
      </c>
      <c r="H101" s="278">
        <v>308.4666666666667</v>
      </c>
      <c r="I101" s="278">
        <v>311.93333333333339</v>
      </c>
      <c r="J101" s="278">
        <v>315.16666666666669</v>
      </c>
      <c r="K101" s="276">
        <v>308.7</v>
      </c>
      <c r="L101" s="276">
        <v>302</v>
      </c>
      <c r="M101" s="276">
        <v>3.2067000000000001</v>
      </c>
    </row>
    <row r="102" spans="1:13">
      <c r="A102" s="267">
        <v>92</v>
      </c>
      <c r="B102" s="276" t="s">
        <v>340</v>
      </c>
      <c r="C102" s="277">
        <v>2714.65</v>
      </c>
      <c r="D102" s="278">
        <v>2692.8666666666668</v>
      </c>
      <c r="E102" s="278">
        <v>2646.7833333333338</v>
      </c>
      <c r="F102" s="278">
        <v>2578.916666666667</v>
      </c>
      <c r="G102" s="278">
        <v>2532.8333333333339</v>
      </c>
      <c r="H102" s="278">
        <v>2760.7333333333336</v>
      </c>
      <c r="I102" s="278">
        <v>2806.8166666666666</v>
      </c>
      <c r="J102" s="278">
        <v>2874.6833333333334</v>
      </c>
      <c r="K102" s="276">
        <v>2738.95</v>
      </c>
      <c r="L102" s="276">
        <v>2625</v>
      </c>
      <c r="M102" s="276">
        <v>4.2549999999999998E-2</v>
      </c>
    </row>
    <row r="103" spans="1:13">
      <c r="A103" s="267">
        <v>93</v>
      </c>
      <c r="B103" s="276" t="s">
        <v>81</v>
      </c>
      <c r="C103" s="277">
        <v>572.25</v>
      </c>
      <c r="D103" s="278">
        <v>568.13333333333333</v>
      </c>
      <c r="E103" s="278">
        <v>559.2166666666667</v>
      </c>
      <c r="F103" s="278">
        <v>546.18333333333339</v>
      </c>
      <c r="G103" s="278">
        <v>537.26666666666677</v>
      </c>
      <c r="H103" s="278">
        <v>581.16666666666663</v>
      </c>
      <c r="I103" s="278">
        <v>590.08333333333337</v>
      </c>
      <c r="J103" s="278">
        <v>603.11666666666656</v>
      </c>
      <c r="K103" s="276">
        <v>577.04999999999995</v>
      </c>
      <c r="L103" s="276">
        <v>555.1</v>
      </c>
      <c r="M103" s="276">
        <v>2.16919</v>
      </c>
    </row>
    <row r="104" spans="1:13">
      <c r="A104" s="267">
        <v>94</v>
      </c>
      <c r="B104" s="276" t="s">
        <v>334</v>
      </c>
      <c r="C104" s="277">
        <v>249.3</v>
      </c>
      <c r="D104" s="278">
        <v>250.70000000000002</v>
      </c>
      <c r="E104" s="278">
        <v>246.60000000000002</v>
      </c>
      <c r="F104" s="278">
        <v>243.9</v>
      </c>
      <c r="G104" s="278">
        <v>239.8</v>
      </c>
      <c r="H104" s="278">
        <v>253.40000000000003</v>
      </c>
      <c r="I104" s="278">
        <v>257.5</v>
      </c>
      <c r="J104" s="278">
        <v>260.20000000000005</v>
      </c>
      <c r="K104" s="276">
        <v>254.8</v>
      </c>
      <c r="L104" s="276">
        <v>248</v>
      </c>
      <c r="M104" s="276">
        <v>1.38771</v>
      </c>
    </row>
    <row r="105" spans="1:13">
      <c r="A105" s="267">
        <v>95</v>
      </c>
      <c r="B105" s="276" t="s">
        <v>342</v>
      </c>
      <c r="C105" s="277">
        <v>156.75</v>
      </c>
      <c r="D105" s="278">
        <v>158.80000000000001</v>
      </c>
      <c r="E105" s="278">
        <v>154.00000000000003</v>
      </c>
      <c r="F105" s="278">
        <v>151.25000000000003</v>
      </c>
      <c r="G105" s="278">
        <v>146.45000000000005</v>
      </c>
      <c r="H105" s="278">
        <v>161.55000000000001</v>
      </c>
      <c r="I105" s="278">
        <v>166.34999999999997</v>
      </c>
      <c r="J105" s="278">
        <v>169.1</v>
      </c>
      <c r="K105" s="276">
        <v>163.6</v>
      </c>
      <c r="L105" s="276">
        <v>156.05000000000001</v>
      </c>
      <c r="M105" s="276">
        <v>5.5175700000000001</v>
      </c>
    </row>
    <row r="106" spans="1:13">
      <c r="A106" s="267">
        <v>96</v>
      </c>
      <c r="B106" s="276" t="s">
        <v>343</v>
      </c>
      <c r="C106" s="277">
        <v>75.5</v>
      </c>
      <c r="D106" s="278">
        <v>76.083333333333329</v>
      </c>
      <c r="E106" s="278">
        <v>74.516666666666652</v>
      </c>
      <c r="F106" s="278">
        <v>73.533333333333317</v>
      </c>
      <c r="G106" s="278">
        <v>71.96666666666664</v>
      </c>
      <c r="H106" s="278">
        <v>77.066666666666663</v>
      </c>
      <c r="I106" s="278">
        <v>78.633333333333354</v>
      </c>
      <c r="J106" s="278">
        <v>79.616666666666674</v>
      </c>
      <c r="K106" s="276">
        <v>77.650000000000006</v>
      </c>
      <c r="L106" s="276">
        <v>75.099999999999994</v>
      </c>
      <c r="M106" s="276">
        <v>4.7603799999999996</v>
      </c>
    </row>
    <row r="107" spans="1:13">
      <c r="A107" s="267">
        <v>97</v>
      </c>
      <c r="B107" s="276" t="s">
        <v>82</v>
      </c>
      <c r="C107" s="277">
        <v>293.05</v>
      </c>
      <c r="D107" s="278">
        <v>285.53333333333336</v>
      </c>
      <c r="E107" s="278">
        <v>276.16666666666674</v>
      </c>
      <c r="F107" s="278">
        <v>259.28333333333336</v>
      </c>
      <c r="G107" s="278">
        <v>249.91666666666674</v>
      </c>
      <c r="H107" s="278">
        <v>302.41666666666674</v>
      </c>
      <c r="I107" s="278">
        <v>311.78333333333342</v>
      </c>
      <c r="J107" s="278">
        <v>328.66666666666674</v>
      </c>
      <c r="K107" s="276">
        <v>294.89999999999998</v>
      </c>
      <c r="L107" s="276">
        <v>268.64999999999998</v>
      </c>
      <c r="M107" s="276">
        <v>133.80533</v>
      </c>
    </row>
    <row r="108" spans="1:13">
      <c r="A108" s="267">
        <v>98</v>
      </c>
      <c r="B108" s="284" t="s">
        <v>344</v>
      </c>
      <c r="C108" s="277">
        <v>401.75</v>
      </c>
      <c r="D108" s="278">
        <v>397.2</v>
      </c>
      <c r="E108" s="278">
        <v>389.79999999999995</v>
      </c>
      <c r="F108" s="278">
        <v>377.84999999999997</v>
      </c>
      <c r="G108" s="278">
        <v>370.44999999999993</v>
      </c>
      <c r="H108" s="278">
        <v>409.15</v>
      </c>
      <c r="I108" s="278">
        <v>416.54999999999995</v>
      </c>
      <c r="J108" s="278">
        <v>428.5</v>
      </c>
      <c r="K108" s="276">
        <v>404.6</v>
      </c>
      <c r="L108" s="276">
        <v>385.25</v>
      </c>
      <c r="M108" s="276">
        <v>2.1352600000000002</v>
      </c>
    </row>
    <row r="109" spans="1:13">
      <c r="A109" s="267">
        <v>99</v>
      </c>
      <c r="B109" s="276" t="s">
        <v>83</v>
      </c>
      <c r="C109" s="277">
        <v>751.25</v>
      </c>
      <c r="D109" s="278">
        <v>752.66666666666663</v>
      </c>
      <c r="E109" s="278">
        <v>742.98333333333323</v>
      </c>
      <c r="F109" s="278">
        <v>734.71666666666658</v>
      </c>
      <c r="G109" s="278">
        <v>725.03333333333319</v>
      </c>
      <c r="H109" s="278">
        <v>760.93333333333328</v>
      </c>
      <c r="I109" s="278">
        <v>770.61666666666667</v>
      </c>
      <c r="J109" s="278">
        <v>778.88333333333333</v>
      </c>
      <c r="K109" s="276">
        <v>762.35</v>
      </c>
      <c r="L109" s="276">
        <v>744.4</v>
      </c>
      <c r="M109" s="276">
        <v>32.658900000000003</v>
      </c>
    </row>
    <row r="110" spans="1:13">
      <c r="A110" s="267">
        <v>100</v>
      </c>
      <c r="B110" s="276" t="s">
        <v>84</v>
      </c>
      <c r="C110" s="277">
        <v>115.7</v>
      </c>
      <c r="D110" s="278">
        <v>115.18333333333334</v>
      </c>
      <c r="E110" s="278">
        <v>114.06666666666668</v>
      </c>
      <c r="F110" s="278">
        <v>112.43333333333334</v>
      </c>
      <c r="G110" s="278">
        <v>111.31666666666668</v>
      </c>
      <c r="H110" s="278">
        <v>116.81666666666668</v>
      </c>
      <c r="I110" s="278">
        <v>117.93333333333335</v>
      </c>
      <c r="J110" s="278">
        <v>119.56666666666668</v>
      </c>
      <c r="K110" s="276">
        <v>116.3</v>
      </c>
      <c r="L110" s="276">
        <v>113.55</v>
      </c>
      <c r="M110" s="276">
        <v>127.85804</v>
      </c>
    </row>
    <row r="111" spans="1:13">
      <c r="A111" s="267">
        <v>101</v>
      </c>
      <c r="B111" s="276" t="s">
        <v>345</v>
      </c>
      <c r="C111" s="277">
        <v>340</v>
      </c>
      <c r="D111" s="278">
        <v>340.11666666666667</v>
      </c>
      <c r="E111" s="278">
        <v>336.53333333333336</v>
      </c>
      <c r="F111" s="278">
        <v>333.06666666666666</v>
      </c>
      <c r="G111" s="278">
        <v>329.48333333333335</v>
      </c>
      <c r="H111" s="278">
        <v>343.58333333333337</v>
      </c>
      <c r="I111" s="278">
        <v>347.16666666666663</v>
      </c>
      <c r="J111" s="278">
        <v>350.63333333333338</v>
      </c>
      <c r="K111" s="276">
        <v>343.7</v>
      </c>
      <c r="L111" s="276">
        <v>336.65</v>
      </c>
      <c r="M111" s="276">
        <v>0.93757000000000001</v>
      </c>
    </row>
    <row r="112" spans="1:13">
      <c r="A112" s="267">
        <v>102</v>
      </c>
      <c r="B112" s="276" t="s">
        <v>3634</v>
      </c>
      <c r="C112" s="277">
        <v>2117.9</v>
      </c>
      <c r="D112" s="278">
        <v>2148.6333333333337</v>
      </c>
      <c r="E112" s="278">
        <v>2071.2166666666672</v>
      </c>
      <c r="F112" s="278">
        <v>2024.5333333333333</v>
      </c>
      <c r="G112" s="278">
        <v>1947.1166666666668</v>
      </c>
      <c r="H112" s="278">
        <v>2195.3166666666675</v>
      </c>
      <c r="I112" s="278">
        <v>2272.7333333333345</v>
      </c>
      <c r="J112" s="278">
        <v>2319.4166666666679</v>
      </c>
      <c r="K112" s="276">
        <v>2226.0500000000002</v>
      </c>
      <c r="L112" s="276">
        <v>2101.9499999999998</v>
      </c>
      <c r="M112" s="276">
        <v>4.2933000000000003</v>
      </c>
    </row>
    <row r="113" spans="1:13">
      <c r="A113" s="267">
        <v>103</v>
      </c>
      <c r="B113" s="276" t="s">
        <v>85</v>
      </c>
      <c r="C113" s="277">
        <v>1510.5</v>
      </c>
      <c r="D113" s="278">
        <v>1508.8333333333333</v>
      </c>
      <c r="E113" s="278">
        <v>1493.7666666666664</v>
      </c>
      <c r="F113" s="278">
        <v>1477.0333333333331</v>
      </c>
      <c r="G113" s="278">
        <v>1461.9666666666662</v>
      </c>
      <c r="H113" s="278">
        <v>1525.5666666666666</v>
      </c>
      <c r="I113" s="278">
        <v>1540.6333333333337</v>
      </c>
      <c r="J113" s="278">
        <v>1557.3666666666668</v>
      </c>
      <c r="K113" s="276">
        <v>1523.9</v>
      </c>
      <c r="L113" s="276">
        <v>1492.1</v>
      </c>
      <c r="M113" s="276">
        <v>5.1151400000000002</v>
      </c>
    </row>
    <row r="114" spans="1:13">
      <c r="A114" s="267">
        <v>104</v>
      </c>
      <c r="B114" s="276" t="s">
        <v>86</v>
      </c>
      <c r="C114" s="277">
        <v>392.15</v>
      </c>
      <c r="D114" s="278">
        <v>390.64999999999992</v>
      </c>
      <c r="E114" s="278">
        <v>386.89999999999986</v>
      </c>
      <c r="F114" s="278">
        <v>381.64999999999992</v>
      </c>
      <c r="G114" s="278">
        <v>377.89999999999986</v>
      </c>
      <c r="H114" s="278">
        <v>395.89999999999986</v>
      </c>
      <c r="I114" s="278">
        <v>399.65</v>
      </c>
      <c r="J114" s="278">
        <v>404.89999999999986</v>
      </c>
      <c r="K114" s="276">
        <v>394.4</v>
      </c>
      <c r="L114" s="276">
        <v>385.4</v>
      </c>
      <c r="M114" s="276">
        <v>9.6527799999999999</v>
      </c>
    </row>
    <row r="115" spans="1:13">
      <c r="A115" s="267">
        <v>105</v>
      </c>
      <c r="B115" s="276" t="s">
        <v>236</v>
      </c>
      <c r="C115" s="277">
        <v>717.15</v>
      </c>
      <c r="D115" s="278">
        <v>717.2833333333333</v>
      </c>
      <c r="E115" s="278">
        <v>699.86666666666656</v>
      </c>
      <c r="F115" s="278">
        <v>682.58333333333326</v>
      </c>
      <c r="G115" s="278">
        <v>665.16666666666652</v>
      </c>
      <c r="H115" s="278">
        <v>734.56666666666661</v>
      </c>
      <c r="I115" s="278">
        <v>751.98333333333335</v>
      </c>
      <c r="J115" s="278">
        <v>769.26666666666665</v>
      </c>
      <c r="K115" s="276">
        <v>734.7</v>
      </c>
      <c r="L115" s="276">
        <v>700</v>
      </c>
      <c r="M115" s="276">
        <v>3.62121</v>
      </c>
    </row>
    <row r="116" spans="1:13">
      <c r="A116" s="267">
        <v>106</v>
      </c>
      <c r="B116" s="276" t="s">
        <v>346</v>
      </c>
      <c r="C116" s="277">
        <v>632.85</v>
      </c>
      <c r="D116" s="278">
        <v>634.61666666666667</v>
      </c>
      <c r="E116" s="278">
        <v>619.23333333333335</v>
      </c>
      <c r="F116" s="278">
        <v>605.61666666666667</v>
      </c>
      <c r="G116" s="278">
        <v>590.23333333333335</v>
      </c>
      <c r="H116" s="278">
        <v>648.23333333333335</v>
      </c>
      <c r="I116" s="278">
        <v>663.61666666666679</v>
      </c>
      <c r="J116" s="278">
        <v>677.23333333333335</v>
      </c>
      <c r="K116" s="276">
        <v>650</v>
      </c>
      <c r="L116" s="276">
        <v>621</v>
      </c>
      <c r="M116" s="276">
        <v>1.3805499999999999</v>
      </c>
    </row>
    <row r="117" spans="1:13">
      <c r="A117" s="267">
        <v>107</v>
      </c>
      <c r="B117" s="276" t="s">
        <v>331</v>
      </c>
      <c r="C117" s="277">
        <v>2050.35</v>
      </c>
      <c r="D117" s="278">
        <v>2062.7666666666669</v>
      </c>
      <c r="E117" s="278">
        <v>2001.5333333333338</v>
      </c>
      <c r="F117" s="278">
        <v>1952.7166666666669</v>
      </c>
      <c r="G117" s="278">
        <v>1891.4833333333338</v>
      </c>
      <c r="H117" s="278">
        <v>2111.5833333333339</v>
      </c>
      <c r="I117" s="278">
        <v>2172.8166666666666</v>
      </c>
      <c r="J117" s="278">
        <v>2221.6333333333337</v>
      </c>
      <c r="K117" s="276">
        <v>2124</v>
      </c>
      <c r="L117" s="276">
        <v>2013.95</v>
      </c>
      <c r="M117" s="276">
        <v>0.96970000000000001</v>
      </c>
    </row>
    <row r="118" spans="1:13">
      <c r="A118" s="267">
        <v>108</v>
      </c>
      <c r="B118" s="276" t="s">
        <v>237</v>
      </c>
      <c r="C118" s="277">
        <v>291.2</v>
      </c>
      <c r="D118" s="278">
        <v>293.26666666666665</v>
      </c>
      <c r="E118" s="278">
        <v>283.63333333333333</v>
      </c>
      <c r="F118" s="278">
        <v>276.06666666666666</v>
      </c>
      <c r="G118" s="278">
        <v>266.43333333333334</v>
      </c>
      <c r="H118" s="278">
        <v>300.83333333333331</v>
      </c>
      <c r="I118" s="278">
        <v>310.46666666666664</v>
      </c>
      <c r="J118" s="278">
        <v>318.0333333333333</v>
      </c>
      <c r="K118" s="276">
        <v>302.89999999999998</v>
      </c>
      <c r="L118" s="276">
        <v>285.7</v>
      </c>
      <c r="M118" s="276">
        <v>13.33967</v>
      </c>
    </row>
    <row r="119" spans="1:13">
      <c r="A119" s="267">
        <v>109</v>
      </c>
      <c r="B119" s="276" t="s">
        <v>2995</v>
      </c>
      <c r="C119" s="277">
        <v>236.05</v>
      </c>
      <c r="D119" s="278">
        <v>233.93333333333331</v>
      </c>
      <c r="E119" s="278">
        <v>229.66666666666663</v>
      </c>
      <c r="F119" s="278">
        <v>223.28333333333333</v>
      </c>
      <c r="G119" s="278">
        <v>219.01666666666665</v>
      </c>
      <c r="H119" s="278">
        <v>240.31666666666661</v>
      </c>
      <c r="I119" s="278">
        <v>244.58333333333331</v>
      </c>
      <c r="J119" s="278">
        <v>250.96666666666658</v>
      </c>
      <c r="K119" s="276">
        <v>238.2</v>
      </c>
      <c r="L119" s="276">
        <v>227.55</v>
      </c>
      <c r="M119" s="276">
        <v>1.3808100000000001</v>
      </c>
    </row>
    <row r="120" spans="1:13">
      <c r="A120" s="267">
        <v>110</v>
      </c>
      <c r="B120" s="276" t="s">
        <v>235</v>
      </c>
      <c r="C120" s="277">
        <v>152.65</v>
      </c>
      <c r="D120" s="278">
        <v>151.88333333333333</v>
      </c>
      <c r="E120" s="278">
        <v>149.26666666666665</v>
      </c>
      <c r="F120" s="278">
        <v>145.88333333333333</v>
      </c>
      <c r="G120" s="278">
        <v>143.26666666666665</v>
      </c>
      <c r="H120" s="278">
        <v>155.26666666666665</v>
      </c>
      <c r="I120" s="278">
        <v>157.88333333333333</v>
      </c>
      <c r="J120" s="278">
        <v>161.26666666666665</v>
      </c>
      <c r="K120" s="276">
        <v>154.5</v>
      </c>
      <c r="L120" s="276">
        <v>148.5</v>
      </c>
      <c r="M120" s="276">
        <v>8.9680700000000009</v>
      </c>
    </row>
    <row r="121" spans="1:13">
      <c r="A121" s="267">
        <v>111</v>
      </c>
      <c r="B121" s="276" t="s">
        <v>87</v>
      </c>
      <c r="C121" s="277">
        <v>436.9</v>
      </c>
      <c r="D121" s="278">
        <v>434.73333333333329</v>
      </c>
      <c r="E121" s="278">
        <v>431.06666666666661</v>
      </c>
      <c r="F121" s="278">
        <v>425.23333333333329</v>
      </c>
      <c r="G121" s="278">
        <v>421.56666666666661</v>
      </c>
      <c r="H121" s="278">
        <v>440.56666666666661</v>
      </c>
      <c r="I121" s="278">
        <v>444.23333333333323</v>
      </c>
      <c r="J121" s="278">
        <v>450.06666666666661</v>
      </c>
      <c r="K121" s="276">
        <v>438.4</v>
      </c>
      <c r="L121" s="276">
        <v>428.9</v>
      </c>
      <c r="M121" s="276">
        <v>9.3767700000000005</v>
      </c>
    </row>
    <row r="122" spans="1:13">
      <c r="A122" s="267">
        <v>112</v>
      </c>
      <c r="B122" s="276" t="s">
        <v>347</v>
      </c>
      <c r="C122" s="277">
        <v>402.7</v>
      </c>
      <c r="D122" s="278">
        <v>400.66666666666669</v>
      </c>
      <c r="E122" s="278">
        <v>396.83333333333337</v>
      </c>
      <c r="F122" s="278">
        <v>390.9666666666667</v>
      </c>
      <c r="G122" s="278">
        <v>387.13333333333338</v>
      </c>
      <c r="H122" s="278">
        <v>406.53333333333336</v>
      </c>
      <c r="I122" s="278">
        <v>410.36666666666673</v>
      </c>
      <c r="J122" s="278">
        <v>416.23333333333335</v>
      </c>
      <c r="K122" s="276">
        <v>404.5</v>
      </c>
      <c r="L122" s="276">
        <v>394.8</v>
      </c>
      <c r="M122" s="276">
        <v>2.8747199999999999</v>
      </c>
    </row>
    <row r="123" spans="1:13">
      <c r="A123" s="267">
        <v>113</v>
      </c>
      <c r="B123" s="276" t="s">
        <v>88</v>
      </c>
      <c r="C123" s="277">
        <v>506.25</v>
      </c>
      <c r="D123" s="278">
        <v>509.0333333333333</v>
      </c>
      <c r="E123" s="278">
        <v>501.26666666666665</v>
      </c>
      <c r="F123" s="278">
        <v>496.28333333333336</v>
      </c>
      <c r="G123" s="278">
        <v>488.51666666666671</v>
      </c>
      <c r="H123" s="278">
        <v>514.01666666666665</v>
      </c>
      <c r="I123" s="278">
        <v>521.7833333333333</v>
      </c>
      <c r="J123" s="278">
        <v>526.76666666666654</v>
      </c>
      <c r="K123" s="276">
        <v>516.79999999999995</v>
      </c>
      <c r="L123" s="276">
        <v>504.05</v>
      </c>
      <c r="M123" s="276">
        <v>32.17501</v>
      </c>
    </row>
    <row r="124" spans="1:13">
      <c r="A124" s="267">
        <v>114</v>
      </c>
      <c r="B124" s="276" t="s">
        <v>238</v>
      </c>
      <c r="C124" s="277">
        <v>838.9</v>
      </c>
      <c r="D124" s="278">
        <v>840.4</v>
      </c>
      <c r="E124" s="278">
        <v>823.69999999999993</v>
      </c>
      <c r="F124" s="278">
        <v>808.5</v>
      </c>
      <c r="G124" s="278">
        <v>791.8</v>
      </c>
      <c r="H124" s="278">
        <v>855.59999999999991</v>
      </c>
      <c r="I124" s="278">
        <v>872.3</v>
      </c>
      <c r="J124" s="278">
        <v>887.49999999999989</v>
      </c>
      <c r="K124" s="276">
        <v>857.1</v>
      </c>
      <c r="L124" s="276">
        <v>825.2</v>
      </c>
      <c r="M124" s="276">
        <v>0.52727000000000002</v>
      </c>
    </row>
    <row r="125" spans="1:13">
      <c r="A125" s="267">
        <v>115</v>
      </c>
      <c r="B125" s="276" t="s">
        <v>348</v>
      </c>
      <c r="C125" s="277">
        <v>74.650000000000006</v>
      </c>
      <c r="D125" s="278">
        <v>74.38333333333334</v>
      </c>
      <c r="E125" s="278">
        <v>73.866666666666674</v>
      </c>
      <c r="F125" s="278">
        <v>73.083333333333329</v>
      </c>
      <c r="G125" s="278">
        <v>72.566666666666663</v>
      </c>
      <c r="H125" s="278">
        <v>75.166666666666686</v>
      </c>
      <c r="I125" s="278">
        <v>75.683333333333366</v>
      </c>
      <c r="J125" s="278">
        <v>76.466666666666697</v>
      </c>
      <c r="K125" s="276">
        <v>74.900000000000006</v>
      </c>
      <c r="L125" s="276">
        <v>73.599999999999994</v>
      </c>
      <c r="M125" s="276">
        <v>0.58650000000000002</v>
      </c>
    </row>
    <row r="126" spans="1:13">
      <c r="A126" s="267">
        <v>116</v>
      </c>
      <c r="B126" s="276" t="s">
        <v>355</v>
      </c>
      <c r="C126" s="277">
        <v>324.8</v>
      </c>
      <c r="D126" s="278">
        <v>325.66666666666669</v>
      </c>
      <c r="E126" s="278">
        <v>320.33333333333337</v>
      </c>
      <c r="F126" s="278">
        <v>315.86666666666667</v>
      </c>
      <c r="G126" s="278">
        <v>310.53333333333336</v>
      </c>
      <c r="H126" s="278">
        <v>330.13333333333338</v>
      </c>
      <c r="I126" s="278">
        <v>335.46666666666675</v>
      </c>
      <c r="J126" s="278">
        <v>339.93333333333339</v>
      </c>
      <c r="K126" s="276">
        <v>331</v>
      </c>
      <c r="L126" s="276">
        <v>321.2</v>
      </c>
      <c r="M126" s="276">
        <v>0.57001000000000002</v>
      </c>
    </row>
    <row r="127" spans="1:13">
      <c r="A127" s="267">
        <v>117</v>
      </c>
      <c r="B127" s="276" t="s">
        <v>356</v>
      </c>
      <c r="C127" s="277">
        <v>138.30000000000001</v>
      </c>
      <c r="D127" s="278">
        <v>142.78333333333333</v>
      </c>
      <c r="E127" s="278">
        <v>132.06666666666666</v>
      </c>
      <c r="F127" s="278">
        <v>125.83333333333334</v>
      </c>
      <c r="G127" s="278">
        <v>115.11666666666667</v>
      </c>
      <c r="H127" s="278">
        <v>149.01666666666665</v>
      </c>
      <c r="I127" s="278">
        <v>159.73333333333329</v>
      </c>
      <c r="J127" s="278">
        <v>165.96666666666664</v>
      </c>
      <c r="K127" s="276">
        <v>153.5</v>
      </c>
      <c r="L127" s="276">
        <v>136.55000000000001</v>
      </c>
      <c r="M127" s="276">
        <v>5.4127000000000001</v>
      </c>
    </row>
    <row r="128" spans="1:13">
      <c r="A128" s="267">
        <v>118</v>
      </c>
      <c r="B128" s="276" t="s">
        <v>349</v>
      </c>
      <c r="C128" s="277">
        <v>78.55</v>
      </c>
      <c r="D128" s="278">
        <v>78.850000000000009</v>
      </c>
      <c r="E128" s="278">
        <v>77.700000000000017</v>
      </c>
      <c r="F128" s="278">
        <v>76.850000000000009</v>
      </c>
      <c r="G128" s="278">
        <v>75.700000000000017</v>
      </c>
      <c r="H128" s="278">
        <v>79.700000000000017</v>
      </c>
      <c r="I128" s="278">
        <v>80.850000000000023</v>
      </c>
      <c r="J128" s="278">
        <v>81.700000000000017</v>
      </c>
      <c r="K128" s="276">
        <v>80</v>
      </c>
      <c r="L128" s="276">
        <v>78</v>
      </c>
      <c r="M128" s="276">
        <v>15.86103</v>
      </c>
    </row>
    <row r="129" spans="1:13">
      <c r="A129" s="267">
        <v>119</v>
      </c>
      <c r="B129" s="276" t="s">
        <v>350</v>
      </c>
      <c r="C129" s="277">
        <v>329.7</v>
      </c>
      <c r="D129" s="278">
        <v>333.59999999999997</v>
      </c>
      <c r="E129" s="278">
        <v>325.14999999999992</v>
      </c>
      <c r="F129" s="278">
        <v>320.59999999999997</v>
      </c>
      <c r="G129" s="278">
        <v>312.14999999999992</v>
      </c>
      <c r="H129" s="278">
        <v>338.14999999999992</v>
      </c>
      <c r="I129" s="278">
        <v>346.59999999999997</v>
      </c>
      <c r="J129" s="278">
        <v>351.14999999999992</v>
      </c>
      <c r="K129" s="276">
        <v>342.05</v>
      </c>
      <c r="L129" s="276">
        <v>329.05</v>
      </c>
      <c r="M129" s="276">
        <v>0.42386000000000001</v>
      </c>
    </row>
    <row r="130" spans="1:13">
      <c r="A130" s="267">
        <v>120</v>
      </c>
      <c r="B130" s="276" t="s">
        <v>351</v>
      </c>
      <c r="C130" s="277">
        <v>718.3</v>
      </c>
      <c r="D130" s="278">
        <v>725.66666666666663</v>
      </c>
      <c r="E130" s="278">
        <v>707.63333333333321</v>
      </c>
      <c r="F130" s="278">
        <v>696.96666666666658</v>
      </c>
      <c r="G130" s="278">
        <v>678.93333333333317</v>
      </c>
      <c r="H130" s="278">
        <v>736.33333333333326</v>
      </c>
      <c r="I130" s="278">
        <v>754.36666666666679</v>
      </c>
      <c r="J130" s="278">
        <v>765.0333333333333</v>
      </c>
      <c r="K130" s="276">
        <v>743.7</v>
      </c>
      <c r="L130" s="276">
        <v>715</v>
      </c>
      <c r="M130" s="276">
        <v>6.8930499999999997</v>
      </c>
    </row>
    <row r="131" spans="1:13">
      <c r="A131" s="267">
        <v>121</v>
      </c>
      <c r="B131" s="276" t="s">
        <v>352</v>
      </c>
      <c r="C131" s="277">
        <v>110.8</v>
      </c>
      <c r="D131" s="278">
        <v>112.85000000000001</v>
      </c>
      <c r="E131" s="278">
        <v>106.00000000000001</v>
      </c>
      <c r="F131" s="278">
        <v>101.2</v>
      </c>
      <c r="G131" s="278">
        <v>94.350000000000009</v>
      </c>
      <c r="H131" s="278">
        <v>117.65000000000002</v>
      </c>
      <c r="I131" s="278">
        <v>124.50000000000001</v>
      </c>
      <c r="J131" s="278">
        <v>129.30000000000001</v>
      </c>
      <c r="K131" s="276">
        <v>119.7</v>
      </c>
      <c r="L131" s="276">
        <v>108.05</v>
      </c>
      <c r="M131" s="276">
        <v>21.913650000000001</v>
      </c>
    </row>
    <row r="132" spans="1:13">
      <c r="A132" s="267">
        <v>122</v>
      </c>
      <c r="B132" s="276" t="s">
        <v>1220</v>
      </c>
      <c r="C132" s="277">
        <v>715.35</v>
      </c>
      <c r="D132" s="278">
        <v>723.94999999999993</v>
      </c>
      <c r="E132" s="278">
        <v>701.39999999999986</v>
      </c>
      <c r="F132" s="278">
        <v>687.44999999999993</v>
      </c>
      <c r="G132" s="278">
        <v>664.89999999999986</v>
      </c>
      <c r="H132" s="278">
        <v>737.89999999999986</v>
      </c>
      <c r="I132" s="278">
        <v>760.44999999999982</v>
      </c>
      <c r="J132" s="278">
        <v>774.39999999999986</v>
      </c>
      <c r="K132" s="276">
        <v>746.5</v>
      </c>
      <c r="L132" s="276">
        <v>710</v>
      </c>
      <c r="M132" s="276">
        <v>0.75434999999999997</v>
      </c>
    </row>
    <row r="133" spans="1:13">
      <c r="A133" s="267">
        <v>123</v>
      </c>
      <c r="B133" s="276" t="s">
        <v>90</v>
      </c>
      <c r="C133" s="277">
        <v>11.8</v>
      </c>
      <c r="D133" s="278">
        <v>11.716666666666667</v>
      </c>
      <c r="E133" s="278">
        <v>11.333333333333334</v>
      </c>
      <c r="F133" s="278">
        <v>10.866666666666667</v>
      </c>
      <c r="G133" s="278">
        <v>10.483333333333334</v>
      </c>
      <c r="H133" s="278">
        <v>12.183333333333334</v>
      </c>
      <c r="I133" s="278">
        <v>12.566666666666666</v>
      </c>
      <c r="J133" s="278">
        <v>13.033333333333333</v>
      </c>
      <c r="K133" s="276">
        <v>12.1</v>
      </c>
      <c r="L133" s="276">
        <v>11.25</v>
      </c>
      <c r="M133" s="276">
        <v>46.653480000000002</v>
      </c>
    </row>
    <row r="134" spans="1:13">
      <c r="A134" s="267">
        <v>124</v>
      </c>
      <c r="B134" s="276" t="s">
        <v>91</v>
      </c>
      <c r="C134" s="277">
        <v>3048.65</v>
      </c>
      <c r="D134" s="278">
        <v>3074.6166666666668</v>
      </c>
      <c r="E134" s="278">
        <v>3014.3333333333335</v>
      </c>
      <c r="F134" s="278">
        <v>2980.0166666666669</v>
      </c>
      <c r="G134" s="278">
        <v>2919.7333333333336</v>
      </c>
      <c r="H134" s="278">
        <v>3108.9333333333334</v>
      </c>
      <c r="I134" s="278">
        <v>3169.2166666666662</v>
      </c>
      <c r="J134" s="278">
        <v>3203.5333333333333</v>
      </c>
      <c r="K134" s="276">
        <v>3134.9</v>
      </c>
      <c r="L134" s="276">
        <v>3040.3</v>
      </c>
      <c r="M134" s="276">
        <v>9.7730899999999998</v>
      </c>
    </row>
    <row r="135" spans="1:13">
      <c r="A135" s="267">
        <v>125</v>
      </c>
      <c r="B135" s="276" t="s">
        <v>357</v>
      </c>
      <c r="C135" s="277">
        <v>9507.7999999999993</v>
      </c>
      <c r="D135" s="278">
        <v>9517.2666666666664</v>
      </c>
      <c r="E135" s="278">
        <v>9390.5333333333328</v>
      </c>
      <c r="F135" s="278">
        <v>9273.2666666666664</v>
      </c>
      <c r="G135" s="278">
        <v>9146.5333333333328</v>
      </c>
      <c r="H135" s="278">
        <v>9634.5333333333328</v>
      </c>
      <c r="I135" s="278">
        <v>9761.2666666666664</v>
      </c>
      <c r="J135" s="278">
        <v>9878.5333333333328</v>
      </c>
      <c r="K135" s="276">
        <v>9644</v>
      </c>
      <c r="L135" s="276">
        <v>9400</v>
      </c>
      <c r="M135" s="276">
        <v>0.64966999999999997</v>
      </c>
    </row>
    <row r="136" spans="1:13">
      <c r="A136" s="267">
        <v>126</v>
      </c>
      <c r="B136" s="276" t="s">
        <v>93</v>
      </c>
      <c r="C136" s="277">
        <v>164.8</v>
      </c>
      <c r="D136" s="278">
        <v>164.11666666666667</v>
      </c>
      <c r="E136" s="278">
        <v>157.33333333333334</v>
      </c>
      <c r="F136" s="278">
        <v>149.86666666666667</v>
      </c>
      <c r="G136" s="278">
        <v>143.08333333333334</v>
      </c>
      <c r="H136" s="278">
        <v>171.58333333333334</v>
      </c>
      <c r="I136" s="278">
        <v>178.36666666666665</v>
      </c>
      <c r="J136" s="278">
        <v>185.83333333333334</v>
      </c>
      <c r="K136" s="276">
        <v>170.9</v>
      </c>
      <c r="L136" s="276">
        <v>156.65</v>
      </c>
      <c r="M136" s="276">
        <v>299.60942999999997</v>
      </c>
    </row>
    <row r="137" spans="1:13">
      <c r="A137" s="267">
        <v>127</v>
      </c>
      <c r="B137" s="276" t="s">
        <v>231</v>
      </c>
      <c r="C137" s="277">
        <v>2205.75</v>
      </c>
      <c r="D137" s="278">
        <v>2209.25</v>
      </c>
      <c r="E137" s="278">
        <v>2159.5</v>
      </c>
      <c r="F137" s="278">
        <v>2113.25</v>
      </c>
      <c r="G137" s="278">
        <v>2063.5</v>
      </c>
      <c r="H137" s="278">
        <v>2255.5</v>
      </c>
      <c r="I137" s="278">
        <v>2305.25</v>
      </c>
      <c r="J137" s="278">
        <v>2351.5</v>
      </c>
      <c r="K137" s="276">
        <v>2259</v>
      </c>
      <c r="L137" s="276">
        <v>2163</v>
      </c>
      <c r="M137" s="276">
        <v>3.9752700000000001</v>
      </c>
    </row>
    <row r="138" spans="1:13">
      <c r="A138" s="267">
        <v>128</v>
      </c>
      <c r="B138" s="276" t="s">
        <v>94</v>
      </c>
      <c r="C138" s="277">
        <v>4858.6499999999996</v>
      </c>
      <c r="D138" s="278">
        <v>4866.4833333333336</v>
      </c>
      <c r="E138" s="278">
        <v>4812.9666666666672</v>
      </c>
      <c r="F138" s="278">
        <v>4767.2833333333338</v>
      </c>
      <c r="G138" s="278">
        <v>4713.7666666666673</v>
      </c>
      <c r="H138" s="278">
        <v>4912.166666666667</v>
      </c>
      <c r="I138" s="278">
        <v>4965.6833333333334</v>
      </c>
      <c r="J138" s="278">
        <v>5011.3666666666668</v>
      </c>
      <c r="K138" s="276">
        <v>4920</v>
      </c>
      <c r="L138" s="276">
        <v>4820.8</v>
      </c>
      <c r="M138" s="276">
        <v>11.70993</v>
      </c>
    </row>
    <row r="139" spans="1:13">
      <c r="A139" s="267">
        <v>129</v>
      </c>
      <c r="B139" s="276" t="s">
        <v>1263</v>
      </c>
      <c r="C139" s="277">
        <v>672.1</v>
      </c>
      <c r="D139" s="278">
        <v>680.36666666666667</v>
      </c>
      <c r="E139" s="278">
        <v>661.73333333333335</v>
      </c>
      <c r="F139" s="278">
        <v>651.36666666666667</v>
      </c>
      <c r="G139" s="278">
        <v>632.73333333333335</v>
      </c>
      <c r="H139" s="278">
        <v>690.73333333333335</v>
      </c>
      <c r="I139" s="278">
        <v>709.36666666666679</v>
      </c>
      <c r="J139" s="278">
        <v>719.73333333333335</v>
      </c>
      <c r="K139" s="276">
        <v>699</v>
      </c>
      <c r="L139" s="276">
        <v>670</v>
      </c>
      <c r="M139" s="276">
        <v>0.28745999999999999</v>
      </c>
    </row>
    <row r="140" spans="1:13">
      <c r="A140" s="267">
        <v>130</v>
      </c>
      <c r="B140" s="276" t="s">
        <v>239</v>
      </c>
      <c r="C140" s="277">
        <v>53.1</v>
      </c>
      <c r="D140" s="278">
        <v>54.066666666666663</v>
      </c>
      <c r="E140" s="278">
        <v>52.133333333333326</v>
      </c>
      <c r="F140" s="278">
        <v>51.166666666666664</v>
      </c>
      <c r="G140" s="278">
        <v>49.233333333333327</v>
      </c>
      <c r="H140" s="278">
        <v>55.033333333333324</v>
      </c>
      <c r="I140" s="278">
        <v>56.966666666666661</v>
      </c>
      <c r="J140" s="278">
        <v>57.933333333333323</v>
      </c>
      <c r="K140" s="276">
        <v>56</v>
      </c>
      <c r="L140" s="276">
        <v>53.1</v>
      </c>
      <c r="M140" s="276">
        <v>11.073829999999999</v>
      </c>
    </row>
    <row r="141" spans="1:13">
      <c r="A141" s="267">
        <v>131</v>
      </c>
      <c r="B141" s="276" t="s">
        <v>95</v>
      </c>
      <c r="C141" s="277">
        <v>2029.65</v>
      </c>
      <c r="D141" s="278">
        <v>2046.9833333333333</v>
      </c>
      <c r="E141" s="278">
        <v>1997.8666666666668</v>
      </c>
      <c r="F141" s="278">
        <v>1966.0833333333335</v>
      </c>
      <c r="G141" s="278">
        <v>1916.9666666666669</v>
      </c>
      <c r="H141" s="278">
        <v>2078.7666666666664</v>
      </c>
      <c r="I141" s="278">
        <v>2127.8833333333332</v>
      </c>
      <c r="J141" s="278">
        <v>2159.6666666666665</v>
      </c>
      <c r="K141" s="276">
        <v>2096.1</v>
      </c>
      <c r="L141" s="276">
        <v>2015.2</v>
      </c>
      <c r="M141" s="276">
        <v>11.315099999999999</v>
      </c>
    </row>
    <row r="142" spans="1:13">
      <c r="A142" s="267">
        <v>132</v>
      </c>
      <c r="B142" s="276" t="s">
        <v>359</v>
      </c>
      <c r="C142" s="277">
        <v>273.64999999999998</v>
      </c>
      <c r="D142" s="278">
        <v>272.63333333333333</v>
      </c>
      <c r="E142" s="278">
        <v>270.26666666666665</v>
      </c>
      <c r="F142" s="278">
        <v>266.88333333333333</v>
      </c>
      <c r="G142" s="278">
        <v>264.51666666666665</v>
      </c>
      <c r="H142" s="278">
        <v>276.01666666666665</v>
      </c>
      <c r="I142" s="278">
        <v>278.38333333333333</v>
      </c>
      <c r="J142" s="278">
        <v>281.76666666666665</v>
      </c>
      <c r="K142" s="276">
        <v>275</v>
      </c>
      <c r="L142" s="276">
        <v>269.25</v>
      </c>
      <c r="M142" s="276">
        <v>0.82098000000000004</v>
      </c>
    </row>
    <row r="143" spans="1:13">
      <c r="A143" s="267">
        <v>133</v>
      </c>
      <c r="B143" s="276" t="s">
        <v>360</v>
      </c>
      <c r="C143" s="277">
        <v>73.75</v>
      </c>
      <c r="D143" s="278">
        <v>74.13333333333334</v>
      </c>
      <c r="E143" s="278">
        <v>72.616666666666674</v>
      </c>
      <c r="F143" s="278">
        <v>71.483333333333334</v>
      </c>
      <c r="G143" s="278">
        <v>69.966666666666669</v>
      </c>
      <c r="H143" s="278">
        <v>75.26666666666668</v>
      </c>
      <c r="I143" s="278">
        <v>76.78333333333336</v>
      </c>
      <c r="J143" s="278">
        <v>77.916666666666686</v>
      </c>
      <c r="K143" s="276">
        <v>75.650000000000006</v>
      </c>
      <c r="L143" s="276">
        <v>73</v>
      </c>
      <c r="M143" s="276">
        <v>2.4568599999999998</v>
      </c>
    </row>
    <row r="144" spans="1:13">
      <c r="A144" s="267">
        <v>134</v>
      </c>
      <c r="B144" s="276" t="s">
        <v>361</v>
      </c>
      <c r="C144" s="277">
        <v>106.6</v>
      </c>
      <c r="D144" s="278">
        <v>105.86666666666667</v>
      </c>
      <c r="E144" s="278">
        <v>103.98333333333335</v>
      </c>
      <c r="F144" s="278">
        <v>101.36666666666667</v>
      </c>
      <c r="G144" s="278">
        <v>99.483333333333348</v>
      </c>
      <c r="H144" s="278">
        <v>108.48333333333335</v>
      </c>
      <c r="I144" s="278">
        <v>110.36666666666667</v>
      </c>
      <c r="J144" s="278">
        <v>112.98333333333335</v>
      </c>
      <c r="K144" s="276">
        <v>107.75</v>
      </c>
      <c r="L144" s="276">
        <v>103.25</v>
      </c>
      <c r="M144" s="276">
        <v>0.28408</v>
      </c>
    </row>
    <row r="145" spans="1:13">
      <c r="A145" s="267">
        <v>135</v>
      </c>
      <c r="B145" s="276" t="s">
        <v>240</v>
      </c>
      <c r="C145" s="277">
        <v>350.2</v>
      </c>
      <c r="D145" s="278">
        <v>352.10000000000008</v>
      </c>
      <c r="E145" s="278">
        <v>342.70000000000016</v>
      </c>
      <c r="F145" s="278">
        <v>335.2000000000001</v>
      </c>
      <c r="G145" s="278">
        <v>325.80000000000018</v>
      </c>
      <c r="H145" s="278">
        <v>359.60000000000014</v>
      </c>
      <c r="I145" s="278">
        <v>369.00000000000011</v>
      </c>
      <c r="J145" s="278">
        <v>376.50000000000011</v>
      </c>
      <c r="K145" s="276">
        <v>361.5</v>
      </c>
      <c r="L145" s="276">
        <v>344.6</v>
      </c>
      <c r="M145" s="276">
        <v>5.8305100000000003</v>
      </c>
    </row>
    <row r="146" spans="1:13">
      <c r="A146" s="267">
        <v>136</v>
      </c>
      <c r="B146" s="276" t="s">
        <v>241</v>
      </c>
      <c r="C146" s="277">
        <v>1074.5999999999999</v>
      </c>
      <c r="D146" s="278">
        <v>1068.2333333333333</v>
      </c>
      <c r="E146" s="278">
        <v>1057.4666666666667</v>
      </c>
      <c r="F146" s="278">
        <v>1040.3333333333333</v>
      </c>
      <c r="G146" s="278">
        <v>1029.5666666666666</v>
      </c>
      <c r="H146" s="278">
        <v>1085.3666666666668</v>
      </c>
      <c r="I146" s="278">
        <v>1096.1333333333337</v>
      </c>
      <c r="J146" s="278">
        <v>1113.2666666666669</v>
      </c>
      <c r="K146" s="276">
        <v>1079</v>
      </c>
      <c r="L146" s="276">
        <v>1051.0999999999999</v>
      </c>
      <c r="M146" s="276">
        <v>0.74590000000000001</v>
      </c>
    </row>
    <row r="147" spans="1:13">
      <c r="A147" s="267">
        <v>137</v>
      </c>
      <c r="B147" s="276" t="s">
        <v>242</v>
      </c>
      <c r="C147" s="277">
        <v>64.150000000000006</v>
      </c>
      <c r="D147" s="278">
        <v>64.583333333333329</v>
      </c>
      <c r="E147" s="278">
        <v>63.566666666666663</v>
      </c>
      <c r="F147" s="278">
        <v>62.983333333333334</v>
      </c>
      <c r="G147" s="278">
        <v>61.966666666666669</v>
      </c>
      <c r="H147" s="278">
        <v>65.166666666666657</v>
      </c>
      <c r="I147" s="278">
        <v>66.183333333333337</v>
      </c>
      <c r="J147" s="278">
        <v>66.766666666666652</v>
      </c>
      <c r="K147" s="276">
        <v>65.599999999999994</v>
      </c>
      <c r="L147" s="276">
        <v>64</v>
      </c>
      <c r="M147" s="276">
        <v>4.3934499999999996</v>
      </c>
    </row>
    <row r="148" spans="1:13">
      <c r="A148" s="267">
        <v>138</v>
      </c>
      <c r="B148" s="276" t="s">
        <v>96</v>
      </c>
      <c r="C148" s="277">
        <v>45.25</v>
      </c>
      <c r="D148" s="278">
        <v>45.816666666666663</v>
      </c>
      <c r="E148" s="278">
        <v>44.433333333333323</v>
      </c>
      <c r="F148" s="278">
        <v>43.61666666666666</v>
      </c>
      <c r="G148" s="278">
        <v>42.23333333333332</v>
      </c>
      <c r="H148" s="278">
        <v>46.633333333333326</v>
      </c>
      <c r="I148" s="278">
        <v>48.016666666666666</v>
      </c>
      <c r="J148" s="278">
        <v>48.833333333333329</v>
      </c>
      <c r="K148" s="276">
        <v>47.2</v>
      </c>
      <c r="L148" s="276">
        <v>45</v>
      </c>
      <c r="M148" s="276">
        <v>19.741150000000001</v>
      </c>
    </row>
    <row r="149" spans="1:13">
      <c r="A149" s="267">
        <v>139</v>
      </c>
      <c r="B149" s="276" t="s">
        <v>362</v>
      </c>
      <c r="C149" s="277">
        <v>510.65</v>
      </c>
      <c r="D149" s="278">
        <v>509.48333333333335</v>
      </c>
      <c r="E149" s="278">
        <v>501.36666666666667</v>
      </c>
      <c r="F149" s="278">
        <v>492.08333333333331</v>
      </c>
      <c r="G149" s="278">
        <v>483.96666666666664</v>
      </c>
      <c r="H149" s="278">
        <v>518.76666666666665</v>
      </c>
      <c r="I149" s="278">
        <v>526.88333333333344</v>
      </c>
      <c r="J149" s="278">
        <v>536.16666666666674</v>
      </c>
      <c r="K149" s="276">
        <v>517.6</v>
      </c>
      <c r="L149" s="276">
        <v>500.2</v>
      </c>
      <c r="M149" s="276">
        <v>0.72472000000000003</v>
      </c>
    </row>
    <row r="150" spans="1:13">
      <c r="A150" s="267">
        <v>140</v>
      </c>
      <c r="B150" s="276" t="s">
        <v>1297</v>
      </c>
      <c r="C150" s="277">
        <v>1336.15</v>
      </c>
      <c r="D150" s="278">
        <v>1331.4833333333333</v>
      </c>
      <c r="E150" s="278">
        <v>1315.6666666666667</v>
      </c>
      <c r="F150" s="278">
        <v>1295.1833333333334</v>
      </c>
      <c r="G150" s="278">
        <v>1279.3666666666668</v>
      </c>
      <c r="H150" s="278">
        <v>1351.9666666666667</v>
      </c>
      <c r="I150" s="278">
        <v>1367.7833333333333</v>
      </c>
      <c r="J150" s="278">
        <v>1388.2666666666667</v>
      </c>
      <c r="K150" s="276">
        <v>1347.3</v>
      </c>
      <c r="L150" s="276">
        <v>1311</v>
      </c>
      <c r="M150" s="276">
        <v>1.6879999999999999E-2</v>
      </c>
    </row>
    <row r="151" spans="1:13">
      <c r="A151" s="267">
        <v>141</v>
      </c>
      <c r="B151" s="276" t="s">
        <v>97</v>
      </c>
      <c r="C151" s="277">
        <v>1228.2</v>
      </c>
      <c r="D151" s="278">
        <v>1217.5833333333333</v>
      </c>
      <c r="E151" s="278">
        <v>1195.6666666666665</v>
      </c>
      <c r="F151" s="278">
        <v>1163.1333333333332</v>
      </c>
      <c r="G151" s="278">
        <v>1141.2166666666665</v>
      </c>
      <c r="H151" s="278">
        <v>1250.1166666666666</v>
      </c>
      <c r="I151" s="278">
        <v>1272.0333333333331</v>
      </c>
      <c r="J151" s="278">
        <v>1304.5666666666666</v>
      </c>
      <c r="K151" s="276">
        <v>1239.5</v>
      </c>
      <c r="L151" s="276">
        <v>1185.05</v>
      </c>
      <c r="M151" s="276">
        <v>36.927</v>
      </c>
    </row>
    <row r="152" spans="1:13">
      <c r="A152" s="267">
        <v>142</v>
      </c>
      <c r="B152" s="276" t="s">
        <v>363</v>
      </c>
      <c r="C152" s="277" t="e">
        <v>#N/A</v>
      </c>
      <c r="D152" s="278" t="e">
        <v>#N/A</v>
      </c>
      <c r="E152" s="278" t="e">
        <v>#N/A</v>
      </c>
      <c r="F152" s="278" t="e">
        <v>#N/A</v>
      </c>
      <c r="G152" s="278" t="e">
        <v>#N/A</v>
      </c>
      <c r="H152" s="278" t="e">
        <v>#N/A</v>
      </c>
      <c r="I152" s="278" t="e">
        <v>#N/A</v>
      </c>
      <c r="J152" s="278" t="e">
        <v>#N/A</v>
      </c>
      <c r="K152" s="276" t="e">
        <v>#N/A</v>
      </c>
      <c r="L152" s="276" t="e">
        <v>#N/A</v>
      </c>
      <c r="M152" s="276" t="e">
        <v>#N/A</v>
      </c>
    </row>
    <row r="153" spans="1:13">
      <c r="A153" s="267">
        <v>143</v>
      </c>
      <c r="B153" s="276" t="s">
        <v>98</v>
      </c>
      <c r="C153" s="277">
        <v>159.30000000000001</v>
      </c>
      <c r="D153" s="278">
        <v>159.16666666666666</v>
      </c>
      <c r="E153" s="278">
        <v>157.23333333333332</v>
      </c>
      <c r="F153" s="278">
        <v>155.16666666666666</v>
      </c>
      <c r="G153" s="278">
        <v>153.23333333333332</v>
      </c>
      <c r="H153" s="278">
        <v>161.23333333333332</v>
      </c>
      <c r="I153" s="278">
        <v>163.16666666666666</v>
      </c>
      <c r="J153" s="278">
        <v>165.23333333333332</v>
      </c>
      <c r="K153" s="276">
        <v>161.1</v>
      </c>
      <c r="L153" s="276">
        <v>157.1</v>
      </c>
      <c r="M153" s="276">
        <v>24.98255</v>
      </c>
    </row>
    <row r="154" spans="1:13">
      <c r="A154" s="267">
        <v>144</v>
      </c>
      <c r="B154" s="276" t="s">
        <v>243</v>
      </c>
      <c r="C154" s="277">
        <v>7.3</v>
      </c>
      <c r="D154" s="278">
        <v>7.3999999999999995</v>
      </c>
      <c r="E154" s="278">
        <v>7.0999999999999988</v>
      </c>
      <c r="F154" s="278">
        <v>6.8999999999999995</v>
      </c>
      <c r="G154" s="278">
        <v>6.5999999999999988</v>
      </c>
      <c r="H154" s="278">
        <v>7.5999999999999988</v>
      </c>
      <c r="I154" s="278">
        <v>7.8999999999999995</v>
      </c>
      <c r="J154" s="278">
        <v>8.0999999999999979</v>
      </c>
      <c r="K154" s="276">
        <v>7.7</v>
      </c>
      <c r="L154" s="276">
        <v>7.2</v>
      </c>
      <c r="M154" s="276">
        <v>52.276470000000003</v>
      </c>
    </row>
    <row r="155" spans="1:13">
      <c r="A155" s="267">
        <v>145</v>
      </c>
      <c r="B155" s="276" t="s">
        <v>364</v>
      </c>
      <c r="C155" s="277">
        <v>339.05</v>
      </c>
      <c r="D155" s="278">
        <v>341.88333333333338</v>
      </c>
      <c r="E155" s="278">
        <v>335.16666666666674</v>
      </c>
      <c r="F155" s="278">
        <v>331.28333333333336</v>
      </c>
      <c r="G155" s="278">
        <v>324.56666666666672</v>
      </c>
      <c r="H155" s="278">
        <v>345.76666666666677</v>
      </c>
      <c r="I155" s="278">
        <v>352.48333333333335</v>
      </c>
      <c r="J155" s="278">
        <v>356.36666666666679</v>
      </c>
      <c r="K155" s="276">
        <v>348.6</v>
      </c>
      <c r="L155" s="276">
        <v>338</v>
      </c>
      <c r="M155" s="276">
        <v>0.87922999999999996</v>
      </c>
    </row>
    <row r="156" spans="1:13">
      <c r="A156" s="267">
        <v>146</v>
      </c>
      <c r="B156" s="276" t="s">
        <v>99</v>
      </c>
      <c r="C156" s="277">
        <v>51.65</v>
      </c>
      <c r="D156" s="278">
        <v>51.4</v>
      </c>
      <c r="E156" s="278">
        <v>50.3</v>
      </c>
      <c r="F156" s="278">
        <v>48.949999999999996</v>
      </c>
      <c r="G156" s="278">
        <v>47.849999999999994</v>
      </c>
      <c r="H156" s="278">
        <v>52.75</v>
      </c>
      <c r="I156" s="278">
        <v>53.850000000000009</v>
      </c>
      <c r="J156" s="278">
        <v>55.2</v>
      </c>
      <c r="K156" s="276">
        <v>52.5</v>
      </c>
      <c r="L156" s="276">
        <v>50.05</v>
      </c>
      <c r="M156" s="276">
        <v>444.67732000000001</v>
      </c>
    </row>
    <row r="157" spans="1:13">
      <c r="A157" s="267">
        <v>147</v>
      </c>
      <c r="B157" s="276" t="s">
        <v>367</v>
      </c>
      <c r="C157" s="277">
        <v>272.35000000000002</v>
      </c>
      <c r="D157" s="278">
        <v>274.18333333333334</v>
      </c>
      <c r="E157" s="278">
        <v>269.16666666666669</v>
      </c>
      <c r="F157" s="278">
        <v>265.98333333333335</v>
      </c>
      <c r="G157" s="278">
        <v>260.9666666666667</v>
      </c>
      <c r="H157" s="278">
        <v>277.36666666666667</v>
      </c>
      <c r="I157" s="278">
        <v>282.38333333333333</v>
      </c>
      <c r="J157" s="278">
        <v>285.56666666666666</v>
      </c>
      <c r="K157" s="276">
        <v>279.2</v>
      </c>
      <c r="L157" s="276">
        <v>271</v>
      </c>
      <c r="M157" s="276">
        <v>0.3246</v>
      </c>
    </row>
    <row r="158" spans="1:13">
      <c r="A158" s="267">
        <v>148</v>
      </c>
      <c r="B158" s="276" t="s">
        <v>366</v>
      </c>
      <c r="C158" s="277">
        <v>2594</v>
      </c>
      <c r="D158" s="278">
        <v>2624.9333333333334</v>
      </c>
      <c r="E158" s="278">
        <v>2551.0666666666666</v>
      </c>
      <c r="F158" s="278">
        <v>2508.1333333333332</v>
      </c>
      <c r="G158" s="278">
        <v>2434.2666666666664</v>
      </c>
      <c r="H158" s="278">
        <v>2667.8666666666668</v>
      </c>
      <c r="I158" s="278">
        <v>2741.7333333333336</v>
      </c>
      <c r="J158" s="278">
        <v>2784.666666666667</v>
      </c>
      <c r="K158" s="276">
        <v>2698.8</v>
      </c>
      <c r="L158" s="276">
        <v>2582</v>
      </c>
      <c r="M158" s="276">
        <v>0.20921999999999999</v>
      </c>
    </row>
    <row r="159" spans="1:13">
      <c r="A159" s="267">
        <v>149</v>
      </c>
      <c r="B159" s="276" t="s">
        <v>368</v>
      </c>
      <c r="C159" s="277">
        <v>544.45000000000005</v>
      </c>
      <c r="D159" s="278">
        <v>537.66666666666674</v>
      </c>
      <c r="E159" s="278">
        <v>520.73333333333346</v>
      </c>
      <c r="F159" s="278">
        <v>497.01666666666677</v>
      </c>
      <c r="G159" s="278">
        <v>480.08333333333348</v>
      </c>
      <c r="H159" s="278">
        <v>561.38333333333344</v>
      </c>
      <c r="I159" s="278">
        <v>578.31666666666683</v>
      </c>
      <c r="J159" s="278">
        <v>602.03333333333342</v>
      </c>
      <c r="K159" s="276">
        <v>554.6</v>
      </c>
      <c r="L159" s="276">
        <v>513.95000000000005</v>
      </c>
      <c r="M159" s="276">
        <v>0.99955000000000005</v>
      </c>
    </row>
    <row r="160" spans="1:13">
      <c r="A160" s="267">
        <v>150</v>
      </c>
      <c r="B160" s="276" t="s">
        <v>2940</v>
      </c>
      <c r="C160" s="277">
        <v>470.05</v>
      </c>
      <c r="D160" s="278">
        <v>476.34999999999997</v>
      </c>
      <c r="E160" s="278">
        <v>457.69999999999993</v>
      </c>
      <c r="F160" s="278">
        <v>445.34999999999997</v>
      </c>
      <c r="G160" s="278">
        <v>426.69999999999993</v>
      </c>
      <c r="H160" s="278">
        <v>488.69999999999993</v>
      </c>
      <c r="I160" s="278">
        <v>507.34999999999991</v>
      </c>
      <c r="J160" s="278">
        <v>519.69999999999993</v>
      </c>
      <c r="K160" s="276">
        <v>495</v>
      </c>
      <c r="L160" s="276">
        <v>464</v>
      </c>
      <c r="M160" s="276">
        <v>6.0449999999999997E-2</v>
      </c>
    </row>
    <row r="161" spans="1:13">
      <c r="A161" s="267">
        <v>151</v>
      </c>
      <c r="B161" s="276" t="s">
        <v>370</v>
      </c>
      <c r="C161" s="277">
        <v>128.1</v>
      </c>
      <c r="D161" s="278">
        <v>127.35000000000001</v>
      </c>
      <c r="E161" s="278">
        <v>125.45000000000002</v>
      </c>
      <c r="F161" s="278">
        <v>122.80000000000001</v>
      </c>
      <c r="G161" s="278">
        <v>120.90000000000002</v>
      </c>
      <c r="H161" s="278">
        <v>130</v>
      </c>
      <c r="I161" s="278">
        <v>131.90000000000003</v>
      </c>
      <c r="J161" s="278">
        <v>134.55000000000001</v>
      </c>
      <c r="K161" s="276">
        <v>129.25</v>
      </c>
      <c r="L161" s="276">
        <v>124.7</v>
      </c>
      <c r="M161" s="276">
        <v>81.968190000000007</v>
      </c>
    </row>
    <row r="162" spans="1:13">
      <c r="A162" s="267">
        <v>152</v>
      </c>
      <c r="B162" s="276" t="s">
        <v>244</v>
      </c>
      <c r="C162" s="277">
        <v>70.900000000000006</v>
      </c>
      <c r="D162" s="278">
        <v>71.86666666666666</v>
      </c>
      <c r="E162" s="278">
        <v>69.183333333333323</v>
      </c>
      <c r="F162" s="278">
        <v>67.466666666666669</v>
      </c>
      <c r="G162" s="278">
        <v>64.783333333333331</v>
      </c>
      <c r="H162" s="278">
        <v>73.583333333333314</v>
      </c>
      <c r="I162" s="278">
        <v>76.266666666666652</v>
      </c>
      <c r="J162" s="278">
        <v>77.983333333333306</v>
      </c>
      <c r="K162" s="276">
        <v>74.55</v>
      </c>
      <c r="L162" s="276">
        <v>70.150000000000006</v>
      </c>
      <c r="M162" s="276">
        <v>17.505019999999998</v>
      </c>
    </row>
    <row r="163" spans="1:13">
      <c r="A163" s="267">
        <v>153</v>
      </c>
      <c r="B163" s="276" t="s">
        <v>369</v>
      </c>
      <c r="C163" s="277">
        <v>68.75</v>
      </c>
      <c r="D163" s="278">
        <v>69.25</v>
      </c>
      <c r="E163" s="278">
        <v>68</v>
      </c>
      <c r="F163" s="278">
        <v>67.25</v>
      </c>
      <c r="G163" s="278">
        <v>66</v>
      </c>
      <c r="H163" s="278">
        <v>70</v>
      </c>
      <c r="I163" s="278">
        <v>71.25</v>
      </c>
      <c r="J163" s="278">
        <v>72</v>
      </c>
      <c r="K163" s="276">
        <v>70.5</v>
      </c>
      <c r="L163" s="276">
        <v>68.5</v>
      </c>
      <c r="M163" s="276">
        <v>18.915959999999998</v>
      </c>
    </row>
    <row r="164" spans="1:13">
      <c r="A164" s="267">
        <v>154</v>
      </c>
      <c r="B164" s="276" t="s">
        <v>100</v>
      </c>
      <c r="C164" s="277">
        <v>83.95</v>
      </c>
      <c r="D164" s="278">
        <v>84.25</v>
      </c>
      <c r="E164" s="278">
        <v>83.2</v>
      </c>
      <c r="F164" s="278">
        <v>82.45</v>
      </c>
      <c r="G164" s="278">
        <v>81.400000000000006</v>
      </c>
      <c r="H164" s="278">
        <v>85</v>
      </c>
      <c r="I164" s="278">
        <v>86.050000000000011</v>
      </c>
      <c r="J164" s="278">
        <v>86.8</v>
      </c>
      <c r="K164" s="276">
        <v>85.3</v>
      </c>
      <c r="L164" s="276">
        <v>83.5</v>
      </c>
      <c r="M164" s="276">
        <v>105.37729</v>
      </c>
    </row>
    <row r="165" spans="1:13">
      <c r="A165" s="267">
        <v>155</v>
      </c>
      <c r="B165" s="276" t="s">
        <v>375</v>
      </c>
      <c r="C165" s="277">
        <v>1618.35</v>
      </c>
      <c r="D165" s="278">
        <v>1626.1166666666668</v>
      </c>
      <c r="E165" s="278">
        <v>1592.2333333333336</v>
      </c>
      <c r="F165" s="278">
        <v>1566.1166666666668</v>
      </c>
      <c r="G165" s="278">
        <v>1532.2333333333336</v>
      </c>
      <c r="H165" s="278">
        <v>1652.2333333333336</v>
      </c>
      <c r="I165" s="278">
        <v>1686.1166666666668</v>
      </c>
      <c r="J165" s="278">
        <v>1712.2333333333336</v>
      </c>
      <c r="K165" s="276">
        <v>1660</v>
      </c>
      <c r="L165" s="276">
        <v>1600</v>
      </c>
      <c r="M165" s="276">
        <v>9.5490000000000005E-2</v>
      </c>
    </row>
    <row r="166" spans="1:13">
      <c r="A166" s="267">
        <v>156</v>
      </c>
      <c r="B166" s="276" t="s">
        <v>376</v>
      </c>
      <c r="C166" s="277">
        <v>1839.25</v>
      </c>
      <c r="D166" s="278">
        <v>1849.7333333333333</v>
      </c>
      <c r="E166" s="278">
        <v>1801.5166666666667</v>
      </c>
      <c r="F166" s="278">
        <v>1763.7833333333333</v>
      </c>
      <c r="G166" s="278">
        <v>1715.5666666666666</v>
      </c>
      <c r="H166" s="278">
        <v>1887.4666666666667</v>
      </c>
      <c r="I166" s="278">
        <v>1935.6833333333334</v>
      </c>
      <c r="J166" s="278">
        <v>1973.4166666666667</v>
      </c>
      <c r="K166" s="276">
        <v>1897.95</v>
      </c>
      <c r="L166" s="276">
        <v>1812</v>
      </c>
      <c r="M166" s="276">
        <v>0.159</v>
      </c>
    </row>
    <row r="167" spans="1:13">
      <c r="A167" s="267">
        <v>157</v>
      </c>
      <c r="B167" s="276" t="s">
        <v>372</v>
      </c>
      <c r="C167" s="277">
        <v>201.9</v>
      </c>
      <c r="D167" s="278">
        <v>207.75</v>
      </c>
      <c r="E167" s="278">
        <v>192.5</v>
      </c>
      <c r="F167" s="278">
        <v>183.1</v>
      </c>
      <c r="G167" s="278">
        <v>167.85</v>
      </c>
      <c r="H167" s="278">
        <v>217.15</v>
      </c>
      <c r="I167" s="278">
        <v>232.4</v>
      </c>
      <c r="J167" s="278">
        <v>241.8</v>
      </c>
      <c r="K167" s="276">
        <v>223</v>
      </c>
      <c r="L167" s="276">
        <v>198.35</v>
      </c>
      <c r="M167" s="276">
        <v>13.255979999999999</v>
      </c>
    </row>
    <row r="168" spans="1:13">
      <c r="A168" s="267">
        <v>158</v>
      </c>
      <c r="B168" s="276" t="s">
        <v>382</v>
      </c>
      <c r="C168" s="277">
        <v>220.1</v>
      </c>
      <c r="D168" s="278">
        <v>222.03333333333333</v>
      </c>
      <c r="E168" s="278">
        <v>215.16666666666666</v>
      </c>
      <c r="F168" s="278">
        <v>210.23333333333332</v>
      </c>
      <c r="G168" s="278">
        <v>203.36666666666665</v>
      </c>
      <c r="H168" s="278">
        <v>226.96666666666667</v>
      </c>
      <c r="I168" s="278">
        <v>233.83333333333334</v>
      </c>
      <c r="J168" s="278">
        <v>238.76666666666668</v>
      </c>
      <c r="K168" s="276">
        <v>228.9</v>
      </c>
      <c r="L168" s="276">
        <v>217.1</v>
      </c>
      <c r="M168" s="276">
        <v>2.07477</v>
      </c>
    </row>
    <row r="169" spans="1:13">
      <c r="A169" s="267">
        <v>159</v>
      </c>
      <c r="B169" s="276" t="s">
        <v>373</v>
      </c>
      <c r="C169" s="277">
        <v>81.25</v>
      </c>
      <c r="D169" s="278">
        <v>81.566666666666663</v>
      </c>
      <c r="E169" s="278">
        <v>80.383333333333326</v>
      </c>
      <c r="F169" s="278">
        <v>79.516666666666666</v>
      </c>
      <c r="G169" s="278">
        <v>78.333333333333329</v>
      </c>
      <c r="H169" s="278">
        <v>82.433333333333323</v>
      </c>
      <c r="I169" s="278">
        <v>83.61666666666666</v>
      </c>
      <c r="J169" s="278">
        <v>84.48333333333332</v>
      </c>
      <c r="K169" s="276">
        <v>82.75</v>
      </c>
      <c r="L169" s="276">
        <v>80.7</v>
      </c>
      <c r="M169" s="276">
        <v>0.20172999999999999</v>
      </c>
    </row>
    <row r="170" spans="1:13">
      <c r="A170" s="267">
        <v>160</v>
      </c>
      <c r="B170" s="276" t="s">
        <v>374</v>
      </c>
      <c r="C170" s="277">
        <v>153.44999999999999</v>
      </c>
      <c r="D170" s="278">
        <v>155.06666666666666</v>
      </c>
      <c r="E170" s="278">
        <v>151.18333333333334</v>
      </c>
      <c r="F170" s="278">
        <v>148.91666666666669</v>
      </c>
      <c r="G170" s="278">
        <v>145.03333333333336</v>
      </c>
      <c r="H170" s="278">
        <v>157.33333333333331</v>
      </c>
      <c r="I170" s="278">
        <v>161.21666666666664</v>
      </c>
      <c r="J170" s="278">
        <v>163.48333333333329</v>
      </c>
      <c r="K170" s="276">
        <v>158.94999999999999</v>
      </c>
      <c r="L170" s="276">
        <v>152.80000000000001</v>
      </c>
      <c r="M170" s="276">
        <v>1.11819</v>
      </c>
    </row>
    <row r="171" spans="1:13">
      <c r="A171" s="267">
        <v>161</v>
      </c>
      <c r="B171" s="276" t="s">
        <v>245</v>
      </c>
      <c r="C171" s="277">
        <v>121.6</v>
      </c>
      <c r="D171" s="278">
        <v>121.10000000000001</v>
      </c>
      <c r="E171" s="278">
        <v>118.70000000000002</v>
      </c>
      <c r="F171" s="278">
        <v>115.80000000000001</v>
      </c>
      <c r="G171" s="278">
        <v>113.40000000000002</v>
      </c>
      <c r="H171" s="278">
        <v>124.00000000000001</v>
      </c>
      <c r="I171" s="278">
        <v>126.40000000000002</v>
      </c>
      <c r="J171" s="278">
        <v>129.30000000000001</v>
      </c>
      <c r="K171" s="276">
        <v>123.5</v>
      </c>
      <c r="L171" s="276">
        <v>118.2</v>
      </c>
      <c r="M171" s="276">
        <v>2.69496</v>
      </c>
    </row>
    <row r="172" spans="1:13">
      <c r="A172" s="267">
        <v>162</v>
      </c>
      <c r="B172" s="276" t="s">
        <v>378</v>
      </c>
      <c r="C172" s="277">
        <v>5318.8</v>
      </c>
      <c r="D172" s="278">
        <v>5298.5333333333338</v>
      </c>
      <c r="E172" s="278">
        <v>5260.6666666666679</v>
      </c>
      <c r="F172" s="278">
        <v>5202.5333333333338</v>
      </c>
      <c r="G172" s="278">
        <v>5164.6666666666679</v>
      </c>
      <c r="H172" s="278">
        <v>5356.6666666666679</v>
      </c>
      <c r="I172" s="278">
        <v>5394.5333333333347</v>
      </c>
      <c r="J172" s="278">
        <v>5452.6666666666679</v>
      </c>
      <c r="K172" s="276">
        <v>5336.4</v>
      </c>
      <c r="L172" s="276">
        <v>5240.3999999999996</v>
      </c>
      <c r="M172" s="276">
        <v>2.9919999999999999E-2</v>
      </c>
    </row>
    <row r="173" spans="1:13">
      <c r="A173" s="267">
        <v>163</v>
      </c>
      <c r="B173" s="276" t="s">
        <v>379</v>
      </c>
      <c r="C173" s="277">
        <v>1409.05</v>
      </c>
      <c r="D173" s="278">
        <v>1427.9166666666667</v>
      </c>
      <c r="E173" s="278">
        <v>1383.7833333333335</v>
      </c>
      <c r="F173" s="278">
        <v>1358.5166666666669</v>
      </c>
      <c r="G173" s="278">
        <v>1314.3833333333337</v>
      </c>
      <c r="H173" s="278">
        <v>1453.1833333333334</v>
      </c>
      <c r="I173" s="278">
        <v>1497.3166666666666</v>
      </c>
      <c r="J173" s="278">
        <v>1522.5833333333333</v>
      </c>
      <c r="K173" s="276">
        <v>1472.05</v>
      </c>
      <c r="L173" s="276">
        <v>1402.65</v>
      </c>
      <c r="M173" s="276">
        <v>0.42165000000000002</v>
      </c>
    </row>
    <row r="174" spans="1:13">
      <c r="A174" s="267">
        <v>164</v>
      </c>
      <c r="B174" s="276" t="s">
        <v>101</v>
      </c>
      <c r="C174" s="277">
        <v>473.3</v>
      </c>
      <c r="D174" s="278">
        <v>472.48333333333335</v>
      </c>
      <c r="E174" s="278">
        <v>468.61666666666667</v>
      </c>
      <c r="F174" s="278">
        <v>463.93333333333334</v>
      </c>
      <c r="G174" s="278">
        <v>460.06666666666666</v>
      </c>
      <c r="H174" s="278">
        <v>477.16666666666669</v>
      </c>
      <c r="I174" s="278">
        <v>481.03333333333336</v>
      </c>
      <c r="J174" s="278">
        <v>485.7166666666667</v>
      </c>
      <c r="K174" s="276">
        <v>476.35</v>
      </c>
      <c r="L174" s="276">
        <v>467.8</v>
      </c>
      <c r="M174" s="276">
        <v>15.317119999999999</v>
      </c>
    </row>
    <row r="175" spans="1:13">
      <c r="A175" s="267">
        <v>165</v>
      </c>
      <c r="B175" s="276" t="s">
        <v>387</v>
      </c>
      <c r="C175" s="277">
        <v>42.3</v>
      </c>
      <c r="D175" s="278">
        <v>42.4</v>
      </c>
      <c r="E175" s="278">
        <v>42</v>
      </c>
      <c r="F175" s="278">
        <v>41.7</v>
      </c>
      <c r="G175" s="278">
        <v>41.300000000000004</v>
      </c>
      <c r="H175" s="278">
        <v>42.699999999999996</v>
      </c>
      <c r="I175" s="278">
        <v>43.099999999999987</v>
      </c>
      <c r="J175" s="278">
        <v>43.399999999999991</v>
      </c>
      <c r="K175" s="276">
        <v>42.8</v>
      </c>
      <c r="L175" s="276">
        <v>42.1</v>
      </c>
      <c r="M175" s="276">
        <v>1.6309400000000001</v>
      </c>
    </row>
    <row r="176" spans="1:13">
      <c r="A176" s="267">
        <v>166</v>
      </c>
      <c r="B176" s="276" t="s">
        <v>1396</v>
      </c>
      <c r="C176" s="277">
        <v>3512.55</v>
      </c>
      <c r="D176" s="278">
        <v>3530.65</v>
      </c>
      <c r="E176" s="278">
        <v>3486.9</v>
      </c>
      <c r="F176" s="278">
        <v>3461.25</v>
      </c>
      <c r="G176" s="278">
        <v>3417.5</v>
      </c>
      <c r="H176" s="278">
        <v>3556.3</v>
      </c>
      <c r="I176" s="278">
        <v>3600.05</v>
      </c>
      <c r="J176" s="278">
        <v>3625.7000000000003</v>
      </c>
      <c r="K176" s="276">
        <v>3574.4</v>
      </c>
      <c r="L176" s="276">
        <v>3505</v>
      </c>
      <c r="M176" s="276">
        <v>0.35294999999999999</v>
      </c>
    </row>
    <row r="177" spans="1:13">
      <c r="A177" s="267">
        <v>167</v>
      </c>
      <c r="B177" s="276" t="s">
        <v>103</v>
      </c>
      <c r="C177" s="277">
        <v>23.35</v>
      </c>
      <c r="D177" s="278">
        <v>23.45</v>
      </c>
      <c r="E177" s="278">
        <v>23.15</v>
      </c>
      <c r="F177" s="278">
        <v>22.95</v>
      </c>
      <c r="G177" s="278">
        <v>22.65</v>
      </c>
      <c r="H177" s="278">
        <v>23.65</v>
      </c>
      <c r="I177" s="278">
        <v>23.950000000000003</v>
      </c>
      <c r="J177" s="278">
        <v>24.15</v>
      </c>
      <c r="K177" s="276">
        <v>23.75</v>
      </c>
      <c r="L177" s="276">
        <v>23.25</v>
      </c>
      <c r="M177" s="276">
        <v>36.904809999999998</v>
      </c>
    </row>
    <row r="178" spans="1:13">
      <c r="A178" s="267">
        <v>168</v>
      </c>
      <c r="B178" s="276" t="s">
        <v>388</v>
      </c>
      <c r="C178" s="277">
        <v>203.75</v>
      </c>
      <c r="D178" s="278">
        <v>205.58333333333334</v>
      </c>
      <c r="E178" s="278">
        <v>200.16666666666669</v>
      </c>
      <c r="F178" s="278">
        <v>196.58333333333334</v>
      </c>
      <c r="G178" s="278">
        <v>191.16666666666669</v>
      </c>
      <c r="H178" s="278">
        <v>209.16666666666669</v>
      </c>
      <c r="I178" s="278">
        <v>214.58333333333337</v>
      </c>
      <c r="J178" s="278">
        <v>218.16666666666669</v>
      </c>
      <c r="K178" s="276">
        <v>211</v>
      </c>
      <c r="L178" s="276">
        <v>202</v>
      </c>
      <c r="M178" s="276">
        <v>4.2335500000000001</v>
      </c>
    </row>
    <row r="179" spans="1:13">
      <c r="A179" s="267">
        <v>169</v>
      </c>
      <c r="B179" s="276" t="s">
        <v>380</v>
      </c>
      <c r="C179" s="277">
        <v>881.8</v>
      </c>
      <c r="D179" s="278">
        <v>887.16666666666663</v>
      </c>
      <c r="E179" s="278">
        <v>872.38333333333321</v>
      </c>
      <c r="F179" s="278">
        <v>862.96666666666658</v>
      </c>
      <c r="G179" s="278">
        <v>848.18333333333317</v>
      </c>
      <c r="H179" s="278">
        <v>896.58333333333326</v>
      </c>
      <c r="I179" s="278">
        <v>911.36666666666679</v>
      </c>
      <c r="J179" s="278">
        <v>920.7833333333333</v>
      </c>
      <c r="K179" s="276">
        <v>901.95</v>
      </c>
      <c r="L179" s="276">
        <v>877.75</v>
      </c>
      <c r="M179" s="276">
        <v>0.12408</v>
      </c>
    </row>
    <row r="180" spans="1:13">
      <c r="A180" s="267">
        <v>170</v>
      </c>
      <c r="B180" s="276" t="s">
        <v>246</v>
      </c>
      <c r="C180" s="277">
        <v>514.1</v>
      </c>
      <c r="D180" s="278">
        <v>516.75000000000011</v>
      </c>
      <c r="E180" s="278">
        <v>505.55000000000018</v>
      </c>
      <c r="F180" s="278">
        <v>497.00000000000006</v>
      </c>
      <c r="G180" s="278">
        <v>485.80000000000013</v>
      </c>
      <c r="H180" s="278">
        <v>525.30000000000018</v>
      </c>
      <c r="I180" s="278">
        <v>536.50000000000023</v>
      </c>
      <c r="J180" s="278">
        <v>545.0500000000003</v>
      </c>
      <c r="K180" s="276">
        <v>527.95000000000005</v>
      </c>
      <c r="L180" s="276">
        <v>508.2</v>
      </c>
      <c r="M180" s="276">
        <v>0.80611999999999995</v>
      </c>
    </row>
    <row r="181" spans="1:13">
      <c r="A181" s="267">
        <v>171</v>
      </c>
      <c r="B181" s="276" t="s">
        <v>104</v>
      </c>
      <c r="C181" s="277">
        <v>656.05</v>
      </c>
      <c r="D181" s="278">
        <v>661.38333333333333</v>
      </c>
      <c r="E181" s="278">
        <v>648.26666666666665</v>
      </c>
      <c r="F181" s="278">
        <v>640.48333333333335</v>
      </c>
      <c r="G181" s="278">
        <v>627.36666666666667</v>
      </c>
      <c r="H181" s="278">
        <v>669.16666666666663</v>
      </c>
      <c r="I181" s="278">
        <v>682.28333333333319</v>
      </c>
      <c r="J181" s="278">
        <v>690.06666666666661</v>
      </c>
      <c r="K181" s="276">
        <v>674.5</v>
      </c>
      <c r="L181" s="276">
        <v>653.6</v>
      </c>
      <c r="M181" s="276">
        <v>18.71847</v>
      </c>
    </row>
    <row r="182" spans="1:13">
      <c r="A182" s="267">
        <v>172</v>
      </c>
      <c r="B182" s="276" t="s">
        <v>247</v>
      </c>
      <c r="C182" s="277">
        <v>358.1</v>
      </c>
      <c r="D182" s="278">
        <v>361.11666666666662</v>
      </c>
      <c r="E182" s="278">
        <v>352.98333333333323</v>
      </c>
      <c r="F182" s="278">
        <v>347.86666666666662</v>
      </c>
      <c r="G182" s="278">
        <v>339.73333333333323</v>
      </c>
      <c r="H182" s="278">
        <v>366.23333333333323</v>
      </c>
      <c r="I182" s="278">
        <v>374.36666666666656</v>
      </c>
      <c r="J182" s="278">
        <v>379.48333333333323</v>
      </c>
      <c r="K182" s="276">
        <v>369.25</v>
      </c>
      <c r="L182" s="276">
        <v>356</v>
      </c>
      <c r="M182" s="276">
        <v>0.75339999999999996</v>
      </c>
    </row>
    <row r="183" spans="1:13">
      <c r="A183" s="267">
        <v>173</v>
      </c>
      <c r="B183" s="276" t="s">
        <v>248</v>
      </c>
      <c r="C183" s="277">
        <v>1141.75</v>
      </c>
      <c r="D183" s="278">
        <v>1108.8833333333334</v>
      </c>
      <c r="E183" s="278">
        <v>1067.8666666666668</v>
      </c>
      <c r="F183" s="278">
        <v>993.98333333333335</v>
      </c>
      <c r="G183" s="278">
        <v>952.9666666666667</v>
      </c>
      <c r="H183" s="278">
        <v>1182.7666666666669</v>
      </c>
      <c r="I183" s="278">
        <v>1223.7833333333338</v>
      </c>
      <c r="J183" s="278">
        <v>1297.666666666667</v>
      </c>
      <c r="K183" s="276">
        <v>1149.9000000000001</v>
      </c>
      <c r="L183" s="276">
        <v>1035</v>
      </c>
      <c r="M183" s="276">
        <v>57.767020000000002</v>
      </c>
    </row>
    <row r="184" spans="1:13">
      <c r="A184" s="267">
        <v>174</v>
      </c>
      <c r="B184" s="276" t="s">
        <v>389</v>
      </c>
      <c r="C184" s="277">
        <v>88.8</v>
      </c>
      <c r="D184" s="278">
        <v>88.483333333333348</v>
      </c>
      <c r="E184" s="278">
        <v>86.966666666666697</v>
      </c>
      <c r="F184" s="278">
        <v>85.133333333333354</v>
      </c>
      <c r="G184" s="278">
        <v>83.616666666666703</v>
      </c>
      <c r="H184" s="278">
        <v>90.316666666666691</v>
      </c>
      <c r="I184" s="278">
        <v>91.833333333333343</v>
      </c>
      <c r="J184" s="278">
        <v>93.666666666666686</v>
      </c>
      <c r="K184" s="276">
        <v>90</v>
      </c>
      <c r="L184" s="276">
        <v>86.65</v>
      </c>
      <c r="M184" s="276">
        <v>1.41858</v>
      </c>
    </row>
    <row r="185" spans="1:13">
      <c r="A185" s="267">
        <v>175</v>
      </c>
      <c r="B185" s="276" t="s">
        <v>381</v>
      </c>
      <c r="C185" s="277">
        <v>369.7</v>
      </c>
      <c r="D185" s="278">
        <v>373.5</v>
      </c>
      <c r="E185" s="278">
        <v>364</v>
      </c>
      <c r="F185" s="278">
        <v>358.3</v>
      </c>
      <c r="G185" s="278">
        <v>348.8</v>
      </c>
      <c r="H185" s="278">
        <v>379.2</v>
      </c>
      <c r="I185" s="278">
        <v>388.7</v>
      </c>
      <c r="J185" s="278">
        <v>394.4</v>
      </c>
      <c r="K185" s="276">
        <v>383</v>
      </c>
      <c r="L185" s="276">
        <v>367.8</v>
      </c>
      <c r="M185" s="276">
        <v>9.1112599999999997</v>
      </c>
    </row>
    <row r="186" spans="1:13">
      <c r="A186" s="267">
        <v>176</v>
      </c>
      <c r="B186" s="276" t="s">
        <v>249</v>
      </c>
      <c r="C186" s="277">
        <v>174.75</v>
      </c>
      <c r="D186" s="278">
        <v>175.23333333333335</v>
      </c>
      <c r="E186" s="278">
        <v>173.06666666666669</v>
      </c>
      <c r="F186" s="278">
        <v>171.38333333333335</v>
      </c>
      <c r="G186" s="278">
        <v>169.2166666666667</v>
      </c>
      <c r="H186" s="278">
        <v>176.91666666666669</v>
      </c>
      <c r="I186" s="278">
        <v>179.08333333333331</v>
      </c>
      <c r="J186" s="278">
        <v>180.76666666666668</v>
      </c>
      <c r="K186" s="276">
        <v>177.4</v>
      </c>
      <c r="L186" s="276">
        <v>173.55</v>
      </c>
      <c r="M186" s="276">
        <v>2.0717500000000002</v>
      </c>
    </row>
    <row r="187" spans="1:13">
      <c r="A187" s="267">
        <v>177</v>
      </c>
      <c r="B187" s="276" t="s">
        <v>105</v>
      </c>
      <c r="C187" s="277">
        <v>787.85</v>
      </c>
      <c r="D187" s="278">
        <v>785.06666666666661</v>
      </c>
      <c r="E187" s="278">
        <v>778.28333333333319</v>
      </c>
      <c r="F187" s="278">
        <v>768.71666666666658</v>
      </c>
      <c r="G187" s="278">
        <v>761.93333333333317</v>
      </c>
      <c r="H187" s="278">
        <v>794.63333333333321</v>
      </c>
      <c r="I187" s="278">
        <v>801.41666666666652</v>
      </c>
      <c r="J187" s="278">
        <v>810.98333333333323</v>
      </c>
      <c r="K187" s="276">
        <v>791.85</v>
      </c>
      <c r="L187" s="276">
        <v>775.5</v>
      </c>
      <c r="M187" s="276">
        <v>17.88758</v>
      </c>
    </row>
    <row r="188" spans="1:13">
      <c r="A188" s="267">
        <v>178</v>
      </c>
      <c r="B188" s="276" t="s">
        <v>383</v>
      </c>
      <c r="C188" s="277">
        <v>66.8</v>
      </c>
      <c r="D188" s="278">
        <v>67.983333333333334</v>
      </c>
      <c r="E188" s="278">
        <v>65.366666666666674</v>
      </c>
      <c r="F188" s="278">
        <v>63.933333333333337</v>
      </c>
      <c r="G188" s="278">
        <v>61.316666666666677</v>
      </c>
      <c r="H188" s="278">
        <v>69.416666666666671</v>
      </c>
      <c r="I188" s="278">
        <v>72.033333333333317</v>
      </c>
      <c r="J188" s="278">
        <v>73.466666666666669</v>
      </c>
      <c r="K188" s="276">
        <v>70.599999999999994</v>
      </c>
      <c r="L188" s="276">
        <v>66.55</v>
      </c>
      <c r="M188" s="276">
        <v>7.2140599999999999</v>
      </c>
    </row>
    <row r="189" spans="1:13">
      <c r="A189" s="267">
        <v>179</v>
      </c>
      <c r="B189" s="276" t="s">
        <v>384</v>
      </c>
      <c r="C189" s="277">
        <v>552.6</v>
      </c>
      <c r="D189" s="278">
        <v>551</v>
      </c>
      <c r="E189" s="278">
        <v>534.20000000000005</v>
      </c>
      <c r="F189" s="278">
        <v>515.80000000000007</v>
      </c>
      <c r="G189" s="278">
        <v>499.00000000000011</v>
      </c>
      <c r="H189" s="278">
        <v>569.4</v>
      </c>
      <c r="I189" s="278">
        <v>586.19999999999993</v>
      </c>
      <c r="J189" s="278">
        <v>604.59999999999991</v>
      </c>
      <c r="K189" s="276">
        <v>567.79999999999995</v>
      </c>
      <c r="L189" s="276">
        <v>532.6</v>
      </c>
      <c r="M189" s="276">
        <v>0.93300000000000005</v>
      </c>
    </row>
    <row r="190" spans="1:13">
      <c r="A190" s="267">
        <v>180</v>
      </c>
      <c r="B190" s="276" t="s">
        <v>1439</v>
      </c>
      <c r="C190" s="277">
        <v>190.15</v>
      </c>
      <c r="D190" s="278">
        <v>191.98333333333335</v>
      </c>
      <c r="E190" s="278">
        <v>187.2166666666667</v>
      </c>
      <c r="F190" s="278">
        <v>184.28333333333336</v>
      </c>
      <c r="G190" s="278">
        <v>179.51666666666671</v>
      </c>
      <c r="H190" s="278">
        <v>194.91666666666669</v>
      </c>
      <c r="I190" s="278">
        <v>199.68333333333334</v>
      </c>
      <c r="J190" s="278">
        <v>202.61666666666667</v>
      </c>
      <c r="K190" s="276">
        <v>196.75</v>
      </c>
      <c r="L190" s="276">
        <v>189.05</v>
      </c>
      <c r="M190" s="276">
        <v>0.57682</v>
      </c>
    </row>
    <row r="191" spans="1:13">
      <c r="A191" s="267">
        <v>181</v>
      </c>
      <c r="B191" s="276" t="s">
        <v>390</v>
      </c>
      <c r="C191" s="277">
        <v>66.3</v>
      </c>
      <c r="D191" s="278">
        <v>66.716666666666669</v>
      </c>
      <c r="E191" s="278">
        <v>64.683333333333337</v>
      </c>
      <c r="F191" s="278">
        <v>63.066666666666663</v>
      </c>
      <c r="G191" s="278">
        <v>61.033333333333331</v>
      </c>
      <c r="H191" s="278">
        <v>68.333333333333343</v>
      </c>
      <c r="I191" s="278">
        <v>70.366666666666674</v>
      </c>
      <c r="J191" s="278">
        <v>71.983333333333348</v>
      </c>
      <c r="K191" s="276">
        <v>68.75</v>
      </c>
      <c r="L191" s="276">
        <v>65.099999999999994</v>
      </c>
      <c r="M191" s="276">
        <v>10.02093</v>
      </c>
    </row>
    <row r="192" spans="1:13">
      <c r="A192" s="267">
        <v>182</v>
      </c>
      <c r="B192" s="276" t="s">
        <v>250</v>
      </c>
      <c r="C192" s="277">
        <v>191.05</v>
      </c>
      <c r="D192" s="278">
        <v>191.81666666666669</v>
      </c>
      <c r="E192" s="278">
        <v>188.98333333333338</v>
      </c>
      <c r="F192" s="278">
        <v>186.91666666666669</v>
      </c>
      <c r="G192" s="278">
        <v>184.08333333333337</v>
      </c>
      <c r="H192" s="278">
        <v>193.88333333333338</v>
      </c>
      <c r="I192" s="278">
        <v>196.7166666666667</v>
      </c>
      <c r="J192" s="278">
        <v>198.78333333333339</v>
      </c>
      <c r="K192" s="276">
        <v>194.65</v>
      </c>
      <c r="L192" s="276">
        <v>189.75</v>
      </c>
      <c r="M192" s="276">
        <v>6.9032099999999996</v>
      </c>
    </row>
    <row r="193" spans="1:13">
      <c r="A193" s="267">
        <v>183</v>
      </c>
      <c r="B193" s="276" t="s">
        <v>385</v>
      </c>
      <c r="C193" s="277">
        <v>316.14999999999998</v>
      </c>
      <c r="D193" s="278">
        <v>318.8</v>
      </c>
      <c r="E193" s="278">
        <v>312.60000000000002</v>
      </c>
      <c r="F193" s="278">
        <v>309.05</v>
      </c>
      <c r="G193" s="278">
        <v>302.85000000000002</v>
      </c>
      <c r="H193" s="278">
        <v>322.35000000000002</v>
      </c>
      <c r="I193" s="278">
        <v>328.54999999999995</v>
      </c>
      <c r="J193" s="278">
        <v>332.1</v>
      </c>
      <c r="K193" s="276">
        <v>325</v>
      </c>
      <c r="L193" s="276">
        <v>315.25</v>
      </c>
      <c r="M193" s="276">
        <v>0.29174</v>
      </c>
    </row>
    <row r="194" spans="1:13">
      <c r="A194" s="267">
        <v>184</v>
      </c>
      <c r="B194" s="276" t="s">
        <v>386</v>
      </c>
      <c r="C194" s="277">
        <v>296.7</v>
      </c>
      <c r="D194" s="278">
        <v>295.0333333333333</v>
      </c>
      <c r="E194" s="278">
        <v>291.96666666666658</v>
      </c>
      <c r="F194" s="278">
        <v>287.23333333333329</v>
      </c>
      <c r="G194" s="278">
        <v>284.16666666666657</v>
      </c>
      <c r="H194" s="278">
        <v>299.76666666666659</v>
      </c>
      <c r="I194" s="278">
        <v>302.83333333333331</v>
      </c>
      <c r="J194" s="278">
        <v>307.56666666666661</v>
      </c>
      <c r="K194" s="276">
        <v>298.10000000000002</v>
      </c>
      <c r="L194" s="276">
        <v>290.3</v>
      </c>
      <c r="M194" s="276">
        <v>6.3893000000000004</v>
      </c>
    </row>
    <row r="195" spans="1:13">
      <c r="A195" s="267">
        <v>185</v>
      </c>
      <c r="B195" s="276" t="s">
        <v>391</v>
      </c>
      <c r="C195" s="277">
        <v>669.9</v>
      </c>
      <c r="D195" s="278">
        <v>665.33333333333326</v>
      </c>
      <c r="E195" s="278">
        <v>657.86666666666656</v>
      </c>
      <c r="F195" s="278">
        <v>645.83333333333326</v>
      </c>
      <c r="G195" s="278">
        <v>638.36666666666656</v>
      </c>
      <c r="H195" s="278">
        <v>677.36666666666656</v>
      </c>
      <c r="I195" s="278">
        <v>684.83333333333326</v>
      </c>
      <c r="J195" s="278">
        <v>696.86666666666656</v>
      </c>
      <c r="K195" s="276">
        <v>672.8</v>
      </c>
      <c r="L195" s="276">
        <v>653.29999999999995</v>
      </c>
      <c r="M195" s="276">
        <v>7.1739999999999998E-2</v>
      </c>
    </row>
    <row r="196" spans="1:13">
      <c r="A196" s="267">
        <v>186</v>
      </c>
      <c r="B196" s="276" t="s">
        <v>399</v>
      </c>
      <c r="C196" s="277">
        <v>674.95</v>
      </c>
      <c r="D196" s="278">
        <v>679.35</v>
      </c>
      <c r="E196" s="278">
        <v>665.7</v>
      </c>
      <c r="F196" s="278">
        <v>656.45</v>
      </c>
      <c r="G196" s="278">
        <v>642.80000000000007</v>
      </c>
      <c r="H196" s="278">
        <v>688.6</v>
      </c>
      <c r="I196" s="278">
        <v>702.24999999999989</v>
      </c>
      <c r="J196" s="278">
        <v>711.5</v>
      </c>
      <c r="K196" s="276">
        <v>693</v>
      </c>
      <c r="L196" s="276">
        <v>670.1</v>
      </c>
      <c r="M196" s="276">
        <v>2.57437</v>
      </c>
    </row>
    <row r="197" spans="1:13">
      <c r="A197" s="267">
        <v>187</v>
      </c>
      <c r="B197" s="276" t="s">
        <v>392</v>
      </c>
      <c r="C197" s="277">
        <v>27.7</v>
      </c>
      <c r="D197" s="278">
        <v>27.899999999999995</v>
      </c>
      <c r="E197" s="278">
        <v>27.399999999999991</v>
      </c>
      <c r="F197" s="278">
        <v>27.099999999999998</v>
      </c>
      <c r="G197" s="278">
        <v>26.599999999999994</v>
      </c>
      <c r="H197" s="278">
        <v>28.199999999999989</v>
      </c>
      <c r="I197" s="278">
        <v>28.699999999999996</v>
      </c>
      <c r="J197" s="278">
        <v>28.999999999999986</v>
      </c>
      <c r="K197" s="276">
        <v>28.4</v>
      </c>
      <c r="L197" s="276">
        <v>27.6</v>
      </c>
      <c r="M197" s="276">
        <v>1.83267</v>
      </c>
    </row>
    <row r="198" spans="1:13">
      <c r="A198" s="267">
        <v>188</v>
      </c>
      <c r="B198" s="276" t="s">
        <v>393</v>
      </c>
      <c r="C198" s="277">
        <v>805.45</v>
      </c>
      <c r="D198" s="278">
        <v>803.15</v>
      </c>
      <c r="E198" s="278">
        <v>796.3</v>
      </c>
      <c r="F198" s="278">
        <v>787.15</v>
      </c>
      <c r="G198" s="278">
        <v>780.3</v>
      </c>
      <c r="H198" s="278">
        <v>812.3</v>
      </c>
      <c r="I198" s="278">
        <v>819.15000000000009</v>
      </c>
      <c r="J198" s="278">
        <v>828.3</v>
      </c>
      <c r="K198" s="276">
        <v>810</v>
      </c>
      <c r="L198" s="276">
        <v>794</v>
      </c>
      <c r="M198" s="276">
        <v>0.20665</v>
      </c>
    </row>
    <row r="199" spans="1:13">
      <c r="A199" s="267">
        <v>189</v>
      </c>
      <c r="B199" s="276" t="s">
        <v>106</v>
      </c>
      <c r="C199" s="277">
        <v>781.6</v>
      </c>
      <c r="D199" s="278">
        <v>767.19999999999993</v>
      </c>
      <c r="E199" s="278">
        <v>744.39999999999986</v>
      </c>
      <c r="F199" s="278">
        <v>707.19999999999993</v>
      </c>
      <c r="G199" s="278">
        <v>684.39999999999986</v>
      </c>
      <c r="H199" s="278">
        <v>804.39999999999986</v>
      </c>
      <c r="I199" s="278">
        <v>827.19999999999982</v>
      </c>
      <c r="J199" s="278">
        <v>864.39999999999986</v>
      </c>
      <c r="K199" s="276">
        <v>790</v>
      </c>
      <c r="L199" s="276">
        <v>730</v>
      </c>
      <c r="M199" s="276">
        <v>80.599329999999995</v>
      </c>
    </row>
    <row r="200" spans="1:13">
      <c r="A200" s="267">
        <v>190</v>
      </c>
      <c r="B200" s="276" t="s">
        <v>108</v>
      </c>
      <c r="C200" s="277">
        <v>822.4</v>
      </c>
      <c r="D200" s="278">
        <v>828.48333333333323</v>
      </c>
      <c r="E200" s="278">
        <v>813.11666666666645</v>
      </c>
      <c r="F200" s="278">
        <v>803.83333333333326</v>
      </c>
      <c r="G200" s="278">
        <v>788.46666666666647</v>
      </c>
      <c r="H200" s="278">
        <v>837.76666666666642</v>
      </c>
      <c r="I200" s="278">
        <v>853.13333333333321</v>
      </c>
      <c r="J200" s="278">
        <v>862.4166666666664</v>
      </c>
      <c r="K200" s="276">
        <v>843.85</v>
      </c>
      <c r="L200" s="276">
        <v>819.2</v>
      </c>
      <c r="M200" s="276">
        <v>59.53172</v>
      </c>
    </row>
    <row r="201" spans="1:13">
      <c r="A201" s="267">
        <v>191</v>
      </c>
      <c r="B201" s="276" t="s">
        <v>109</v>
      </c>
      <c r="C201" s="277">
        <v>2040.8</v>
      </c>
      <c r="D201" s="278">
        <v>2007.2666666666667</v>
      </c>
      <c r="E201" s="278">
        <v>1949.5333333333333</v>
      </c>
      <c r="F201" s="278">
        <v>1858.2666666666667</v>
      </c>
      <c r="G201" s="278">
        <v>1800.5333333333333</v>
      </c>
      <c r="H201" s="278">
        <v>2098.5333333333333</v>
      </c>
      <c r="I201" s="278">
        <v>2156.2666666666664</v>
      </c>
      <c r="J201" s="278">
        <v>2247.5333333333333</v>
      </c>
      <c r="K201" s="276">
        <v>2065</v>
      </c>
      <c r="L201" s="276">
        <v>1916</v>
      </c>
      <c r="M201" s="276">
        <v>76.359809999999996</v>
      </c>
    </row>
    <row r="202" spans="1:13">
      <c r="A202" s="267">
        <v>192</v>
      </c>
      <c r="B202" s="276" t="s">
        <v>252</v>
      </c>
      <c r="C202" s="277">
        <v>2251.5</v>
      </c>
      <c r="D202" s="278">
        <v>2248.4666666666667</v>
      </c>
      <c r="E202" s="278">
        <v>2228.9333333333334</v>
      </c>
      <c r="F202" s="278">
        <v>2206.3666666666668</v>
      </c>
      <c r="G202" s="278">
        <v>2186.8333333333335</v>
      </c>
      <c r="H202" s="278">
        <v>2271.0333333333333</v>
      </c>
      <c r="I202" s="278">
        <v>2290.5666666666671</v>
      </c>
      <c r="J202" s="278">
        <v>2313.1333333333332</v>
      </c>
      <c r="K202" s="276">
        <v>2268</v>
      </c>
      <c r="L202" s="276">
        <v>2225.9</v>
      </c>
      <c r="M202" s="276">
        <v>1.5005599999999999</v>
      </c>
    </row>
    <row r="203" spans="1:13">
      <c r="A203" s="267">
        <v>193</v>
      </c>
      <c r="B203" s="276" t="s">
        <v>110</v>
      </c>
      <c r="C203" s="277">
        <v>1215.25</v>
      </c>
      <c r="D203" s="278">
        <v>1205.9166666666667</v>
      </c>
      <c r="E203" s="278">
        <v>1186.8333333333335</v>
      </c>
      <c r="F203" s="278">
        <v>1158.4166666666667</v>
      </c>
      <c r="G203" s="278">
        <v>1139.3333333333335</v>
      </c>
      <c r="H203" s="278">
        <v>1234.3333333333335</v>
      </c>
      <c r="I203" s="278">
        <v>1253.416666666667</v>
      </c>
      <c r="J203" s="278">
        <v>1281.8333333333335</v>
      </c>
      <c r="K203" s="276">
        <v>1225</v>
      </c>
      <c r="L203" s="276">
        <v>1177.5</v>
      </c>
      <c r="M203" s="276">
        <v>109.63039999999999</v>
      </c>
    </row>
    <row r="204" spans="1:13">
      <c r="A204" s="267">
        <v>194</v>
      </c>
      <c r="B204" s="276" t="s">
        <v>253</v>
      </c>
      <c r="C204" s="277">
        <v>587.5</v>
      </c>
      <c r="D204" s="278">
        <v>589.19999999999993</v>
      </c>
      <c r="E204" s="278">
        <v>583.89999999999986</v>
      </c>
      <c r="F204" s="278">
        <v>580.29999999999995</v>
      </c>
      <c r="G204" s="278">
        <v>574.99999999999989</v>
      </c>
      <c r="H204" s="278">
        <v>592.79999999999984</v>
      </c>
      <c r="I204" s="278">
        <v>598.0999999999998</v>
      </c>
      <c r="J204" s="278">
        <v>601.69999999999982</v>
      </c>
      <c r="K204" s="276">
        <v>594.5</v>
      </c>
      <c r="L204" s="276">
        <v>585.6</v>
      </c>
      <c r="M204" s="276">
        <v>22.060549999999999</v>
      </c>
    </row>
    <row r="205" spans="1:13">
      <c r="A205" s="267">
        <v>195</v>
      </c>
      <c r="B205" s="276" t="s">
        <v>251</v>
      </c>
      <c r="C205" s="277">
        <v>663.15</v>
      </c>
      <c r="D205" s="278">
        <v>667.41666666666663</v>
      </c>
      <c r="E205" s="278">
        <v>654.73333333333323</v>
      </c>
      <c r="F205" s="278">
        <v>646.31666666666661</v>
      </c>
      <c r="G205" s="278">
        <v>633.63333333333321</v>
      </c>
      <c r="H205" s="278">
        <v>675.83333333333326</v>
      </c>
      <c r="I205" s="278">
        <v>688.51666666666665</v>
      </c>
      <c r="J205" s="278">
        <v>696.93333333333328</v>
      </c>
      <c r="K205" s="276">
        <v>680.1</v>
      </c>
      <c r="L205" s="276">
        <v>659</v>
      </c>
      <c r="M205" s="276">
        <v>1.13365</v>
      </c>
    </row>
    <row r="206" spans="1:13">
      <c r="A206" s="267">
        <v>196</v>
      </c>
      <c r="B206" s="276" t="s">
        <v>394</v>
      </c>
      <c r="C206" s="277">
        <v>184.1</v>
      </c>
      <c r="D206" s="278">
        <v>184.01666666666665</v>
      </c>
      <c r="E206" s="278">
        <v>182.08333333333331</v>
      </c>
      <c r="F206" s="278">
        <v>180.06666666666666</v>
      </c>
      <c r="G206" s="278">
        <v>178.13333333333333</v>
      </c>
      <c r="H206" s="278">
        <v>186.0333333333333</v>
      </c>
      <c r="I206" s="278">
        <v>187.96666666666664</v>
      </c>
      <c r="J206" s="278">
        <v>189.98333333333329</v>
      </c>
      <c r="K206" s="276">
        <v>185.95</v>
      </c>
      <c r="L206" s="276">
        <v>182</v>
      </c>
      <c r="M206" s="276">
        <v>2.0897399999999999</v>
      </c>
    </row>
    <row r="207" spans="1:13">
      <c r="A207" s="267">
        <v>197</v>
      </c>
      <c r="B207" s="276" t="s">
        <v>395</v>
      </c>
      <c r="C207" s="277">
        <v>302.05</v>
      </c>
      <c r="D207" s="278">
        <v>301.86666666666667</v>
      </c>
      <c r="E207" s="278">
        <v>296.78333333333336</v>
      </c>
      <c r="F207" s="278">
        <v>291.51666666666671</v>
      </c>
      <c r="G207" s="278">
        <v>286.43333333333339</v>
      </c>
      <c r="H207" s="278">
        <v>307.13333333333333</v>
      </c>
      <c r="I207" s="278">
        <v>312.21666666666658</v>
      </c>
      <c r="J207" s="278">
        <v>317.48333333333329</v>
      </c>
      <c r="K207" s="276">
        <v>306.95</v>
      </c>
      <c r="L207" s="276">
        <v>296.60000000000002</v>
      </c>
      <c r="M207" s="276">
        <v>0.67622000000000004</v>
      </c>
    </row>
    <row r="208" spans="1:13">
      <c r="A208" s="267">
        <v>198</v>
      </c>
      <c r="B208" s="276" t="s">
        <v>111</v>
      </c>
      <c r="C208" s="277">
        <v>2835.65</v>
      </c>
      <c r="D208" s="278">
        <v>2845.2166666666667</v>
      </c>
      <c r="E208" s="278">
        <v>2802.4333333333334</v>
      </c>
      <c r="F208" s="278">
        <v>2769.2166666666667</v>
      </c>
      <c r="G208" s="278">
        <v>2726.4333333333334</v>
      </c>
      <c r="H208" s="278">
        <v>2878.4333333333334</v>
      </c>
      <c r="I208" s="278">
        <v>2921.2166666666672</v>
      </c>
      <c r="J208" s="278">
        <v>2954.4333333333334</v>
      </c>
      <c r="K208" s="276">
        <v>2888</v>
      </c>
      <c r="L208" s="276">
        <v>2812</v>
      </c>
      <c r="M208" s="276">
        <v>26.717089999999999</v>
      </c>
    </row>
    <row r="209" spans="1:13">
      <c r="A209" s="267">
        <v>199</v>
      </c>
      <c r="B209" s="276" t="s">
        <v>112</v>
      </c>
      <c r="C209" s="277" t="e">
        <v>#N/A</v>
      </c>
      <c r="D209" s="278" t="e">
        <v>#N/A</v>
      </c>
      <c r="E209" s="278" t="e">
        <v>#N/A</v>
      </c>
      <c r="F209" s="278" t="e">
        <v>#N/A</v>
      </c>
      <c r="G209" s="278" t="e">
        <v>#N/A</v>
      </c>
      <c r="H209" s="278" t="e">
        <v>#N/A</v>
      </c>
      <c r="I209" s="278" t="e">
        <v>#N/A</v>
      </c>
      <c r="J209" s="278" t="e">
        <v>#N/A</v>
      </c>
      <c r="K209" s="276" t="e">
        <v>#N/A</v>
      </c>
      <c r="L209" s="276" t="e">
        <v>#N/A</v>
      </c>
      <c r="M209" s="276" t="e">
        <v>#N/A</v>
      </c>
    </row>
    <row r="210" spans="1:13">
      <c r="A210" s="267">
        <v>200</v>
      </c>
      <c r="B210" s="276" t="s">
        <v>396</v>
      </c>
      <c r="C210" s="277">
        <v>17</v>
      </c>
      <c r="D210" s="278">
        <v>17.099999999999998</v>
      </c>
      <c r="E210" s="278">
        <v>16.799999999999997</v>
      </c>
      <c r="F210" s="278">
        <v>16.599999999999998</v>
      </c>
      <c r="G210" s="278">
        <v>16.299999999999997</v>
      </c>
      <c r="H210" s="278">
        <v>17.299999999999997</v>
      </c>
      <c r="I210" s="278">
        <v>17.600000000000001</v>
      </c>
      <c r="J210" s="278">
        <v>17.799999999999997</v>
      </c>
      <c r="K210" s="276">
        <v>17.399999999999999</v>
      </c>
      <c r="L210" s="276">
        <v>16.899999999999999</v>
      </c>
      <c r="M210" s="276">
        <v>34.867199999999997</v>
      </c>
    </row>
    <row r="211" spans="1:13">
      <c r="A211" s="267">
        <v>201</v>
      </c>
      <c r="B211" s="276" t="s">
        <v>398</v>
      </c>
      <c r="C211" s="277">
        <v>120.9</v>
      </c>
      <c r="D211" s="278">
        <v>122.89999999999999</v>
      </c>
      <c r="E211" s="278">
        <v>118.79999999999998</v>
      </c>
      <c r="F211" s="278">
        <v>116.69999999999999</v>
      </c>
      <c r="G211" s="278">
        <v>112.59999999999998</v>
      </c>
      <c r="H211" s="278">
        <v>124.99999999999999</v>
      </c>
      <c r="I211" s="278">
        <v>129.09999999999997</v>
      </c>
      <c r="J211" s="278">
        <v>131.19999999999999</v>
      </c>
      <c r="K211" s="276">
        <v>127</v>
      </c>
      <c r="L211" s="276">
        <v>120.8</v>
      </c>
      <c r="M211" s="276">
        <v>2.5099399999999998</v>
      </c>
    </row>
    <row r="212" spans="1:13">
      <c r="A212" s="267">
        <v>202</v>
      </c>
      <c r="B212" s="276" t="s">
        <v>114</v>
      </c>
      <c r="C212" s="277">
        <v>170.75</v>
      </c>
      <c r="D212" s="278">
        <v>170.29999999999998</v>
      </c>
      <c r="E212" s="278">
        <v>168.09999999999997</v>
      </c>
      <c r="F212" s="278">
        <v>165.45</v>
      </c>
      <c r="G212" s="278">
        <v>163.24999999999997</v>
      </c>
      <c r="H212" s="278">
        <v>172.94999999999996</v>
      </c>
      <c r="I212" s="278">
        <v>175.14999999999995</v>
      </c>
      <c r="J212" s="278">
        <v>177.79999999999995</v>
      </c>
      <c r="K212" s="276">
        <v>172.5</v>
      </c>
      <c r="L212" s="276">
        <v>167.65</v>
      </c>
      <c r="M212" s="276">
        <v>110.83051</v>
      </c>
    </row>
    <row r="213" spans="1:13">
      <c r="A213" s="267">
        <v>203</v>
      </c>
      <c r="B213" s="276" t="s">
        <v>400</v>
      </c>
      <c r="C213" s="277">
        <v>32.4</v>
      </c>
      <c r="D213" s="278">
        <v>32.616666666666667</v>
      </c>
      <c r="E213" s="278">
        <v>31.933333333333337</v>
      </c>
      <c r="F213" s="278">
        <v>31.466666666666669</v>
      </c>
      <c r="G213" s="278">
        <v>30.783333333333339</v>
      </c>
      <c r="H213" s="278">
        <v>33.083333333333336</v>
      </c>
      <c r="I213" s="278">
        <v>33.766666666666659</v>
      </c>
      <c r="J213" s="278">
        <v>34.233333333333334</v>
      </c>
      <c r="K213" s="276">
        <v>33.299999999999997</v>
      </c>
      <c r="L213" s="276">
        <v>32.15</v>
      </c>
      <c r="M213" s="276">
        <v>2.62026</v>
      </c>
    </row>
    <row r="214" spans="1:13">
      <c r="A214" s="267">
        <v>204</v>
      </c>
      <c r="B214" s="276" t="s">
        <v>115</v>
      </c>
      <c r="C214" s="277">
        <v>187.3</v>
      </c>
      <c r="D214" s="278">
        <v>187.33333333333334</v>
      </c>
      <c r="E214" s="278">
        <v>185.66666666666669</v>
      </c>
      <c r="F214" s="278">
        <v>184.03333333333333</v>
      </c>
      <c r="G214" s="278">
        <v>182.36666666666667</v>
      </c>
      <c r="H214" s="278">
        <v>188.9666666666667</v>
      </c>
      <c r="I214" s="278">
        <v>190.63333333333338</v>
      </c>
      <c r="J214" s="278">
        <v>192.26666666666671</v>
      </c>
      <c r="K214" s="276">
        <v>189</v>
      </c>
      <c r="L214" s="276">
        <v>185.7</v>
      </c>
      <c r="M214" s="276">
        <v>59.675600000000003</v>
      </c>
    </row>
    <row r="215" spans="1:13">
      <c r="A215" s="267">
        <v>205</v>
      </c>
      <c r="B215" s="276" t="s">
        <v>116</v>
      </c>
      <c r="C215" s="277">
        <v>2072</v>
      </c>
      <c r="D215" s="278">
        <v>2071.8833333333332</v>
      </c>
      <c r="E215" s="278">
        <v>2056.1166666666663</v>
      </c>
      <c r="F215" s="278">
        <v>2040.2333333333331</v>
      </c>
      <c r="G215" s="278">
        <v>2024.4666666666662</v>
      </c>
      <c r="H215" s="278">
        <v>2087.7666666666664</v>
      </c>
      <c r="I215" s="278">
        <v>2103.5333333333328</v>
      </c>
      <c r="J215" s="278">
        <v>2119.4166666666665</v>
      </c>
      <c r="K215" s="276">
        <v>2087.65</v>
      </c>
      <c r="L215" s="276">
        <v>2056</v>
      </c>
      <c r="M215" s="276">
        <v>14.86077</v>
      </c>
    </row>
    <row r="216" spans="1:13">
      <c r="A216" s="267">
        <v>206</v>
      </c>
      <c r="B216" s="276" t="s">
        <v>254</v>
      </c>
      <c r="C216" s="277">
        <v>202.95</v>
      </c>
      <c r="D216" s="278">
        <v>202.6</v>
      </c>
      <c r="E216" s="278">
        <v>200.39999999999998</v>
      </c>
      <c r="F216" s="278">
        <v>197.85</v>
      </c>
      <c r="G216" s="278">
        <v>195.64999999999998</v>
      </c>
      <c r="H216" s="278">
        <v>205.14999999999998</v>
      </c>
      <c r="I216" s="278">
        <v>207.34999999999997</v>
      </c>
      <c r="J216" s="278">
        <v>209.89999999999998</v>
      </c>
      <c r="K216" s="276">
        <v>204.8</v>
      </c>
      <c r="L216" s="276">
        <v>200.05</v>
      </c>
      <c r="M216" s="276">
        <v>9.4880499999999994</v>
      </c>
    </row>
    <row r="217" spans="1:13">
      <c r="A217" s="267">
        <v>207</v>
      </c>
      <c r="B217" s="276" t="s">
        <v>401</v>
      </c>
      <c r="C217" s="277">
        <v>27937.45</v>
      </c>
      <c r="D217" s="278">
        <v>28234.75</v>
      </c>
      <c r="E217" s="278">
        <v>27569.5</v>
      </c>
      <c r="F217" s="278">
        <v>27201.55</v>
      </c>
      <c r="G217" s="278">
        <v>26536.3</v>
      </c>
      <c r="H217" s="278">
        <v>28602.7</v>
      </c>
      <c r="I217" s="278">
        <v>29267.95</v>
      </c>
      <c r="J217" s="278">
        <v>29635.9</v>
      </c>
      <c r="K217" s="276">
        <v>28900</v>
      </c>
      <c r="L217" s="276">
        <v>27866.799999999999</v>
      </c>
      <c r="M217" s="276">
        <v>3.8159999999999999E-2</v>
      </c>
    </row>
    <row r="218" spans="1:13">
      <c r="A218" s="267">
        <v>208</v>
      </c>
      <c r="B218" s="276" t="s">
        <v>397</v>
      </c>
      <c r="C218" s="277">
        <v>45.7</v>
      </c>
      <c r="D218" s="278">
        <v>46.266666666666673</v>
      </c>
      <c r="E218" s="278">
        <v>44.933333333333344</v>
      </c>
      <c r="F218" s="278">
        <v>44.166666666666671</v>
      </c>
      <c r="G218" s="278">
        <v>42.833333333333343</v>
      </c>
      <c r="H218" s="278">
        <v>47.033333333333346</v>
      </c>
      <c r="I218" s="278">
        <v>48.366666666666674</v>
      </c>
      <c r="J218" s="278">
        <v>49.133333333333347</v>
      </c>
      <c r="K218" s="276">
        <v>47.6</v>
      </c>
      <c r="L218" s="276">
        <v>45.5</v>
      </c>
      <c r="M218" s="276">
        <v>6.9075899999999999</v>
      </c>
    </row>
    <row r="219" spans="1:13">
      <c r="A219" s="267">
        <v>209</v>
      </c>
      <c r="B219" s="276" t="s">
        <v>255</v>
      </c>
      <c r="C219" s="277">
        <v>31.15</v>
      </c>
      <c r="D219" s="278">
        <v>31.366666666666664</v>
      </c>
      <c r="E219" s="278">
        <v>30.833333333333329</v>
      </c>
      <c r="F219" s="278">
        <v>30.516666666666666</v>
      </c>
      <c r="G219" s="278">
        <v>29.983333333333331</v>
      </c>
      <c r="H219" s="278">
        <v>31.683333333333326</v>
      </c>
      <c r="I219" s="278">
        <v>32.216666666666669</v>
      </c>
      <c r="J219" s="278">
        <v>32.533333333333324</v>
      </c>
      <c r="K219" s="276">
        <v>31.9</v>
      </c>
      <c r="L219" s="276">
        <v>31.05</v>
      </c>
      <c r="M219" s="276">
        <v>4.2541700000000002</v>
      </c>
    </row>
    <row r="220" spans="1:13">
      <c r="A220" s="267">
        <v>210</v>
      </c>
      <c r="B220" s="276" t="s">
        <v>415</v>
      </c>
      <c r="C220" s="277">
        <v>47.75</v>
      </c>
      <c r="D220" s="278">
        <v>47.883333333333333</v>
      </c>
      <c r="E220" s="278">
        <v>47.366666666666667</v>
      </c>
      <c r="F220" s="278">
        <v>46.983333333333334</v>
      </c>
      <c r="G220" s="278">
        <v>46.466666666666669</v>
      </c>
      <c r="H220" s="278">
        <v>48.266666666666666</v>
      </c>
      <c r="I220" s="278">
        <v>48.783333333333331</v>
      </c>
      <c r="J220" s="278">
        <v>49.166666666666664</v>
      </c>
      <c r="K220" s="276">
        <v>48.4</v>
      </c>
      <c r="L220" s="276">
        <v>47.5</v>
      </c>
      <c r="M220" s="276">
        <v>9.3139900000000004</v>
      </c>
    </row>
    <row r="221" spans="1:13">
      <c r="A221" s="267">
        <v>211</v>
      </c>
      <c r="B221" s="276" t="s">
        <v>117</v>
      </c>
      <c r="C221" s="277">
        <v>140.30000000000001</v>
      </c>
      <c r="D221" s="278">
        <v>140.31666666666669</v>
      </c>
      <c r="E221" s="278">
        <v>137.98333333333338</v>
      </c>
      <c r="F221" s="278">
        <v>135.66666666666669</v>
      </c>
      <c r="G221" s="278">
        <v>133.33333333333337</v>
      </c>
      <c r="H221" s="278">
        <v>142.63333333333338</v>
      </c>
      <c r="I221" s="278">
        <v>144.9666666666667</v>
      </c>
      <c r="J221" s="278">
        <v>147.28333333333339</v>
      </c>
      <c r="K221" s="276">
        <v>142.65</v>
      </c>
      <c r="L221" s="276">
        <v>138</v>
      </c>
      <c r="M221" s="276">
        <v>95.617540000000005</v>
      </c>
    </row>
    <row r="222" spans="1:13">
      <c r="A222" s="267">
        <v>212</v>
      </c>
      <c r="B222" s="276" t="s">
        <v>258</v>
      </c>
      <c r="C222" s="277" t="e">
        <v>#N/A</v>
      </c>
      <c r="D222" s="278" t="e">
        <v>#N/A</v>
      </c>
      <c r="E222" s="278" t="e">
        <v>#N/A</v>
      </c>
      <c r="F222" s="278" t="e">
        <v>#N/A</v>
      </c>
      <c r="G222" s="278" t="e">
        <v>#N/A</v>
      </c>
      <c r="H222" s="278" t="e">
        <v>#N/A</v>
      </c>
      <c r="I222" s="278" t="e">
        <v>#N/A</v>
      </c>
      <c r="J222" s="278" t="e">
        <v>#N/A</v>
      </c>
      <c r="K222" s="276" t="e">
        <v>#N/A</v>
      </c>
      <c r="L222" s="276" t="e">
        <v>#N/A</v>
      </c>
      <c r="M222" s="276" t="e">
        <v>#N/A</v>
      </c>
    </row>
    <row r="223" spans="1:13">
      <c r="A223" s="267">
        <v>213</v>
      </c>
      <c r="B223" s="276" t="s">
        <v>118</v>
      </c>
      <c r="C223" s="277">
        <v>417.45</v>
      </c>
      <c r="D223" s="278">
        <v>415.75</v>
      </c>
      <c r="E223" s="278">
        <v>408.7</v>
      </c>
      <c r="F223" s="278">
        <v>399.95</v>
      </c>
      <c r="G223" s="278">
        <v>392.9</v>
      </c>
      <c r="H223" s="278">
        <v>424.5</v>
      </c>
      <c r="I223" s="278">
        <v>431.54999999999995</v>
      </c>
      <c r="J223" s="278">
        <v>440.3</v>
      </c>
      <c r="K223" s="276">
        <v>422.8</v>
      </c>
      <c r="L223" s="276">
        <v>407</v>
      </c>
      <c r="M223" s="276">
        <v>726.98776999999995</v>
      </c>
    </row>
    <row r="224" spans="1:13">
      <c r="A224" s="267">
        <v>214</v>
      </c>
      <c r="B224" s="276" t="s">
        <v>256</v>
      </c>
      <c r="C224" s="277">
        <v>1225.05</v>
      </c>
      <c r="D224" s="278">
        <v>1230.7166666666667</v>
      </c>
      <c r="E224" s="278">
        <v>1213.4333333333334</v>
      </c>
      <c r="F224" s="278">
        <v>1201.8166666666666</v>
      </c>
      <c r="G224" s="278">
        <v>1184.5333333333333</v>
      </c>
      <c r="H224" s="278">
        <v>1242.3333333333335</v>
      </c>
      <c r="I224" s="278">
        <v>1259.6166666666668</v>
      </c>
      <c r="J224" s="278">
        <v>1271.2333333333336</v>
      </c>
      <c r="K224" s="276">
        <v>1248</v>
      </c>
      <c r="L224" s="276">
        <v>1219.0999999999999</v>
      </c>
      <c r="M224" s="276">
        <v>5.4625700000000004</v>
      </c>
    </row>
    <row r="225" spans="1:13">
      <c r="A225" s="267">
        <v>215</v>
      </c>
      <c r="B225" s="276" t="s">
        <v>119</v>
      </c>
      <c r="C225" s="277">
        <v>403.4</v>
      </c>
      <c r="D225" s="278">
        <v>403.43333333333339</v>
      </c>
      <c r="E225" s="278">
        <v>399.31666666666678</v>
      </c>
      <c r="F225" s="278">
        <v>395.23333333333341</v>
      </c>
      <c r="G225" s="278">
        <v>391.11666666666679</v>
      </c>
      <c r="H225" s="278">
        <v>407.51666666666677</v>
      </c>
      <c r="I225" s="278">
        <v>411.63333333333333</v>
      </c>
      <c r="J225" s="278">
        <v>415.71666666666675</v>
      </c>
      <c r="K225" s="276">
        <v>407.55</v>
      </c>
      <c r="L225" s="276">
        <v>399.35</v>
      </c>
      <c r="M225" s="276">
        <v>14.90428</v>
      </c>
    </row>
    <row r="226" spans="1:13">
      <c r="A226" s="267">
        <v>216</v>
      </c>
      <c r="B226" s="276" t="s">
        <v>403</v>
      </c>
      <c r="C226" s="277">
        <v>2737</v>
      </c>
      <c r="D226" s="278">
        <v>2752.3333333333335</v>
      </c>
      <c r="E226" s="278">
        <v>2704.666666666667</v>
      </c>
      <c r="F226" s="278">
        <v>2672.3333333333335</v>
      </c>
      <c r="G226" s="278">
        <v>2624.666666666667</v>
      </c>
      <c r="H226" s="278">
        <v>2784.666666666667</v>
      </c>
      <c r="I226" s="278">
        <v>2832.3333333333339</v>
      </c>
      <c r="J226" s="278">
        <v>2864.666666666667</v>
      </c>
      <c r="K226" s="276">
        <v>2800</v>
      </c>
      <c r="L226" s="276">
        <v>2720</v>
      </c>
      <c r="M226" s="276">
        <v>1.308E-2</v>
      </c>
    </row>
    <row r="227" spans="1:13">
      <c r="A227" s="267">
        <v>217</v>
      </c>
      <c r="B227" s="276" t="s">
        <v>257</v>
      </c>
      <c r="C227" s="277">
        <v>36.450000000000003</v>
      </c>
      <c r="D227" s="278">
        <v>36.666666666666664</v>
      </c>
      <c r="E227" s="278">
        <v>35.833333333333329</v>
      </c>
      <c r="F227" s="278">
        <v>35.216666666666661</v>
      </c>
      <c r="G227" s="278">
        <v>34.383333333333326</v>
      </c>
      <c r="H227" s="278">
        <v>37.283333333333331</v>
      </c>
      <c r="I227" s="278">
        <v>38.11666666666666</v>
      </c>
      <c r="J227" s="278">
        <v>38.733333333333334</v>
      </c>
      <c r="K227" s="276">
        <v>37.5</v>
      </c>
      <c r="L227" s="276">
        <v>36.049999999999997</v>
      </c>
      <c r="M227" s="276">
        <v>19.996210000000001</v>
      </c>
    </row>
    <row r="228" spans="1:13">
      <c r="A228" s="267">
        <v>218</v>
      </c>
      <c r="B228" s="276" t="s">
        <v>120</v>
      </c>
      <c r="C228" s="277">
        <v>8.75</v>
      </c>
      <c r="D228" s="278">
        <v>8.6833333333333318</v>
      </c>
      <c r="E228" s="278">
        <v>8.4666666666666632</v>
      </c>
      <c r="F228" s="278">
        <v>8.1833333333333318</v>
      </c>
      <c r="G228" s="278">
        <v>7.9666666666666632</v>
      </c>
      <c r="H228" s="278">
        <v>8.9666666666666632</v>
      </c>
      <c r="I228" s="278">
        <v>9.1833333333333318</v>
      </c>
      <c r="J228" s="278">
        <v>9.4666666666666632</v>
      </c>
      <c r="K228" s="276">
        <v>8.9</v>
      </c>
      <c r="L228" s="276">
        <v>8.4</v>
      </c>
      <c r="M228" s="276">
        <v>2518.73794</v>
      </c>
    </row>
    <row r="229" spans="1:13">
      <c r="A229" s="267">
        <v>219</v>
      </c>
      <c r="B229" s="276" t="s">
        <v>404</v>
      </c>
      <c r="C229" s="277">
        <v>29.8</v>
      </c>
      <c r="D229" s="278">
        <v>30.016666666666669</v>
      </c>
      <c r="E229" s="278">
        <v>29.13333333333334</v>
      </c>
      <c r="F229" s="278">
        <v>28.466666666666672</v>
      </c>
      <c r="G229" s="278">
        <v>27.583333333333343</v>
      </c>
      <c r="H229" s="278">
        <v>30.683333333333337</v>
      </c>
      <c r="I229" s="278">
        <v>31.56666666666667</v>
      </c>
      <c r="J229" s="278">
        <v>32.233333333333334</v>
      </c>
      <c r="K229" s="276">
        <v>30.9</v>
      </c>
      <c r="L229" s="276">
        <v>29.35</v>
      </c>
      <c r="M229" s="276">
        <v>16.424240000000001</v>
      </c>
    </row>
    <row r="230" spans="1:13">
      <c r="A230" s="267">
        <v>220</v>
      </c>
      <c r="B230" s="276" t="s">
        <v>121</v>
      </c>
      <c r="C230" s="277">
        <v>30.25</v>
      </c>
      <c r="D230" s="278">
        <v>30.416666666666668</v>
      </c>
      <c r="E230" s="278">
        <v>29.733333333333334</v>
      </c>
      <c r="F230" s="278">
        <v>29.216666666666665</v>
      </c>
      <c r="G230" s="278">
        <v>28.533333333333331</v>
      </c>
      <c r="H230" s="278">
        <v>30.933333333333337</v>
      </c>
      <c r="I230" s="278">
        <v>31.616666666666667</v>
      </c>
      <c r="J230" s="278">
        <v>32.13333333333334</v>
      </c>
      <c r="K230" s="276">
        <v>31.1</v>
      </c>
      <c r="L230" s="276">
        <v>29.9</v>
      </c>
      <c r="M230" s="276">
        <v>306.51843000000002</v>
      </c>
    </row>
    <row r="231" spans="1:13">
      <c r="A231" s="267">
        <v>221</v>
      </c>
      <c r="B231" s="276" t="s">
        <v>416</v>
      </c>
      <c r="C231" s="277">
        <v>185.65</v>
      </c>
      <c r="D231" s="278">
        <v>187.94999999999996</v>
      </c>
      <c r="E231" s="278">
        <v>182.39999999999992</v>
      </c>
      <c r="F231" s="278">
        <v>179.14999999999995</v>
      </c>
      <c r="G231" s="278">
        <v>173.59999999999991</v>
      </c>
      <c r="H231" s="278">
        <v>191.19999999999993</v>
      </c>
      <c r="I231" s="278">
        <v>196.74999999999994</v>
      </c>
      <c r="J231" s="278">
        <v>199.99999999999994</v>
      </c>
      <c r="K231" s="276">
        <v>193.5</v>
      </c>
      <c r="L231" s="276">
        <v>184.7</v>
      </c>
      <c r="M231" s="276">
        <v>10.22547</v>
      </c>
    </row>
    <row r="232" spans="1:13">
      <c r="A232" s="267">
        <v>222</v>
      </c>
      <c r="B232" s="276" t="s">
        <v>405</v>
      </c>
      <c r="C232" s="277">
        <v>694.5</v>
      </c>
      <c r="D232" s="278">
        <v>711.85</v>
      </c>
      <c r="E232" s="278">
        <v>663.75</v>
      </c>
      <c r="F232" s="278">
        <v>633</v>
      </c>
      <c r="G232" s="278">
        <v>584.9</v>
      </c>
      <c r="H232" s="278">
        <v>742.6</v>
      </c>
      <c r="I232" s="278">
        <v>790.70000000000016</v>
      </c>
      <c r="J232" s="278">
        <v>821.45</v>
      </c>
      <c r="K232" s="276">
        <v>759.95</v>
      </c>
      <c r="L232" s="276">
        <v>681.1</v>
      </c>
      <c r="M232" s="276">
        <v>0.73080999999999996</v>
      </c>
    </row>
    <row r="233" spans="1:13">
      <c r="A233" s="267">
        <v>223</v>
      </c>
      <c r="B233" s="276" t="s">
        <v>406</v>
      </c>
      <c r="C233" s="277">
        <v>5.8</v>
      </c>
      <c r="D233" s="278">
        <v>5.833333333333333</v>
      </c>
      <c r="E233" s="278">
        <v>5.7666666666666657</v>
      </c>
      <c r="F233" s="278">
        <v>5.7333333333333325</v>
      </c>
      <c r="G233" s="278">
        <v>5.6666666666666652</v>
      </c>
      <c r="H233" s="278">
        <v>5.8666666666666663</v>
      </c>
      <c r="I233" s="278">
        <v>5.9333333333333345</v>
      </c>
      <c r="J233" s="278">
        <v>5.9666666666666668</v>
      </c>
      <c r="K233" s="276">
        <v>5.9</v>
      </c>
      <c r="L233" s="276">
        <v>5.8</v>
      </c>
      <c r="M233" s="276">
        <v>7.8170999999999999</v>
      </c>
    </row>
    <row r="234" spans="1:13">
      <c r="A234" s="267">
        <v>224</v>
      </c>
      <c r="B234" s="276" t="s">
        <v>122</v>
      </c>
      <c r="C234" s="277">
        <v>404.2</v>
      </c>
      <c r="D234" s="278">
        <v>403.4666666666667</v>
      </c>
      <c r="E234" s="278">
        <v>398.93333333333339</v>
      </c>
      <c r="F234" s="278">
        <v>393.66666666666669</v>
      </c>
      <c r="G234" s="278">
        <v>389.13333333333338</v>
      </c>
      <c r="H234" s="278">
        <v>408.73333333333341</v>
      </c>
      <c r="I234" s="278">
        <v>413.26666666666671</v>
      </c>
      <c r="J234" s="278">
        <v>418.53333333333342</v>
      </c>
      <c r="K234" s="276">
        <v>408</v>
      </c>
      <c r="L234" s="276">
        <v>398.2</v>
      </c>
      <c r="M234" s="276">
        <v>12.636229999999999</v>
      </c>
    </row>
    <row r="235" spans="1:13">
      <c r="A235" s="267">
        <v>225</v>
      </c>
      <c r="B235" s="276" t="s">
        <v>407</v>
      </c>
      <c r="C235" s="277">
        <v>76.400000000000006</v>
      </c>
      <c r="D235" s="278">
        <v>76.166666666666671</v>
      </c>
      <c r="E235" s="278">
        <v>74.983333333333348</v>
      </c>
      <c r="F235" s="278">
        <v>73.566666666666677</v>
      </c>
      <c r="G235" s="278">
        <v>72.383333333333354</v>
      </c>
      <c r="H235" s="278">
        <v>77.583333333333343</v>
      </c>
      <c r="I235" s="278">
        <v>78.766666666666652</v>
      </c>
      <c r="J235" s="278">
        <v>80.183333333333337</v>
      </c>
      <c r="K235" s="276">
        <v>77.349999999999994</v>
      </c>
      <c r="L235" s="276">
        <v>74.75</v>
      </c>
      <c r="M235" s="276">
        <v>1.3491200000000001</v>
      </c>
    </row>
    <row r="236" spans="1:13">
      <c r="A236" s="267">
        <v>226</v>
      </c>
      <c r="B236" s="276" t="s">
        <v>1603</v>
      </c>
      <c r="C236" s="277">
        <v>909.9</v>
      </c>
      <c r="D236" s="278">
        <v>911.15</v>
      </c>
      <c r="E236" s="278">
        <v>895.34999999999991</v>
      </c>
      <c r="F236" s="278">
        <v>880.8</v>
      </c>
      <c r="G236" s="278">
        <v>864.99999999999989</v>
      </c>
      <c r="H236" s="278">
        <v>925.69999999999993</v>
      </c>
      <c r="I236" s="278">
        <v>941.49999999999989</v>
      </c>
      <c r="J236" s="278">
        <v>956.05</v>
      </c>
      <c r="K236" s="276">
        <v>926.95</v>
      </c>
      <c r="L236" s="276">
        <v>896.6</v>
      </c>
      <c r="M236" s="276">
        <v>8.6849999999999997E-2</v>
      </c>
    </row>
    <row r="237" spans="1:13">
      <c r="A237" s="267">
        <v>227</v>
      </c>
      <c r="B237" s="276" t="s">
        <v>260</v>
      </c>
      <c r="C237" s="277">
        <v>92.2</v>
      </c>
      <c r="D237" s="278">
        <v>93.216666666666654</v>
      </c>
      <c r="E237" s="278">
        <v>90.483333333333306</v>
      </c>
      <c r="F237" s="278">
        <v>88.766666666666652</v>
      </c>
      <c r="G237" s="278">
        <v>86.033333333333303</v>
      </c>
      <c r="H237" s="278">
        <v>94.933333333333309</v>
      </c>
      <c r="I237" s="278">
        <v>97.666666666666657</v>
      </c>
      <c r="J237" s="278">
        <v>99.383333333333312</v>
      </c>
      <c r="K237" s="276">
        <v>95.95</v>
      </c>
      <c r="L237" s="276">
        <v>91.5</v>
      </c>
      <c r="M237" s="276">
        <v>46.441040000000001</v>
      </c>
    </row>
    <row r="238" spans="1:13">
      <c r="A238" s="267">
        <v>228</v>
      </c>
      <c r="B238" s="276" t="s">
        <v>412</v>
      </c>
      <c r="C238" s="277">
        <v>116.5</v>
      </c>
      <c r="D238" s="278">
        <v>116.89999999999999</v>
      </c>
      <c r="E238" s="278">
        <v>115.39999999999998</v>
      </c>
      <c r="F238" s="278">
        <v>114.29999999999998</v>
      </c>
      <c r="G238" s="278">
        <v>112.79999999999997</v>
      </c>
      <c r="H238" s="278">
        <v>117.99999999999999</v>
      </c>
      <c r="I238" s="278">
        <v>119.50000000000001</v>
      </c>
      <c r="J238" s="278">
        <v>120.6</v>
      </c>
      <c r="K238" s="276">
        <v>118.4</v>
      </c>
      <c r="L238" s="276">
        <v>115.8</v>
      </c>
      <c r="M238" s="276">
        <v>4.0373200000000002</v>
      </c>
    </row>
    <row r="239" spans="1:13">
      <c r="A239" s="267">
        <v>229</v>
      </c>
      <c r="B239" s="276" t="s">
        <v>1615</v>
      </c>
      <c r="C239" s="277">
        <v>4724.1000000000004</v>
      </c>
      <c r="D239" s="278">
        <v>4783.0333333333338</v>
      </c>
      <c r="E239" s="278">
        <v>4611.0666666666675</v>
      </c>
      <c r="F239" s="278">
        <v>4498.0333333333338</v>
      </c>
      <c r="G239" s="278">
        <v>4326.0666666666675</v>
      </c>
      <c r="H239" s="278">
        <v>4896.0666666666675</v>
      </c>
      <c r="I239" s="278">
        <v>5068.0333333333328</v>
      </c>
      <c r="J239" s="278">
        <v>5181.0666666666675</v>
      </c>
      <c r="K239" s="276">
        <v>4955</v>
      </c>
      <c r="L239" s="276">
        <v>4670</v>
      </c>
      <c r="M239" s="276">
        <v>0.45662999999999998</v>
      </c>
    </row>
    <row r="240" spans="1:13">
      <c r="A240" s="267">
        <v>230</v>
      </c>
      <c r="B240" s="276" t="s">
        <v>259</v>
      </c>
      <c r="C240" s="277">
        <v>58.45</v>
      </c>
      <c r="D240" s="278">
        <v>58.633333333333326</v>
      </c>
      <c r="E240" s="278">
        <v>57.366666666666653</v>
      </c>
      <c r="F240" s="278">
        <v>56.283333333333324</v>
      </c>
      <c r="G240" s="278">
        <v>55.016666666666652</v>
      </c>
      <c r="H240" s="278">
        <v>59.716666666666654</v>
      </c>
      <c r="I240" s="278">
        <v>60.983333333333334</v>
      </c>
      <c r="J240" s="278">
        <v>62.066666666666656</v>
      </c>
      <c r="K240" s="276">
        <v>59.9</v>
      </c>
      <c r="L240" s="276">
        <v>57.55</v>
      </c>
      <c r="M240" s="276">
        <v>9.5485199999999999</v>
      </c>
    </row>
    <row r="241" spans="1:13">
      <c r="A241" s="267">
        <v>231</v>
      </c>
      <c r="B241" s="276" t="s">
        <v>123</v>
      </c>
      <c r="C241" s="277">
        <v>1311.2</v>
      </c>
      <c r="D241" s="278">
        <v>1307.6000000000001</v>
      </c>
      <c r="E241" s="278">
        <v>1288.6000000000004</v>
      </c>
      <c r="F241" s="278">
        <v>1266.0000000000002</v>
      </c>
      <c r="G241" s="278">
        <v>1247.0000000000005</v>
      </c>
      <c r="H241" s="278">
        <v>1330.2000000000003</v>
      </c>
      <c r="I241" s="278">
        <v>1349.1999999999998</v>
      </c>
      <c r="J241" s="278">
        <v>1371.8000000000002</v>
      </c>
      <c r="K241" s="276">
        <v>1326.6</v>
      </c>
      <c r="L241" s="276">
        <v>1285</v>
      </c>
      <c r="M241" s="276">
        <v>10.14992</v>
      </c>
    </row>
    <row r="242" spans="1:13">
      <c r="A242" s="267">
        <v>232</v>
      </c>
      <c r="B242" s="276" t="s">
        <v>1622</v>
      </c>
      <c r="C242" s="277">
        <v>255</v>
      </c>
      <c r="D242" s="278">
        <v>255.85</v>
      </c>
      <c r="E242" s="278">
        <v>250.7</v>
      </c>
      <c r="F242" s="278">
        <v>246.4</v>
      </c>
      <c r="G242" s="278">
        <v>241.25</v>
      </c>
      <c r="H242" s="278">
        <v>260.14999999999998</v>
      </c>
      <c r="I242" s="278">
        <v>265.3</v>
      </c>
      <c r="J242" s="278">
        <v>269.59999999999997</v>
      </c>
      <c r="K242" s="276">
        <v>261</v>
      </c>
      <c r="L242" s="276">
        <v>251.55</v>
      </c>
      <c r="M242" s="276">
        <v>0.56796000000000002</v>
      </c>
    </row>
    <row r="243" spans="1:13">
      <c r="A243" s="267">
        <v>233</v>
      </c>
      <c r="B243" s="276" t="s">
        <v>418</v>
      </c>
      <c r="C243" s="277">
        <v>289.85000000000002</v>
      </c>
      <c r="D243" s="278">
        <v>291.48333333333335</v>
      </c>
      <c r="E243" s="278">
        <v>285.9666666666667</v>
      </c>
      <c r="F243" s="278">
        <v>282.08333333333337</v>
      </c>
      <c r="G243" s="278">
        <v>276.56666666666672</v>
      </c>
      <c r="H243" s="278">
        <v>295.36666666666667</v>
      </c>
      <c r="I243" s="278">
        <v>300.88333333333333</v>
      </c>
      <c r="J243" s="278">
        <v>304.76666666666665</v>
      </c>
      <c r="K243" s="276">
        <v>297</v>
      </c>
      <c r="L243" s="276">
        <v>287.60000000000002</v>
      </c>
      <c r="M243" s="276">
        <v>0.1484</v>
      </c>
    </row>
    <row r="244" spans="1:13">
      <c r="A244" s="267">
        <v>234</v>
      </c>
      <c r="B244" s="276" t="s">
        <v>124</v>
      </c>
      <c r="C244" s="277">
        <v>628.35</v>
      </c>
      <c r="D244" s="278">
        <v>617.7833333333333</v>
      </c>
      <c r="E244" s="278">
        <v>600.56666666666661</v>
      </c>
      <c r="F244" s="278">
        <v>572.7833333333333</v>
      </c>
      <c r="G244" s="278">
        <v>555.56666666666661</v>
      </c>
      <c r="H244" s="278">
        <v>645.56666666666661</v>
      </c>
      <c r="I244" s="278">
        <v>662.7833333333333</v>
      </c>
      <c r="J244" s="278">
        <v>690.56666666666661</v>
      </c>
      <c r="K244" s="276">
        <v>635</v>
      </c>
      <c r="L244" s="276">
        <v>590</v>
      </c>
      <c r="M244" s="276">
        <v>331.45934</v>
      </c>
    </row>
    <row r="245" spans="1:13">
      <c r="A245" s="267">
        <v>235</v>
      </c>
      <c r="B245" s="276" t="s">
        <v>419</v>
      </c>
      <c r="C245" s="277">
        <v>82.8</v>
      </c>
      <c r="D245" s="278">
        <v>82.449999999999989</v>
      </c>
      <c r="E245" s="278">
        <v>81.549999999999983</v>
      </c>
      <c r="F245" s="278">
        <v>80.3</v>
      </c>
      <c r="G245" s="278">
        <v>79.399999999999991</v>
      </c>
      <c r="H245" s="278">
        <v>83.699999999999974</v>
      </c>
      <c r="I245" s="278">
        <v>84.59999999999998</v>
      </c>
      <c r="J245" s="278">
        <v>85.849999999999966</v>
      </c>
      <c r="K245" s="276">
        <v>83.35</v>
      </c>
      <c r="L245" s="276">
        <v>81.2</v>
      </c>
      <c r="M245" s="276">
        <v>7.4541199999999996</v>
      </c>
    </row>
    <row r="246" spans="1:13">
      <c r="A246" s="267">
        <v>236</v>
      </c>
      <c r="B246" s="276" t="s">
        <v>125</v>
      </c>
      <c r="C246" s="277">
        <v>180.7</v>
      </c>
      <c r="D246" s="278">
        <v>182.5</v>
      </c>
      <c r="E246" s="278">
        <v>177.85</v>
      </c>
      <c r="F246" s="278">
        <v>175</v>
      </c>
      <c r="G246" s="278">
        <v>170.35</v>
      </c>
      <c r="H246" s="278">
        <v>185.35</v>
      </c>
      <c r="I246" s="278">
        <v>189.99999999999997</v>
      </c>
      <c r="J246" s="278">
        <v>192.85</v>
      </c>
      <c r="K246" s="276">
        <v>187.15</v>
      </c>
      <c r="L246" s="276">
        <v>179.65</v>
      </c>
      <c r="M246" s="276">
        <v>54.868400000000001</v>
      </c>
    </row>
    <row r="247" spans="1:13">
      <c r="A247" s="267">
        <v>237</v>
      </c>
      <c r="B247" s="276" t="s">
        <v>126</v>
      </c>
      <c r="C247" s="277">
        <v>1072.3</v>
      </c>
      <c r="D247" s="278">
        <v>1067.7833333333333</v>
      </c>
      <c r="E247" s="278">
        <v>1055.6166666666666</v>
      </c>
      <c r="F247" s="278">
        <v>1038.9333333333332</v>
      </c>
      <c r="G247" s="278">
        <v>1026.7666666666664</v>
      </c>
      <c r="H247" s="278">
        <v>1084.4666666666667</v>
      </c>
      <c r="I247" s="278">
        <v>1096.6333333333337</v>
      </c>
      <c r="J247" s="278">
        <v>1113.3166666666668</v>
      </c>
      <c r="K247" s="276">
        <v>1079.95</v>
      </c>
      <c r="L247" s="276">
        <v>1051.0999999999999</v>
      </c>
      <c r="M247" s="276">
        <v>71.831190000000007</v>
      </c>
    </row>
    <row r="248" spans="1:13">
      <c r="A248" s="267">
        <v>238</v>
      </c>
      <c r="B248" s="276" t="s">
        <v>1645</v>
      </c>
      <c r="C248" s="277">
        <v>567.15</v>
      </c>
      <c r="D248" s="278">
        <v>570.75</v>
      </c>
      <c r="E248" s="278">
        <v>562</v>
      </c>
      <c r="F248" s="278">
        <v>556.85</v>
      </c>
      <c r="G248" s="278">
        <v>548.1</v>
      </c>
      <c r="H248" s="278">
        <v>575.9</v>
      </c>
      <c r="I248" s="278">
        <v>584.65</v>
      </c>
      <c r="J248" s="278">
        <v>589.79999999999995</v>
      </c>
      <c r="K248" s="276">
        <v>579.5</v>
      </c>
      <c r="L248" s="276">
        <v>565.6</v>
      </c>
      <c r="M248" s="276">
        <v>4.3139999999999998E-2</v>
      </c>
    </row>
    <row r="249" spans="1:13">
      <c r="A249" s="267">
        <v>239</v>
      </c>
      <c r="B249" s="276" t="s">
        <v>420</v>
      </c>
      <c r="C249" s="277">
        <v>257.8</v>
      </c>
      <c r="D249" s="278">
        <v>257.33333333333331</v>
      </c>
      <c r="E249" s="278">
        <v>253.11666666666662</v>
      </c>
      <c r="F249" s="278">
        <v>248.43333333333331</v>
      </c>
      <c r="G249" s="278">
        <v>244.21666666666661</v>
      </c>
      <c r="H249" s="278">
        <v>262.01666666666665</v>
      </c>
      <c r="I249" s="278">
        <v>266.23333333333335</v>
      </c>
      <c r="J249" s="278">
        <v>270.91666666666663</v>
      </c>
      <c r="K249" s="276">
        <v>261.55</v>
      </c>
      <c r="L249" s="276">
        <v>252.65</v>
      </c>
      <c r="M249" s="276">
        <v>2.61693</v>
      </c>
    </row>
    <row r="250" spans="1:13">
      <c r="A250" s="267">
        <v>240</v>
      </c>
      <c r="B250" s="276" t="s">
        <v>421</v>
      </c>
      <c r="C250" s="277">
        <v>238.1</v>
      </c>
      <c r="D250" s="278">
        <v>240.48333333333335</v>
      </c>
      <c r="E250" s="278">
        <v>233.6166666666667</v>
      </c>
      <c r="F250" s="278">
        <v>229.13333333333335</v>
      </c>
      <c r="G250" s="278">
        <v>222.26666666666671</v>
      </c>
      <c r="H250" s="278">
        <v>244.9666666666667</v>
      </c>
      <c r="I250" s="278">
        <v>251.83333333333337</v>
      </c>
      <c r="J250" s="278">
        <v>256.31666666666672</v>
      </c>
      <c r="K250" s="276">
        <v>247.35</v>
      </c>
      <c r="L250" s="276">
        <v>236</v>
      </c>
      <c r="M250" s="276">
        <v>2.4550700000000001</v>
      </c>
    </row>
    <row r="251" spans="1:13">
      <c r="A251" s="267">
        <v>241</v>
      </c>
      <c r="B251" s="276" t="s">
        <v>417</v>
      </c>
      <c r="C251" s="277">
        <v>9.15</v>
      </c>
      <c r="D251" s="278">
        <v>9.2166666666666668</v>
      </c>
      <c r="E251" s="278">
        <v>9.0833333333333339</v>
      </c>
      <c r="F251" s="278">
        <v>9.0166666666666675</v>
      </c>
      <c r="G251" s="278">
        <v>8.8833333333333346</v>
      </c>
      <c r="H251" s="278">
        <v>9.2833333333333332</v>
      </c>
      <c r="I251" s="278">
        <v>9.4166666666666661</v>
      </c>
      <c r="J251" s="278">
        <v>9.4833333333333325</v>
      </c>
      <c r="K251" s="276">
        <v>9.35</v>
      </c>
      <c r="L251" s="276">
        <v>9.15</v>
      </c>
      <c r="M251" s="276">
        <v>10.84685</v>
      </c>
    </row>
    <row r="252" spans="1:13">
      <c r="A252" s="267">
        <v>242</v>
      </c>
      <c r="B252" s="276" t="s">
        <v>127</v>
      </c>
      <c r="C252" s="277">
        <v>78.2</v>
      </c>
      <c r="D252" s="278">
        <v>78.75</v>
      </c>
      <c r="E252" s="278">
        <v>77</v>
      </c>
      <c r="F252" s="278">
        <v>75.8</v>
      </c>
      <c r="G252" s="278">
        <v>74.05</v>
      </c>
      <c r="H252" s="278">
        <v>79.95</v>
      </c>
      <c r="I252" s="278">
        <v>81.7</v>
      </c>
      <c r="J252" s="278">
        <v>82.9</v>
      </c>
      <c r="K252" s="276">
        <v>80.5</v>
      </c>
      <c r="L252" s="276">
        <v>77.55</v>
      </c>
      <c r="M252" s="276">
        <v>191.97735</v>
      </c>
    </row>
    <row r="253" spans="1:13">
      <c r="A253" s="267">
        <v>243</v>
      </c>
      <c r="B253" s="276" t="s">
        <v>262</v>
      </c>
      <c r="C253" s="277">
        <v>2302.3000000000002</v>
      </c>
      <c r="D253" s="278">
        <v>2335.4333333333334</v>
      </c>
      <c r="E253" s="278">
        <v>2231.8666666666668</v>
      </c>
      <c r="F253" s="278">
        <v>2161.4333333333334</v>
      </c>
      <c r="G253" s="278">
        <v>2057.8666666666668</v>
      </c>
      <c r="H253" s="278">
        <v>2405.8666666666668</v>
      </c>
      <c r="I253" s="278">
        <v>2509.4333333333334</v>
      </c>
      <c r="J253" s="278">
        <v>2579.8666666666668</v>
      </c>
      <c r="K253" s="276">
        <v>2439</v>
      </c>
      <c r="L253" s="276">
        <v>2265</v>
      </c>
      <c r="M253" s="276">
        <v>4.9319699999999997</v>
      </c>
    </row>
    <row r="254" spans="1:13">
      <c r="A254" s="267">
        <v>244</v>
      </c>
      <c r="B254" s="276" t="s">
        <v>408</v>
      </c>
      <c r="C254" s="277">
        <v>113.05</v>
      </c>
      <c r="D254" s="278">
        <v>112.98333333333333</v>
      </c>
      <c r="E254" s="278">
        <v>111.91666666666667</v>
      </c>
      <c r="F254" s="278">
        <v>110.78333333333333</v>
      </c>
      <c r="G254" s="278">
        <v>109.71666666666667</v>
      </c>
      <c r="H254" s="278">
        <v>114.11666666666667</v>
      </c>
      <c r="I254" s="278">
        <v>115.18333333333334</v>
      </c>
      <c r="J254" s="278">
        <v>116.31666666666668</v>
      </c>
      <c r="K254" s="276">
        <v>114.05</v>
      </c>
      <c r="L254" s="276">
        <v>111.85</v>
      </c>
      <c r="M254" s="276">
        <v>2.1781000000000001</v>
      </c>
    </row>
    <row r="255" spans="1:13">
      <c r="A255" s="267">
        <v>245</v>
      </c>
      <c r="B255" s="276" t="s">
        <v>409</v>
      </c>
      <c r="C255" s="277">
        <v>74.849999999999994</v>
      </c>
      <c r="D255" s="278">
        <v>75.100000000000009</v>
      </c>
      <c r="E255" s="278">
        <v>74.250000000000014</v>
      </c>
      <c r="F255" s="278">
        <v>73.650000000000006</v>
      </c>
      <c r="G255" s="278">
        <v>72.800000000000011</v>
      </c>
      <c r="H255" s="278">
        <v>75.700000000000017</v>
      </c>
      <c r="I255" s="278">
        <v>76.550000000000011</v>
      </c>
      <c r="J255" s="278">
        <v>77.15000000000002</v>
      </c>
      <c r="K255" s="276">
        <v>75.95</v>
      </c>
      <c r="L255" s="276">
        <v>74.5</v>
      </c>
      <c r="M255" s="276">
        <v>1.2020599999999999</v>
      </c>
    </row>
    <row r="256" spans="1:13">
      <c r="A256" s="267">
        <v>246</v>
      </c>
      <c r="B256" s="276" t="s">
        <v>2931</v>
      </c>
      <c r="C256" s="277">
        <v>1302.25</v>
      </c>
      <c r="D256" s="278">
        <v>1308</v>
      </c>
      <c r="E256" s="278">
        <v>1294.25</v>
      </c>
      <c r="F256" s="278">
        <v>1286.25</v>
      </c>
      <c r="G256" s="278">
        <v>1272.5</v>
      </c>
      <c r="H256" s="278">
        <v>1316</v>
      </c>
      <c r="I256" s="278">
        <v>1329.75</v>
      </c>
      <c r="J256" s="278">
        <v>1337.75</v>
      </c>
      <c r="K256" s="276">
        <v>1321.75</v>
      </c>
      <c r="L256" s="276">
        <v>1300</v>
      </c>
      <c r="M256" s="276">
        <v>1.2393000000000001</v>
      </c>
    </row>
    <row r="257" spans="1:13">
      <c r="A257" s="267">
        <v>247</v>
      </c>
      <c r="B257" s="276" t="s">
        <v>402</v>
      </c>
      <c r="C257" s="277">
        <v>448.05</v>
      </c>
      <c r="D257" s="278">
        <v>455.9666666666667</v>
      </c>
      <c r="E257" s="278">
        <v>438.08333333333337</v>
      </c>
      <c r="F257" s="278">
        <v>428.11666666666667</v>
      </c>
      <c r="G257" s="278">
        <v>410.23333333333335</v>
      </c>
      <c r="H257" s="278">
        <v>465.93333333333339</v>
      </c>
      <c r="I257" s="278">
        <v>483.81666666666672</v>
      </c>
      <c r="J257" s="278">
        <v>493.78333333333342</v>
      </c>
      <c r="K257" s="276">
        <v>473.85</v>
      </c>
      <c r="L257" s="276">
        <v>446</v>
      </c>
      <c r="M257" s="276">
        <v>2.9879899999999999</v>
      </c>
    </row>
    <row r="258" spans="1:13">
      <c r="A258" s="267">
        <v>248</v>
      </c>
      <c r="B258" s="276" t="s">
        <v>128</v>
      </c>
      <c r="C258" s="277">
        <v>166.75</v>
      </c>
      <c r="D258" s="278">
        <v>166.13333333333333</v>
      </c>
      <c r="E258" s="278">
        <v>165.06666666666666</v>
      </c>
      <c r="F258" s="278">
        <v>163.38333333333333</v>
      </c>
      <c r="G258" s="278">
        <v>162.31666666666666</v>
      </c>
      <c r="H258" s="278">
        <v>167.81666666666666</v>
      </c>
      <c r="I258" s="278">
        <v>168.88333333333333</v>
      </c>
      <c r="J258" s="278">
        <v>170.56666666666666</v>
      </c>
      <c r="K258" s="276">
        <v>167.2</v>
      </c>
      <c r="L258" s="276">
        <v>164.45</v>
      </c>
      <c r="M258" s="276">
        <v>143.70649</v>
      </c>
    </row>
    <row r="259" spans="1:13">
      <c r="A259" s="267">
        <v>249</v>
      </c>
      <c r="B259" s="276" t="s">
        <v>413</v>
      </c>
      <c r="C259" s="277">
        <v>222.45</v>
      </c>
      <c r="D259" s="278">
        <v>224.68333333333331</v>
      </c>
      <c r="E259" s="278">
        <v>218.76666666666662</v>
      </c>
      <c r="F259" s="278">
        <v>215.08333333333331</v>
      </c>
      <c r="G259" s="278">
        <v>209.16666666666663</v>
      </c>
      <c r="H259" s="278">
        <v>228.36666666666662</v>
      </c>
      <c r="I259" s="278">
        <v>234.2833333333333</v>
      </c>
      <c r="J259" s="278">
        <v>237.96666666666661</v>
      </c>
      <c r="K259" s="276">
        <v>230.6</v>
      </c>
      <c r="L259" s="276">
        <v>221</v>
      </c>
      <c r="M259" s="276">
        <v>0.11686000000000001</v>
      </c>
    </row>
    <row r="260" spans="1:13">
      <c r="A260" s="267">
        <v>250</v>
      </c>
      <c r="B260" s="276" t="s">
        <v>411</v>
      </c>
      <c r="C260" s="277">
        <v>116.65</v>
      </c>
      <c r="D260" s="278">
        <v>117.11666666666667</v>
      </c>
      <c r="E260" s="278">
        <v>115.08333333333334</v>
      </c>
      <c r="F260" s="278">
        <v>113.51666666666667</v>
      </c>
      <c r="G260" s="278">
        <v>111.48333333333333</v>
      </c>
      <c r="H260" s="278">
        <v>118.68333333333335</v>
      </c>
      <c r="I260" s="278">
        <v>120.71666666666668</v>
      </c>
      <c r="J260" s="278">
        <v>122.28333333333336</v>
      </c>
      <c r="K260" s="276">
        <v>119.15</v>
      </c>
      <c r="L260" s="276">
        <v>115.55</v>
      </c>
      <c r="M260" s="276">
        <v>2.15727</v>
      </c>
    </row>
    <row r="261" spans="1:13">
      <c r="A261" s="267">
        <v>251</v>
      </c>
      <c r="B261" s="276" t="s">
        <v>431</v>
      </c>
      <c r="C261" s="277">
        <v>14.4</v>
      </c>
      <c r="D261" s="278">
        <v>14.366666666666667</v>
      </c>
      <c r="E261" s="278">
        <v>14.133333333333335</v>
      </c>
      <c r="F261" s="278">
        <v>13.866666666666667</v>
      </c>
      <c r="G261" s="278">
        <v>13.633333333333335</v>
      </c>
      <c r="H261" s="278">
        <v>14.633333333333335</v>
      </c>
      <c r="I261" s="278">
        <v>14.866666666666669</v>
      </c>
      <c r="J261" s="278">
        <v>15.133333333333335</v>
      </c>
      <c r="K261" s="276">
        <v>14.6</v>
      </c>
      <c r="L261" s="276">
        <v>14.1</v>
      </c>
      <c r="M261" s="276">
        <v>5.2451499999999998</v>
      </c>
    </row>
    <row r="262" spans="1:13">
      <c r="A262" s="267">
        <v>252</v>
      </c>
      <c r="B262" s="276" t="s">
        <v>428</v>
      </c>
      <c r="C262" s="277">
        <v>36.75</v>
      </c>
      <c r="D262" s="278">
        <v>36.766666666666666</v>
      </c>
      <c r="E262" s="278">
        <v>36.483333333333334</v>
      </c>
      <c r="F262" s="278">
        <v>36.216666666666669</v>
      </c>
      <c r="G262" s="278">
        <v>35.933333333333337</v>
      </c>
      <c r="H262" s="278">
        <v>37.033333333333331</v>
      </c>
      <c r="I262" s="278">
        <v>37.316666666666663</v>
      </c>
      <c r="J262" s="278">
        <v>37.583333333333329</v>
      </c>
      <c r="K262" s="276">
        <v>37.049999999999997</v>
      </c>
      <c r="L262" s="276">
        <v>36.5</v>
      </c>
      <c r="M262" s="276">
        <v>0.60041999999999995</v>
      </c>
    </row>
    <row r="263" spans="1:13">
      <c r="A263" s="267">
        <v>253</v>
      </c>
      <c r="B263" s="276" t="s">
        <v>429</v>
      </c>
      <c r="C263" s="277">
        <v>81.55</v>
      </c>
      <c r="D263" s="278">
        <v>81.883333333333326</v>
      </c>
      <c r="E263" s="278">
        <v>80.466666666666654</v>
      </c>
      <c r="F263" s="278">
        <v>79.383333333333326</v>
      </c>
      <c r="G263" s="278">
        <v>77.966666666666654</v>
      </c>
      <c r="H263" s="278">
        <v>82.966666666666654</v>
      </c>
      <c r="I263" s="278">
        <v>84.38333333333334</v>
      </c>
      <c r="J263" s="278">
        <v>85.466666666666654</v>
      </c>
      <c r="K263" s="276">
        <v>83.3</v>
      </c>
      <c r="L263" s="276">
        <v>80.8</v>
      </c>
      <c r="M263" s="276">
        <v>3.66995</v>
      </c>
    </row>
    <row r="264" spans="1:13">
      <c r="A264" s="267">
        <v>254</v>
      </c>
      <c r="B264" s="276" t="s">
        <v>432</v>
      </c>
      <c r="C264" s="277">
        <v>42.75</v>
      </c>
      <c r="D264" s="278">
        <v>42.266666666666666</v>
      </c>
      <c r="E264" s="278">
        <v>40.983333333333334</v>
      </c>
      <c r="F264" s="278">
        <v>39.216666666666669</v>
      </c>
      <c r="G264" s="278">
        <v>37.933333333333337</v>
      </c>
      <c r="H264" s="278">
        <v>44.033333333333331</v>
      </c>
      <c r="I264" s="278">
        <v>45.316666666666663</v>
      </c>
      <c r="J264" s="278">
        <v>47.083333333333329</v>
      </c>
      <c r="K264" s="276">
        <v>43.55</v>
      </c>
      <c r="L264" s="276">
        <v>40.5</v>
      </c>
      <c r="M264" s="276">
        <v>15.60078</v>
      </c>
    </row>
    <row r="265" spans="1:13">
      <c r="A265" s="267">
        <v>255</v>
      </c>
      <c r="B265" s="276" t="s">
        <v>422</v>
      </c>
      <c r="C265" s="277">
        <v>995</v>
      </c>
      <c r="D265" s="278">
        <v>988.08333333333337</v>
      </c>
      <c r="E265" s="278">
        <v>940.16666666666674</v>
      </c>
      <c r="F265" s="278">
        <v>885.33333333333337</v>
      </c>
      <c r="G265" s="278">
        <v>837.41666666666674</v>
      </c>
      <c r="H265" s="278">
        <v>1042.9166666666667</v>
      </c>
      <c r="I265" s="278">
        <v>1090.8333333333335</v>
      </c>
      <c r="J265" s="278">
        <v>1145.6666666666667</v>
      </c>
      <c r="K265" s="276">
        <v>1036</v>
      </c>
      <c r="L265" s="276">
        <v>933.25</v>
      </c>
      <c r="M265" s="276">
        <v>0.83987999999999996</v>
      </c>
    </row>
    <row r="266" spans="1:13">
      <c r="A266" s="267">
        <v>256</v>
      </c>
      <c r="B266" s="276" t="s">
        <v>436</v>
      </c>
      <c r="C266" s="277">
        <v>2144.8000000000002</v>
      </c>
      <c r="D266" s="278">
        <v>2157.9833333333336</v>
      </c>
      <c r="E266" s="278">
        <v>2121.8166666666671</v>
      </c>
      <c r="F266" s="278">
        <v>2098.8333333333335</v>
      </c>
      <c r="G266" s="278">
        <v>2062.666666666667</v>
      </c>
      <c r="H266" s="278">
        <v>2180.9666666666672</v>
      </c>
      <c r="I266" s="278">
        <v>2217.1333333333332</v>
      </c>
      <c r="J266" s="278">
        <v>2240.1166666666672</v>
      </c>
      <c r="K266" s="276">
        <v>2194.15</v>
      </c>
      <c r="L266" s="276">
        <v>2135</v>
      </c>
      <c r="M266" s="276">
        <v>3.6260000000000001E-2</v>
      </c>
    </row>
    <row r="267" spans="1:13">
      <c r="A267" s="267">
        <v>257</v>
      </c>
      <c r="B267" s="276" t="s">
        <v>433</v>
      </c>
      <c r="C267" s="277">
        <v>59.95</v>
      </c>
      <c r="D267" s="278">
        <v>60.25</v>
      </c>
      <c r="E267" s="278">
        <v>59.45</v>
      </c>
      <c r="F267" s="278">
        <v>58.95</v>
      </c>
      <c r="G267" s="278">
        <v>58.150000000000006</v>
      </c>
      <c r="H267" s="278">
        <v>60.75</v>
      </c>
      <c r="I267" s="278">
        <v>61.55</v>
      </c>
      <c r="J267" s="278">
        <v>62.05</v>
      </c>
      <c r="K267" s="276">
        <v>61.05</v>
      </c>
      <c r="L267" s="276">
        <v>59.75</v>
      </c>
      <c r="M267" s="276">
        <v>2.71285</v>
      </c>
    </row>
    <row r="268" spans="1:13">
      <c r="A268" s="267">
        <v>258</v>
      </c>
      <c r="B268" s="276" t="s">
        <v>129</v>
      </c>
      <c r="C268" s="277">
        <v>190.8</v>
      </c>
      <c r="D268" s="278">
        <v>190.93333333333331</v>
      </c>
      <c r="E268" s="278">
        <v>187.11666666666662</v>
      </c>
      <c r="F268" s="278">
        <v>183.43333333333331</v>
      </c>
      <c r="G268" s="278">
        <v>179.61666666666662</v>
      </c>
      <c r="H268" s="278">
        <v>194.61666666666662</v>
      </c>
      <c r="I268" s="278">
        <v>198.43333333333328</v>
      </c>
      <c r="J268" s="278">
        <v>202.11666666666662</v>
      </c>
      <c r="K268" s="276">
        <v>194.75</v>
      </c>
      <c r="L268" s="276">
        <v>187.25</v>
      </c>
      <c r="M268" s="276">
        <v>142.66886</v>
      </c>
    </row>
    <row r="269" spans="1:13">
      <c r="A269" s="267">
        <v>259</v>
      </c>
      <c r="B269" s="276" t="s">
        <v>423</v>
      </c>
      <c r="C269" s="277">
        <v>1810.35</v>
      </c>
      <c r="D269" s="278">
        <v>1817.7333333333333</v>
      </c>
      <c r="E269" s="278">
        <v>1767.6166666666668</v>
      </c>
      <c r="F269" s="278">
        <v>1724.8833333333334</v>
      </c>
      <c r="G269" s="278">
        <v>1674.7666666666669</v>
      </c>
      <c r="H269" s="278">
        <v>1860.4666666666667</v>
      </c>
      <c r="I269" s="278">
        <v>1910.583333333333</v>
      </c>
      <c r="J269" s="278">
        <v>1953.3166666666666</v>
      </c>
      <c r="K269" s="276">
        <v>1867.85</v>
      </c>
      <c r="L269" s="276">
        <v>1775</v>
      </c>
      <c r="M269" s="276">
        <v>0.56413000000000002</v>
      </c>
    </row>
    <row r="270" spans="1:13">
      <c r="A270" s="267">
        <v>260</v>
      </c>
      <c r="B270" s="276" t="s">
        <v>424</v>
      </c>
      <c r="C270" s="277">
        <v>281.95</v>
      </c>
      <c r="D270" s="278">
        <v>284.25</v>
      </c>
      <c r="E270" s="278">
        <v>277.7</v>
      </c>
      <c r="F270" s="278">
        <v>273.45</v>
      </c>
      <c r="G270" s="278">
        <v>266.89999999999998</v>
      </c>
      <c r="H270" s="278">
        <v>288.5</v>
      </c>
      <c r="I270" s="278">
        <v>295.04999999999995</v>
      </c>
      <c r="J270" s="278">
        <v>299.3</v>
      </c>
      <c r="K270" s="276">
        <v>290.8</v>
      </c>
      <c r="L270" s="276">
        <v>280</v>
      </c>
      <c r="M270" s="276">
        <v>2.8338800000000002</v>
      </c>
    </row>
    <row r="271" spans="1:13">
      <c r="A271" s="267">
        <v>261</v>
      </c>
      <c r="B271" s="276" t="s">
        <v>425</v>
      </c>
      <c r="C271" s="277">
        <v>87.15</v>
      </c>
      <c r="D271" s="278">
        <v>87.683333333333323</v>
      </c>
      <c r="E271" s="278">
        <v>85.816666666666649</v>
      </c>
      <c r="F271" s="278">
        <v>84.48333333333332</v>
      </c>
      <c r="G271" s="278">
        <v>82.616666666666646</v>
      </c>
      <c r="H271" s="278">
        <v>89.016666666666652</v>
      </c>
      <c r="I271" s="278">
        <v>90.883333333333326</v>
      </c>
      <c r="J271" s="278">
        <v>92.216666666666654</v>
      </c>
      <c r="K271" s="276">
        <v>89.55</v>
      </c>
      <c r="L271" s="276">
        <v>86.35</v>
      </c>
      <c r="M271" s="276">
        <v>5.8190999999999997</v>
      </c>
    </row>
    <row r="272" spans="1:13">
      <c r="A272" s="267">
        <v>262</v>
      </c>
      <c r="B272" s="276" t="s">
        <v>426</v>
      </c>
      <c r="C272" s="277">
        <v>66.349999999999994</v>
      </c>
      <c r="D272" s="278">
        <v>66.783333333333331</v>
      </c>
      <c r="E272" s="278">
        <v>64.916666666666657</v>
      </c>
      <c r="F272" s="278">
        <v>63.48333333333332</v>
      </c>
      <c r="G272" s="278">
        <v>61.616666666666646</v>
      </c>
      <c r="H272" s="278">
        <v>68.216666666666669</v>
      </c>
      <c r="I272" s="278">
        <v>70.083333333333343</v>
      </c>
      <c r="J272" s="278">
        <v>71.51666666666668</v>
      </c>
      <c r="K272" s="276">
        <v>68.650000000000006</v>
      </c>
      <c r="L272" s="276">
        <v>65.349999999999994</v>
      </c>
      <c r="M272" s="276">
        <v>7.8841599999999996</v>
      </c>
    </row>
    <row r="273" spans="1:13">
      <c r="A273" s="267">
        <v>263</v>
      </c>
      <c r="B273" s="276" t="s">
        <v>427</v>
      </c>
      <c r="C273" s="277">
        <v>77.099999999999994</v>
      </c>
      <c r="D273" s="278">
        <v>78.433333333333323</v>
      </c>
      <c r="E273" s="278">
        <v>75.066666666666649</v>
      </c>
      <c r="F273" s="278">
        <v>73.033333333333331</v>
      </c>
      <c r="G273" s="278">
        <v>69.666666666666657</v>
      </c>
      <c r="H273" s="278">
        <v>80.46666666666664</v>
      </c>
      <c r="I273" s="278">
        <v>83.833333333333314</v>
      </c>
      <c r="J273" s="278">
        <v>85.866666666666632</v>
      </c>
      <c r="K273" s="276">
        <v>81.8</v>
      </c>
      <c r="L273" s="276">
        <v>76.400000000000006</v>
      </c>
      <c r="M273" s="276">
        <v>4.1482299999999999</v>
      </c>
    </row>
    <row r="274" spans="1:13">
      <c r="A274" s="267">
        <v>264</v>
      </c>
      <c r="B274" s="276" t="s">
        <v>435</v>
      </c>
      <c r="C274" s="277">
        <v>58.95</v>
      </c>
      <c r="D274" s="278">
        <v>59.9</v>
      </c>
      <c r="E274" s="278">
        <v>57.15</v>
      </c>
      <c r="F274" s="278">
        <v>55.35</v>
      </c>
      <c r="G274" s="278">
        <v>52.6</v>
      </c>
      <c r="H274" s="278">
        <v>61.699999999999996</v>
      </c>
      <c r="I274" s="278">
        <v>64.449999999999989</v>
      </c>
      <c r="J274" s="278">
        <v>66.25</v>
      </c>
      <c r="K274" s="276">
        <v>62.65</v>
      </c>
      <c r="L274" s="276">
        <v>58.1</v>
      </c>
      <c r="M274" s="276">
        <v>16.91432</v>
      </c>
    </row>
    <row r="275" spans="1:13">
      <c r="A275" s="267">
        <v>265</v>
      </c>
      <c r="B275" s="276" t="s">
        <v>434</v>
      </c>
      <c r="C275" s="277">
        <v>95.35</v>
      </c>
      <c r="D275" s="278">
        <v>95.916666666666671</v>
      </c>
      <c r="E275" s="278">
        <v>93.13333333333334</v>
      </c>
      <c r="F275" s="278">
        <v>90.916666666666671</v>
      </c>
      <c r="G275" s="278">
        <v>88.13333333333334</v>
      </c>
      <c r="H275" s="278">
        <v>98.13333333333334</v>
      </c>
      <c r="I275" s="278">
        <v>100.91666666666667</v>
      </c>
      <c r="J275" s="278">
        <v>103.13333333333334</v>
      </c>
      <c r="K275" s="276">
        <v>98.7</v>
      </c>
      <c r="L275" s="276">
        <v>93.7</v>
      </c>
      <c r="M275" s="276">
        <v>3.2881</v>
      </c>
    </row>
    <row r="276" spans="1:13">
      <c r="A276" s="267">
        <v>266</v>
      </c>
      <c r="B276" s="276" t="s">
        <v>263</v>
      </c>
      <c r="C276" s="277">
        <v>58.8</v>
      </c>
      <c r="D276" s="278">
        <v>59.550000000000004</v>
      </c>
      <c r="E276" s="278">
        <v>57.750000000000007</v>
      </c>
      <c r="F276" s="278">
        <v>56.7</v>
      </c>
      <c r="G276" s="278">
        <v>54.900000000000006</v>
      </c>
      <c r="H276" s="278">
        <v>60.600000000000009</v>
      </c>
      <c r="I276" s="278">
        <v>62.400000000000006</v>
      </c>
      <c r="J276" s="278">
        <v>63.45000000000001</v>
      </c>
      <c r="K276" s="276">
        <v>61.35</v>
      </c>
      <c r="L276" s="276">
        <v>58.5</v>
      </c>
      <c r="M276" s="276">
        <v>20.33381</v>
      </c>
    </row>
    <row r="277" spans="1:13">
      <c r="A277" s="267">
        <v>267</v>
      </c>
      <c r="B277" s="276" t="s">
        <v>130</v>
      </c>
      <c r="C277" s="277">
        <v>309.35000000000002</v>
      </c>
      <c r="D277" s="278">
        <v>309.3</v>
      </c>
      <c r="E277" s="278">
        <v>306.60000000000002</v>
      </c>
      <c r="F277" s="278">
        <v>303.85000000000002</v>
      </c>
      <c r="G277" s="278">
        <v>301.15000000000003</v>
      </c>
      <c r="H277" s="278">
        <v>312.05</v>
      </c>
      <c r="I277" s="278">
        <v>314.74999999999994</v>
      </c>
      <c r="J277" s="278">
        <v>317.5</v>
      </c>
      <c r="K277" s="276">
        <v>312</v>
      </c>
      <c r="L277" s="276">
        <v>306.55</v>
      </c>
      <c r="M277" s="276">
        <v>76.60136</v>
      </c>
    </row>
    <row r="278" spans="1:13">
      <c r="A278" s="267">
        <v>268</v>
      </c>
      <c r="B278" s="276" t="s">
        <v>264</v>
      </c>
      <c r="C278" s="277">
        <v>716.55</v>
      </c>
      <c r="D278" s="278">
        <v>719.5</v>
      </c>
      <c r="E278" s="278">
        <v>706.05</v>
      </c>
      <c r="F278" s="278">
        <v>695.55</v>
      </c>
      <c r="G278" s="278">
        <v>682.09999999999991</v>
      </c>
      <c r="H278" s="278">
        <v>730</v>
      </c>
      <c r="I278" s="278">
        <v>743.45</v>
      </c>
      <c r="J278" s="278">
        <v>753.95</v>
      </c>
      <c r="K278" s="276">
        <v>732.95</v>
      </c>
      <c r="L278" s="276">
        <v>709</v>
      </c>
      <c r="M278" s="276">
        <v>1.5075499999999999</v>
      </c>
    </row>
    <row r="279" spans="1:13">
      <c r="A279" s="267">
        <v>269</v>
      </c>
      <c r="B279" s="276" t="s">
        <v>131</v>
      </c>
      <c r="C279" s="277">
        <v>2167</v>
      </c>
      <c r="D279" s="278">
        <v>2152.35</v>
      </c>
      <c r="E279" s="278">
        <v>2114.85</v>
      </c>
      <c r="F279" s="278">
        <v>2062.6999999999998</v>
      </c>
      <c r="G279" s="278">
        <v>2025.1999999999998</v>
      </c>
      <c r="H279" s="278">
        <v>2204.5</v>
      </c>
      <c r="I279" s="278">
        <v>2242</v>
      </c>
      <c r="J279" s="278">
        <v>2294.15</v>
      </c>
      <c r="K279" s="276">
        <v>2189.85</v>
      </c>
      <c r="L279" s="276">
        <v>2100.1999999999998</v>
      </c>
      <c r="M279" s="276">
        <v>5.35344</v>
      </c>
    </row>
    <row r="280" spans="1:13">
      <c r="A280" s="267">
        <v>270</v>
      </c>
      <c r="B280" s="276" t="s">
        <v>132</v>
      </c>
      <c r="C280" s="277">
        <v>597</v>
      </c>
      <c r="D280" s="278">
        <v>610.0333333333333</v>
      </c>
      <c r="E280" s="278">
        <v>574.06666666666661</v>
      </c>
      <c r="F280" s="278">
        <v>551.13333333333333</v>
      </c>
      <c r="G280" s="278">
        <v>515.16666666666663</v>
      </c>
      <c r="H280" s="278">
        <v>632.96666666666658</v>
      </c>
      <c r="I280" s="278">
        <v>668.93333333333328</v>
      </c>
      <c r="J280" s="278">
        <v>691.86666666666656</v>
      </c>
      <c r="K280" s="276">
        <v>646</v>
      </c>
      <c r="L280" s="276">
        <v>587.1</v>
      </c>
      <c r="M280" s="276">
        <v>33.250709999999998</v>
      </c>
    </row>
    <row r="281" spans="1:13">
      <c r="A281" s="267">
        <v>271</v>
      </c>
      <c r="B281" s="276" t="s">
        <v>437</v>
      </c>
      <c r="C281" s="277">
        <v>133.1</v>
      </c>
      <c r="D281" s="278">
        <v>134.23333333333335</v>
      </c>
      <c r="E281" s="278">
        <v>131.4666666666667</v>
      </c>
      <c r="F281" s="278">
        <v>129.83333333333334</v>
      </c>
      <c r="G281" s="278">
        <v>127.06666666666669</v>
      </c>
      <c r="H281" s="278">
        <v>135.8666666666667</v>
      </c>
      <c r="I281" s="278">
        <v>138.63333333333335</v>
      </c>
      <c r="J281" s="278">
        <v>140.26666666666671</v>
      </c>
      <c r="K281" s="276">
        <v>137</v>
      </c>
      <c r="L281" s="276">
        <v>132.6</v>
      </c>
      <c r="M281" s="276">
        <v>13.76914</v>
      </c>
    </row>
    <row r="282" spans="1:13">
      <c r="A282" s="267">
        <v>272</v>
      </c>
      <c r="B282" s="276" t="s">
        <v>443</v>
      </c>
      <c r="C282" s="277">
        <v>563.75</v>
      </c>
      <c r="D282" s="278">
        <v>562.5</v>
      </c>
      <c r="E282" s="278">
        <v>554.79999999999995</v>
      </c>
      <c r="F282" s="278">
        <v>545.84999999999991</v>
      </c>
      <c r="G282" s="278">
        <v>538.14999999999986</v>
      </c>
      <c r="H282" s="278">
        <v>571.45000000000005</v>
      </c>
      <c r="I282" s="278">
        <v>579.15000000000009</v>
      </c>
      <c r="J282" s="278">
        <v>588.10000000000014</v>
      </c>
      <c r="K282" s="276">
        <v>570.20000000000005</v>
      </c>
      <c r="L282" s="276">
        <v>553.54999999999995</v>
      </c>
      <c r="M282" s="276">
        <v>6.4885900000000003</v>
      </c>
    </row>
    <row r="283" spans="1:13">
      <c r="A283" s="267">
        <v>273</v>
      </c>
      <c r="B283" s="276" t="s">
        <v>444</v>
      </c>
      <c r="C283" s="277">
        <v>249.85</v>
      </c>
      <c r="D283" s="278">
        <v>249.7833333333333</v>
      </c>
      <c r="E283" s="278">
        <v>247.11666666666662</v>
      </c>
      <c r="F283" s="278">
        <v>244.38333333333333</v>
      </c>
      <c r="G283" s="278">
        <v>241.71666666666664</v>
      </c>
      <c r="H283" s="278">
        <v>252.51666666666659</v>
      </c>
      <c r="I283" s="278">
        <v>255.18333333333328</v>
      </c>
      <c r="J283" s="278">
        <v>257.91666666666657</v>
      </c>
      <c r="K283" s="276">
        <v>252.45</v>
      </c>
      <c r="L283" s="276">
        <v>247.05</v>
      </c>
      <c r="M283" s="276">
        <v>1.7242999999999999</v>
      </c>
    </row>
    <row r="284" spans="1:13">
      <c r="A284" s="267">
        <v>274</v>
      </c>
      <c r="B284" s="276" t="s">
        <v>445</v>
      </c>
      <c r="C284" s="277">
        <v>514.15</v>
      </c>
      <c r="D284" s="278">
        <v>517.21666666666658</v>
      </c>
      <c r="E284" s="278">
        <v>508.98333333333312</v>
      </c>
      <c r="F284" s="278">
        <v>503.81666666666649</v>
      </c>
      <c r="G284" s="278">
        <v>495.58333333333303</v>
      </c>
      <c r="H284" s="278">
        <v>522.38333333333321</v>
      </c>
      <c r="I284" s="278">
        <v>530.61666666666656</v>
      </c>
      <c r="J284" s="278">
        <v>535.7833333333333</v>
      </c>
      <c r="K284" s="276">
        <v>525.45000000000005</v>
      </c>
      <c r="L284" s="276">
        <v>512.04999999999995</v>
      </c>
      <c r="M284" s="276">
        <v>0.66341000000000006</v>
      </c>
    </row>
    <row r="285" spans="1:13">
      <c r="A285" s="267">
        <v>275</v>
      </c>
      <c r="B285" s="276" t="s">
        <v>447</v>
      </c>
      <c r="C285" s="277">
        <v>32.1</v>
      </c>
      <c r="D285" s="278">
        <v>32.283333333333339</v>
      </c>
      <c r="E285" s="278">
        <v>31.616666666666674</v>
      </c>
      <c r="F285" s="278">
        <v>31.133333333333336</v>
      </c>
      <c r="G285" s="278">
        <v>30.466666666666672</v>
      </c>
      <c r="H285" s="278">
        <v>32.76666666666668</v>
      </c>
      <c r="I285" s="278">
        <v>33.433333333333351</v>
      </c>
      <c r="J285" s="278">
        <v>33.916666666666679</v>
      </c>
      <c r="K285" s="276">
        <v>32.950000000000003</v>
      </c>
      <c r="L285" s="276">
        <v>31.8</v>
      </c>
      <c r="M285" s="276">
        <v>24.390889999999999</v>
      </c>
    </row>
    <row r="286" spans="1:13">
      <c r="A286" s="267">
        <v>276</v>
      </c>
      <c r="B286" s="276" t="s">
        <v>449</v>
      </c>
      <c r="C286" s="277">
        <v>329.85</v>
      </c>
      <c r="D286" s="278">
        <v>328.34999999999997</v>
      </c>
      <c r="E286" s="278">
        <v>325.69999999999993</v>
      </c>
      <c r="F286" s="278">
        <v>321.54999999999995</v>
      </c>
      <c r="G286" s="278">
        <v>318.89999999999992</v>
      </c>
      <c r="H286" s="278">
        <v>332.49999999999994</v>
      </c>
      <c r="I286" s="278">
        <v>335.14999999999992</v>
      </c>
      <c r="J286" s="278">
        <v>339.29999999999995</v>
      </c>
      <c r="K286" s="276">
        <v>331</v>
      </c>
      <c r="L286" s="276">
        <v>324.2</v>
      </c>
      <c r="M286" s="276">
        <v>1.2015899999999999</v>
      </c>
    </row>
    <row r="287" spans="1:13">
      <c r="A287" s="267">
        <v>277</v>
      </c>
      <c r="B287" s="276" t="s">
        <v>439</v>
      </c>
      <c r="C287" s="277">
        <v>334.65</v>
      </c>
      <c r="D287" s="278">
        <v>338.75</v>
      </c>
      <c r="E287" s="278">
        <v>326.5</v>
      </c>
      <c r="F287" s="278">
        <v>318.35000000000002</v>
      </c>
      <c r="G287" s="278">
        <v>306.10000000000002</v>
      </c>
      <c r="H287" s="278">
        <v>346.9</v>
      </c>
      <c r="I287" s="278">
        <v>359.15</v>
      </c>
      <c r="J287" s="278">
        <v>367.29999999999995</v>
      </c>
      <c r="K287" s="276">
        <v>351</v>
      </c>
      <c r="L287" s="276">
        <v>330.6</v>
      </c>
      <c r="M287" s="276">
        <v>3.0587900000000001</v>
      </c>
    </row>
    <row r="288" spans="1:13">
      <c r="A288" s="267">
        <v>278</v>
      </c>
      <c r="B288" s="276" t="s">
        <v>440</v>
      </c>
      <c r="C288" s="277">
        <v>250.05</v>
      </c>
      <c r="D288" s="278">
        <v>248.60000000000002</v>
      </c>
      <c r="E288" s="278">
        <v>245.55000000000004</v>
      </c>
      <c r="F288" s="278">
        <v>241.05</v>
      </c>
      <c r="G288" s="278">
        <v>238.00000000000003</v>
      </c>
      <c r="H288" s="278">
        <v>253.10000000000005</v>
      </c>
      <c r="I288" s="278">
        <v>256.14999999999998</v>
      </c>
      <c r="J288" s="278">
        <v>260.65000000000009</v>
      </c>
      <c r="K288" s="276">
        <v>251.65</v>
      </c>
      <c r="L288" s="276">
        <v>244.1</v>
      </c>
      <c r="M288" s="276">
        <v>0.47426000000000001</v>
      </c>
    </row>
    <row r="289" spans="1:13">
      <c r="A289" s="267">
        <v>279</v>
      </c>
      <c r="B289" s="276" t="s">
        <v>451</v>
      </c>
      <c r="C289" s="277">
        <v>166.6</v>
      </c>
      <c r="D289" s="278">
        <v>167.51666666666665</v>
      </c>
      <c r="E289" s="278">
        <v>163.08333333333331</v>
      </c>
      <c r="F289" s="278">
        <v>159.56666666666666</v>
      </c>
      <c r="G289" s="278">
        <v>155.13333333333333</v>
      </c>
      <c r="H289" s="278">
        <v>171.0333333333333</v>
      </c>
      <c r="I289" s="278">
        <v>175.46666666666664</v>
      </c>
      <c r="J289" s="278">
        <v>178.98333333333329</v>
      </c>
      <c r="K289" s="276">
        <v>171.95</v>
      </c>
      <c r="L289" s="276">
        <v>164</v>
      </c>
      <c r="M289" s="276">
        <v>0.48885000000000001</v>
      </c>
    </row>
    <row r="290" spans="1:13">
      <c r="A290" s="267">
        <v>280</v>
      </c>
      <c r="B290" s="276" t="s">
        <v>133</v>
      </c>
      <c r="C290" s="277">
        <v>1580.7</v>
      </c>
      <c r="D290" s="278">
        <v>1573.4333333333334</v>
      </c>
      <c r="E290" s="278">
        <v>1542.0666666666668</v>
      </c>
      <c r="F290" s="278">
        <v>1503.4333333333334</v>
      </c>
      <c r="G290" s="278">
        <v>1472.0666666666668</v>
      </c>
      <c r="H290" s="278">
        <v>1612.0666666666668</v>
      </c>
      <c r="I290" s="278">
        <v>1643.4333333333336</v>
      </c>
      <c r="J290" s="278">
        <v>1682.0666666666668</v>
      </c>
      <c r="K290" s="276">
        <v>1604.8</v>
      </c>
      <c r="L290" s="276">
        <v>1534.8</v>
      </c>
      <c r="M290" s="276">
        <v>57.124600000000001</v>
      </c>
    </row>
    <row r="291" spans="1:13">
      <c r="A291" s="267">
        <v>281</v>
      </c>
      <c r="B291" s="276" t="s">
        <v>441</v>
      </c>
      <c r="C291" s="277">
        <v>90.75</v>
      </c>
      <c r="D291" s="278">
        <v>91.8</v>
      </c>
      <c r="E291" s="278">
        <v>88.699999999999989</v>
      </c>
      <c r="F291" s="278">
        <v>86.649999999999991</v>
      </c>
      <c r="G291" s="278">
        <v>83.549999999999983</v>
      </c>
      <c r="H291" s="278">
        <v>93.85</v>
      </c>
      <c r="I291" s="278">
        <v>96.949999999999989</v>
      </c>
      <c r="J291" s="278">
        <v>99</v>
      </c>
      <c r="K291" s="276">
        <v>94.9</v>
      </c>
      <c r="L291" s="276">
        <v>89.75</v>
      </c>
      <c r="M291" s="276">
        <v>5.76288</v>
      </c>
    </row>
    <row r="292" spans="1:13">
      <c r="A292" s="267">
        <v>282</v>
      </c>
      <c r="B292" s="276" t="s">
        <v>438</v>
      </c>
      <c r="C292" s="277">
        <v>735.8</v>
      </c>
      <c r="D292" s="278">
        <v>739.91666666666663</v>
      </c>
      <c r="E292" s="278">
        <v>723.93333333333328</v>
      </c>
      <c r="F292" s="278">
        <v>712.06666666666661</v>
      </c>
      <c r="G292" s="278">
        <v>696.08333333333326</v>
      </c>
      <c r="H292" s="278">
        <v>751.7833333333333</v>
      </c>
      <c r="I292" s="278">
        <v>767.76666666666665</v>
      </c>
      <c r="J292" s="278">
        <v>779.63333333333333</v>
      </c>
      <c r="K292" s="276">
        <v>755.9</v>
      </c>
      <c r="L292" s="276">
        <v>728.05</v>
      </c>
      <c r="M292" s="276">
        <v>0.76354</v>
      </c>
    </row>
    <row r="293" spans="1:13">
      <c r="A293" s="267">
        <v>283</v>
      </c>
      <c r="B293" s="276" t="s">
        <v>442</v>
      </c>
      <c r="C293" s="277">
        <v>250.7</v>
      </c>
      <c r="D293" s="278">
        <v>252.58333333333334</v>
      </c>
      <c r="E293" s="278">
        <v>247.11666666666667</v>
      </c>
      <c r="F293" s="278">
        <v>243.53333333333333</v>
      </c>
      <c r="G293" s="278">
        <v>238.06666666666666</v>
      </c>
      <c r="H293" s="278">
        <v>256.16666666666669</v>
      </c>
      <c r="I293" s="278">
        <v>261.63333333333333</v>
      </c>
      <c r="J293" s="278">
        <v>265.2166666666667</v>
      </c>
      <c r="K293" s="276">
        <v>258.05</v>
      </c>
      <c r="L293" s="276">
        <v>249</v>
      </c>
      <c r="M293" s="276">
        <v>1.1922200000000001</v>
      </c>
    </row>
    <row r="294" spans="1:13">
      <c r="A294" s="267">
        <v>284</v>
      </c>
      <c r="B294" s="276" t="s">
        <v>1830</v>
      </c>
      <c r="C294" s="277">
        <v>440.75</v>
      </c>
      <c r="D294" s="278">
        <v>444.2</v>
      </c>
      <c r="E294" s="278">
        <v>433.54999999999995</v>
      </c>
      <c r="F294" s="278">
        <v>426.34999999999997</v>
      </c>
      <c r="G294" s="278">
        <v>415.69999999999993</v>
      </c>
      <c r="H294" s="278">
        <v>451.4</v>
      </c>
      <c r="I294" s="278">
        <v>462.04999999999995</v>
      </c>
      <c r="J294" s="278">
        <v>469.25</v>
      </c>
      <c r="K294" s="276">
        <v>454.85</v>
      </c>
      <c r="L294" s="276">
        <v>437</v>
      </c>
      <c r="M294" s="276">
        <v>0.28158</v>
      </c>
    </row>
    <row r="295" spans="1:13">
      <c r="A295" s="267">
        <v>285</v>
      </c>
      <c r="B295" s="276" t="s">
        <v>448</v>
      </c>
      <c r="C295" s="277">
        <v>470</v>
      </c>
      <c r="D295" s="278">
        <v>482.0333333333333</v>
      </c>
      <c r="E295" s="278">
        <v>451.01666666666665</v>
      </c>
      <c r="F295" s="278">
        <v>432.03333333333336</v>
      </c>
      <c r="G295" s="278">
        <v>401.01666666666671</v>
      </c>
      <c r="H295" s="278">
        <v>501.01666666666659</v>
      </c>
      <c r="I295" s="278">
        <v>532.0333333333333</v>
      </c>
      <c r="J295" s="278">
        <v>551.01666666666654</v>
      </c>
      <c r="K295" s="276">
        <v>513.04999999999995</v>
      </c>
      <c r="L295" s="276">
        <v>463.05</v>
      </c>
      <c r="M295" s="276">
        <v>3.68682</v>
      </c>
    </row>
    <row r="296" spans="1:13">
      <c r="A296" s="267">
        <v>286</v>
      </c>
      <c r="B296" s="276" t="s">
        <v>446</v>
      </c>
      <c r="C296" s="277">
        <v>42</v>
      </c>
      <c r="D296" s="278">
        <v>42.2</v>
      </c>
      <c r="E296" s="278">
        <v>41.500000000000007</v>
      </c>
      <c r="F296" s="278">
        <v>41.000000000000007</v>
      </c>
      <c r="G296" s="278">
        <v>40.300000000000011</v>
      </c>
      <c r="H296" s="278">
        <v>42.7</v>
      </c>
      <c r="I296" s="278">
        <v>43.399999999999991</v>
      </c>
      <c r="J296" s="278">
        <v>43.9</v>
      </c>
      <c r="K296" s="276">
        <v>42.9</v>
      </c>
      <c r="L296" s="276">
        <v>41.7</v>
      </c>
      <c r="M296" s="276">
        <v>18.520520000000001</v>
      </c>
    </row>
    <row r="297" spans="1:13">
      <c r="A297" s="267">
        <v>287</v>
      </c>
      <c r="B297" s="276" t="s">
        <v>134</v>
      </c>
      <c r="C297" s="277">
        <v>65.7</v>
      </c>
      <c r="D297" s="278">
        <v>65.500000000000014</v>
      </c>
      <c r="E297" s="278">
        <v>64.600000000000023</v>
      </c>
      <c r="F297" s="278">
        <v>63.500000000000014</v>
      </c>
      <c r="G297" s="278">
        <v>62.600000000000023</v>
      </c>
      <c r="H297" s="278">
        <v>66.600000000000023</v>
      </c>
      <c r="I297" s="278">
        <v>67.500000000000028</v>
      </c>
      <c r="J297" s="278">
        <v>68.600000000000023</v>
      </c>
      <c r="K297" s="276">
        <v>66.400000000000006</v>
      </c>
      <c r="L297" s="276">
        <v>64.400000000000006</v>
      </c>
      <c r="M297" s="276">
        <v>118.95614</v>
      </c>
    </row>
    <row r="298" spans="1:13">
      <c r="A298" s="267">
        <v>288</v>
      </c>
      <c r="B298" s="276" t="s">
        <v>358</v>
      </c>
      <c r="C298" s="277">
        <v>2278.4</v>
      </c>
      <c r="D298" s="278">
        <v>2281.7166666666667</v>
      </c>
      <c r="E298" s="278">
        <v>2222.4833333333336</v>
      </c>
      <c r="F298" s="278">
        <v>2166.5666666666671</v>
      </c>
      <c r="G298" s="278">
        <v>2107.3333333333339</v>
      </c>
      <c r="H298" s="278">
        <v>2337.6333333333332</v>
      </c>
      <c r="I298" s="278">
        <v>2396.8666666666659</v>
      </c>
      <c r="J298" s="278">
        <v>2452.7833333333328</v>
      </c>
      <c r="K298" s="276">
        <v>2340.9499999999998</v>
      </c>
      <c r="L298" s="276">
        <v>2225.8000000000002</v>
      </c>
      <c r="M298" s="276">
        <v>1.0236099999999999</v>
      </c>
    </row>
    <row r="299" spans="1:13">
      <c r="A299" s="267">
        <v>289</v>
      </c>
      <c r="B299" s="276" t="s">
        <v>1841</v>
      </c>
      <c r="C299" s="277">
        <v>204.1</v>
      </c>
      <c r="D299" s="278">
        <v>205.18333333333331</v>
      </c>
      <c r="E299" s="278">
        <v>202.11666666666662</v>
      </c>
      <c r="F299" s="278">
        <v>200.1333333333333</v>
      </c>
      <c r="G299" s="278">
        <v>197.06666666666661</v>
      </c>
      <c r="H299" s="278">
        <v>207.16666666666663</v>
      </c>
      <c r="I299" s="278">
        <v>210.23333333333329</v>
      </c>
      <c r="J299" s="278">
        <v>212.21666666666664</v>
      </c>
      <c r="K299" s="276">
        <v>208.25</v>
      </c>
      <c r="L299" s="276">
        <v>203.2</v>
      </c>
      <c r="M299" s="276">
        <v>0.51936000000000004</v>
      </c>
    </row>
    <row r="300" spans="1:13">
      <c r="A300" s="267">
        <v>290</v>
      </c>
      <c r="B300" s="276" t="s">
        <v>454</v>
      </c>
      <c r="C300" s="277">
        <v>300.85000000000002</v>
      </c>
      <c r="D300" s="278">
        <v>306.33333333333331</v>
      </c>
      <c r="E300" s="278">
        <v>292.96666666666664</v>
      </c>
      <c r="F300" s="278">
        <v>285.08333333333331</v>
      </c>
      <c r="G300" s="278">
        <v>271.71666666666664</v>
      </c>
      <c r="H300" s="278">
        <v>314.21666666666664</v>
      </c>
      <c r="I300" s="278">
        <v>327.58333333333331</v>
      </c>
      <c r="J300" s="278">
        <v>335.46666666666664</v>
      </c>
      <c r="K300" s="276">
        <v>319.7</v>
      </c>
      <c r="L300" s="276">
        <v>298.45</v>
      </c>
      <c r="M300" s="276">
        <v>106.20524</v>
      </c>
    </row>
    <row r="301" spans="1:13">
      <c r="A301" s="267">
        <v>291</v>
      </c>
      <c r="B301" s="276" t="s">
        <v>452</v>
      </c>
      <c r="C301" s="277">
        <v>4054.65</v>
      </c>
      <c r="D301" s="278">
        <v>4030.9666666666672</v>
      </c>
      <c r="E301" s="278">
        <v>3984.8833333333341</v>
      </c>
      <c r="F301" s="278">
        <v>3915.1166666666668</v>
      </c>
      <c r="G301" s="278">
        <v>3869.0333333333338</v>
      </c>
      <c r="H301" s="278">
        <v>4100.7333333333345</v>
      </c>
      <c r="I301" s="278">
        <v>4146.8166666666675</v>
      </c>
      <c r="J301" s="278">
        <v>4216.5833333333348</v>
      </c>
      <c r="K301" s="276">
        <v>4077.05</v>
      </c>
      <c r="L301" s="276">
        <v>3961.2</v>
      </c>
      <c r="M301" s="276">
        <v>8.3750000000000005E-2</v>
      </c>
    </row>
    <row r="302" spans="1:13">
      <c r="A302" s="267">
        <v>292</v>
      </c>
      <c r="B302" s="276" t="s">
        <v>455</v>
      </c>
      <c r="C302" s="277">
        <v>27.15</v>
      </c>
      <c r="D302" s="278">
        <v>27.166666666666668</v>
      </c>
      <c r="E302" s="278">
        <v>26.833333333333336</v>
      </c>
      <c r="F302" s="278">
        <v>26.516666666666669</v>
      </c>
      <c r="G302" s="278">
        <v>26.183333333333337</v>
      </c>
      <c r="H302" s="278">
        <v>27.483333333333334</v>
      </c>
      <c r="I302" s="278">
        <v>27.81666666666667</v>
      </c>
      <c r="J302" s="278">
        <v>28.133333333333333</v>
      </c>
      <c r="K302" s="276">
        <v>27.5</v>
      </c>
      <c r="L302" s="276">
        <v>26.85</v>
      </c>
      <c r="M302" s="276">
        <v>5.16195</v>
      </c>
    </row>
    <row r="303" spans="1:13">
      <c r="A303" s="267">
        <v>293</v>
      </c>
      <c r="B303" s="276" t="s">
        <v>135</v>
      </c>
      <c r="C303" s="277">
        <v>299.10000000000002</v>
      </c>
      <c r="D303" s="278">
        <v>294.58333333333331</v>
      </c>
      <c r="E303" s="278">
        <v>288.16666666666663</v>
      </c>
      <c r="F303" s="278">
        <v>277.23333333333329</v>
      </c>
      <c r="G303" s="278">
        <v>270.81666666666661</v>
      </c>
      <c r="H303" s="278">
        <v>305.51666666666665</v>
      </c>
      <c r="I303" s="278">
        <v>311.93333333333328</v>
      </c>
      <c r="J303" s="278">
        <v>322.86666666666667</v>
      </c>
      <c r="K303" s="276">
        <v>301</v>
      </c>
      <c r="L303" s="276">
        <v>283.64999999999998</v>
      </c>
      <c r="M303" s="276">
        <v>48.340440000000001</v>
      </c>
    </row>
    <row r="304" spans="1:13">
      <c r="A304" s="267">
        <v>294</v>
      </c>
      <c r="B304" s="276" t="s">
        <v>456</v>
      </c>
      <c r="C304" s="277">
        <v>833.45</v>
      </c>
      <c r="D304" s="278">
        <v>830.85</v>
      </c>
      <c r="E304" s="278">
        <v>822.65000000000009</v>
      </c>
      <c r="F304" s="278">
        <v>811.85</v>
      </c>
      <c r="G304" s="278">
        <v>803.65000000000009</v>
      </c>
      <c r="H304" s="278">
        <v>841.65000000000009</v>
      </c>
      <c r="I304" s="278">
        <v>849.85000000000014</v>
      </c>
      <c r="J304" s="278">
        <v>860.65000000000009</v>
      </c>
      <c r="K304" s="276">
        <v>839.05</v>
      </c>
      <c r="L304" s="276">
        <v>820.05</v>
      </c>
      <c r="M304" s="276">
        <v>0.30980999999999997</v>
      </c>
    </row>
    <row r="305" spans="1:13">
      <c r="A305" s="267">
        <v>295</v>
      </c>
      <c r="B305" s="276" t="s">
        <v>136</v>
      </c>
      <c r="C305" s="277">
        <v>929.3</v>
      </c>
      <c r="D305" s="278">
        <v>929.30000000000007</v>
      </c>
      <c r="E305" s="278">
        <v>920.65000000000009</v>
      </c>
      <c r="F305" s="278">
        <v>912</v>
      </c>
      <c r="G305" s="278">
        <v>903.35</v>
      </c>
      <c r="H305" s="278">
        <v>937.95000000000016</v>
      </c>
      <c r="I305" s="278">
        <v>946.6</v>
      </c>
      <c r="J305" s="278">
        <v>955.25000000000023</v>
      </c>
      <c r="K305" s="276">
        <v>937.95</v>
      </c>
      <c r="L305" s="276">
        <v>920.65</v>
      </c>
      <c r="M305" s="276">
        <v>36.821739999999998</v>
      </c>
    </row>
    <row r="306" spans="1:13">
      <c r="A306" s="267">
        <v>296</v>
      </c>
      <c r="B306" s="276" t="s">
        <v>266</v>
      </c>
      <c r="C306" s="277">
        <v>2853.1</v>
      </c>
      <c r="D306" s="278">
        <v>2879.7000000000003</v>
      </c>
      <c r="E306" s="278">
        <v>2804.4000000000005</v>
      </c>
      <c r="F306" s="278">
        <v>2755.7000000000003</v>
      </c>
      <c r="G306" s="278">
        <v>2680.4000000000005</v>
      </c>
      <c r="H306" s="278">
        <v>2928.4000000000005</v>
      </c>
      <c r="I306" s="278">
        <v>3003.7000000000007</v>
      </c>
      <c r="J306" s="278">
        <v>3052.4000000000005</v>
      </c>
      <c r="K306" s="276">
        <v>2955</v>
      </c>
      <c r="L306" s="276">
        <v>2831</v>
      </c>
      <c r="M306" s="276">
        <v>2.7955199999999998</v>
      </c>
    </row>
    <row r="307" spans="1:13">
      <c r="A307" s="267">
        <v>297</v>
      </c>
      <c r="B307" s="276" t="s">
        <v>265</v>
      </c>
      <c r="C307" s="277">
        <v>1620.75</v>
      </c>
      <c r="D307" s="278">
        <v>1635</v>
      </c>
      <c r="E307" s="278">
        <v>1590.75</v>
      </c>
      <c r="F307" s="278">
        <v>1560.75</v>
      </c>
      <c r="G307" s="278">
        <v>1516.5</v>
      </c>
      <c r="H307" s="278">
        <v>1665</v>
      </c>
      <c r="I307" s="278">
        <v>1709.25</v>
      </c>
      <c r="J307" s="278">
        <v>1739.25</v>
      </c>
      <c r="K307" s="276">
        <v>1679.25</v>
      </c>
      <c r="L307" s="276">
        <v>1605</v>
      </c>
      <c r="M307" s="276">
        <v>0.87958000000000003</v>
      </c>
    </row>
    <row r="308" spans="1:13">
      <c r="A308" s="267">
        <v>298</v>
      </c>
      <c r="B308" s="276" t="s">
        <v>137</v>
      </c>
      <c r="C308" s="277">
        <v>912.5</v>
      </c>
      <c r="D308" s="278">
        <v>910.15</v>
      </c>
      <c r="E308" s="278">
        <v>902.4</v>
      </c>
      <c r="F308" s="278">
        <v>892.3</v>
      </c>
      <c r="G308" s="278">
        <v>884.55</v>
      </c>
      <c r="H308" s="278">
        <v>920.25</v>
      </c>
      <c r="I308" s="278">
        <v>928</v>
      </c>
      <c r="J308" s="278">
        <v>938.1</v>
      </c>
      <c r="K308" s="276">
        <v>917.9</v>
      </c>
      <c r="L308" s="276">
        <v>900.05</v>
      </c>
      <c r="M308" s="276">
        <v>32.071530000000003</v>
      </c>
    </row>
    <row r="309" spans="1:13">
      <c r="A309" s="267">
        <v>299</v>
      </c>
      <c r="B309" s="276" t="s">
        <v>457</v>
      </c>
      <c r="C309" s="277">
        <v>1404.9</v>
      </c>
      <c r="D309" s="278">
        <v>1400.6000000000001</v>
      </c>
      <c r="E309" s="278">
        <v>1383.3000000000002</v>
      </c>
      <c r="F309" s="278">
        <v>1361.7</v>
      </c>
      <c r="G309" s="278">
        <v>1344.4</v>
      </c>
      <c r="H309" s="278">
        <v>1422.2000000000003</v>
      </c>
      <c r="I309" s="278">
        <v>1439.5</v>
      </c>
      <c r="J309" s="278">
        <v>1461.1000000000004</v>
      </c>
      <c r="K309" s="276">
        <v>1417.9</v>
      </c>
      <c r="L309" s="276">
        <v>1379</v>
      </c>
      <c r="M309" s="276">
        <v>0.88739000000000001</v>
      </c>
    </row>
    <row r="310" spans="1:13">
      <c r="A310" s="267">
        <v>300</v>
      </c>
      <c r="B310" s="276" t="s">
        <v>138</v>
      </c>
      <c r="C310" s="277">
        <v>596.04999999999995</v>
      </c>
      <c r="D310" s="278">
        <v>594.98333333333323</v>
      </c>
      <c r="E310" s="278">
        <v>590.06666666666649</v>
      </c>
      <c r="F310" s="278">
        <v>584.08333333333326</v>
      </c>
      <c r="G310" s="278">
        <v>579.16666666666652</v>
      </c>
      <c r="H310" s="278">
        <v>600.96666666666647</v>
      </c>
      <c r="I310" s="278">
        <v>605.88333333333321</v>
      </c>
      <c r="J310" s="278">
        <v>611.86666666666645</v>
      </c>
      <c r="K310" s="276">
        <v>599.9</v>
      </c>
      <c r="L310" s="276">
        <v>589</v>
      </c>
      <c r="M310" s="276">
        <v>40.851199999999999</v>
      </c>
    </row>
    <row r="311" spans="1:13">
      <c r="A311" s="267">
        <v>301</v>
      </c>
      <c r="B311" s="276" t="s">
        <v>139</v>
      </c>
      <c r="C311" s="277">
        <v>125</v>
      </c>
      <c r="D311" s="278">
        <v>124.36666666666667</v>
      </c>
      <c r="E311" s="278">
        <v>122.88333333333335</v>
      </c>
      <c r="F311" s="278">
        <v>120.76666666666668</v>
      </c>
      <c r="G311" s="278">
        <v>119.28333333333336</v>
      </c>
      <c r="H311" s="278">
        <v>126.48333333333335</v>
      </c>
      <c r="I311" s="278">
        <v>127.96666666666667</v>
      </c>
      <c r="J311" s="278">
        <v>130.08333333333334</v>
      </c>
      <c r="K311" s="276">
        <v>125.85</v>
      </c>
      <c r="L311" s="276">
        <v>122.25</v>
      </c>
      <c r="M311" s="276">
        <v>91.167720000000003</v>
      </c>
    </row>
    <row r="312" spans="1:13">
      <c r="A312" s="267">
        <v>302</v>
      </c>
      <c r="B312" s="276" t="s">
        <v>319</v>
      </c>
      <c r="C312" s="277">
        <v>11.2</v>
      </c>
      <c r="D312" s="278">
        <v>11.200000000000001</v>
      </c>
      <c r="E312" s="278">
        <v>11.000000000000002</v>
      </c>
      <c r="F312" s="278">
        <v>10.8</v>
      </c>
      <c r="G312" s="278">
        <v>10.600000000000001</v>
      </c>
      <c r="H312" s="278">
        <v>11.400000000000002</v>
      </c>
      <c r="I312" s="278">
        <v>11.600000000000001</v>
      </c>
      <c r="J312" s="278">
        <v>11.800000000000002</v>
      </c>
      <c r="K312" s="276">
        <v>11.4</v>
      </c>
      <c r="L312" s="276">
        <v>11</v>
      </c>
      <c r="M312" s="276">
        <v>10.58507</v>
      </c>
    </row>
    <row r="313" spans="1:13">
      <c r="A313" s="267">
        <v>303</v>
      </c>
      <c r="B313" s="276" t="s">
        <v>464</v>
      </c>
      <c r="C313" s="277">
        <v>137.30000000000001</v>
      </c>
      <c r="D313" s="278">
        <v>137.33333333333334</v>
      </c>
      <c r="E313" s="278">
        <v>135.76666666666668</v>
      </c>
      <c r="F313" s="278">
        <v>134.23333333333335</v>
      </c>
      <c r="G313" s="278">
        <v>132.66666666666669</v>
      </c>
      <c r="H313" s="278">
        <v>138.86666666666667</v>
      </c>
      <c r="I313" s="278">
        <v>140.43333333333334</v>
      </c>
      <c r="J313" s="278">
        <v>141.96666666666667</v>
      </c>
      <c r="K313" s="276">
        <v>138.9</v>
      </c>
      <c r="L313" s="276">
        <v>135.80000000000001</v>
      </c>
      <c r="M313" s="276">
        <v>1.36802</v>
      </c>
    </row>
    <row r="314" spans="1:13">
      <c r="A314" s="267">
        <v>304</v>
      </c>
      <c r="B314" s="276" t="s">
        <v>466</v>
      </c>
      <c r="C314" s="277">
        <v>364.45</v>
      </c>
      <c r="D314" s="278">
        <v>361.7166666666667</v>
      </c>
      <c r="E314" s="278">
        <v>356.48333333333341</v>
      </c>
      <c r="F314" s="278">
        <v>348.51666666666671</v>
      </c>
      <c r="G314" s="278">
        <v>343.28333333333342</v>
      </c>
      <c r="H314" s="278">
        <v>369.68333333333339</v>
      </c>
      <c r="I314" s="278">
        <v>374.91666666666674</v>
      </c>
      <c r="J314" s="278">
        <v>382.88333333333338</v>
      </c>
      <c r="K314" s="276">
        <v>366.95</v>
      </c>
      <c r="L314" s="276">
        <v>353.75</v>
      </c>
      <c r="M314" s="276">
        <v>0.95032000000000005</v>
      </c>
    </row>
    <row r="315" spans="1:13">
      <c r="A315" s="267">
        <v>305</v>
      </c>
      <c r="B315" s="276" t="s">
        <v>462</v>
      </c>
      <c r="C315" s="277">
        <v>2795.6</v>
      </c>
      <c r="D315" s="278">
        <v>2795.2000000000003</v>
      </c>
      <c r="E315" s="278">
        <v>2751.4000000000005</v>
      </c>
      <c r="F315" s="278">
        <v>2707.2000000000003</v>
      </c>
      <c r="G315" s="278">
        <v>2663.4000000000005</v>
      </c>
      <c r="H315" s="278">
        <v>2839.4000000000005</v>
      </c>
      <c r="I315" s="278">
        <v>2883.2000000000007</v>
      </c>
      <c r="J315" s="278">
        <v>2927.4000000000005</v>
      </c>
      <c r="K315" s="276">
        <v>2839</v>
      </c>
      <c r="L315" s="276">
        <v>2751</v>
      </c>
      <c r="M315" s="276">
        <v>3.041E-2</v>
      </c>
    </row>
    <row r="316" spans="1:13">
      <c r="A316" s="267">
        <v>306</v>
      </c>
      <c r="B316" s="276" t="s">
        <v>463</v>
      </c>
      <c r="C316" s="277">
        <v>221.35</v>
      </c>
      <c r="D316" s="278">
        <v>222.03333333333333</v>
      </c>
      <c r="E316" s="278">
        <v>219.56666666666666</v>
      </c>
      <c r="F316" s="278">
        <v>217.78333333333333</v>
      </c>
      <c r="G316" s="278">
        <v>215.31666666666666</v>
      </c>
      <c r="H316" s="278">
        <v>223.81666666666666</v>
      </c>
      <c r="I316" s="278">
        <v>226.2833333333333</v>
      </c>
      <c r="J316" s="278">
        <v>228.06666666666666</v>
      </c>
      <c r="K316" s="276">
        <v>224.5</v>
      </c>
      <c r="L316" s="276">
        <v>220.25</v>
      </c>
      <c r="M316" s="276">
        <v>0.19178000000000001</v>
      </c>
    </row>
    <row r="317" spans="1:13">
      <c r="A317" s="267">
        <v>307</v>
      </c>
      <c r="B317" s="276" t="s">
        <v>140</v>
      </c>
      <c r="C317" s="277">
        <v>158.5</v>
      </c>
      <c r="D317" s="278">
        <v>157.70000000000002</v>
      </c>
      <c r="E317" s="278">
        <v>155.40000000000003</v>
      </c>
      <c r="F317" s="278">
        <v>152.30000000000001</v>
      </c>
      <c r="G317" s="278">
        <v>150.00000000000003</v>
      </c>
      <c r="H317" s="278">
        <v>160.80000000000004</v>
      </c>
      <c r="I317" s="278">
        <v>163.10000000000005</v>
      </c>
      <c r="J317" s="278">
        <v>166.20000000000005</v>
      </c>
      <c r="K317" s="276">
        <v>160</v>
      </c>
      <c r="L317" s="276">
        <v>154.6</v>
      </c>
      <c r="M317" s="276">
        <v>48.242370000000001</v>
      </c>
    </row>
    <row r="318" spans="1:13">
      <c r="A318" s="267">
        <v>308</v>
      </c>
      <c r="B318" s="276" t="s">
        <v>141</v>
      </c>
      <c r="C318" s="277">
        <v>366.85</v>
      </c>
      <c r="D318" s="278">
        <v>364.01666666666671</v>
      </c>
      <c r="E318" s="278">
        <v>359.93333333333339</v>
      </c>
      <c r="F318" s="278">
        <v>353.01666666666671</v>
      </c>
      <c r="G318" s="278">
        <v>348.93333333333339</v>
      </c>
      <c r="H318" s="278">
        <v>370.93333333333339</v>
      </c>
      <c r="I318" s="278">
        <v>375.01666666666677</v>
      </c>
      <c r="J318" s="278">
        <v>381.93333333333339</v>
      </c>
      <c r="K318" s="276">
        <v>368.1</v>
      </c>
      <c r="L318" s="276">
        <v>357.1</v>
      </c>
      <c r="M318" s="276">
        <v>35.0944</v>
      </c>
    </row>
    <row r="319" spans="1:13">
      <c r="A319" s="267">
        <v>309</v>
      </c>
      <c r="B319" s="276" t="s">
        <v>142</v>
      </c>
      <c r="C319" s="277">
        <v>6868.35</v>
      </c>
      <c r="D319" s="278">
        <v>6923.916666666667</v>
      </c>
      <c r="E319" s="278">
        <v>6794.4333333333343</v>
      </c>
      <c r="F319" s="278">
        <v>6720.5166666666673</v>
      </c>
      <c r="G319" s="278">
        <v>6591.0333333333347</v>
      </c>
      <c r="H319" s="278">
        <v>6997.8333333333339</v>
      </c>
      <c r="I319" s="278">
        <v>7127.3166666666657</v>
      </c>
      <c r="J319" s="278">
        <v>7201.2333333333336</v>
      </c>
      <c r="K319" s="276">
        <v>7053.4</v>
      </c>
      <c r="L319" s="276">
        <v>6850</v>
      </c>
      <c r="M319" s="276">
        <v>10.59351</v>
      </c>
    </row>
    <row r="320" spans="1:13">
      <c r="A320" s="267">
        <v>310</v>
      </c>
      <c r="B320" s="276" t="s">
        <v>458</v>
      </c>
      <c r="C320" s="277">
        <v>825.55</v>
      </c>
      <c r="D320" s="278">
        <v>824.19999999999993</v>
      </c>
      <c r="E320" s="278">
        <v>815.39999999999986</v>
      </c>
      <c r="F320" s="278">
        <v>805.24999999999989</v>
      </c>
      <c r="G320" s="278">
        <v>796.44999999999982</v>
      </c>
      <c r="H320" s="278">
        <v>834.34999999999991</v>
      </c>
      <c r="I320" s="278">
        <v>843.14999999999986</v>
      </c>
      <c r="J320" s="278">
        <v>853.3</v>
      </c>
      <c r="K320" s="276">
        <v>833</v>
      </c>
      <c r="L320" s="276">
        <v>814.05</v>
      </c>
      <c r="M320" s="276">
        <v>8.4239999999999995E-2</v>
      </c>
    </row>
    <row r="321" spans="1:13">
      <c r="A321" s="267">
        <v>311</v>
      </c>
      <c r="B321" s="276" t="s">
        <v>143</v>
      </c>
      <c r="C321" s="277">
        <v>503.95</v>
      </c>
      <c r="D321" s="278">
        <v>504.13333333333338</v>
      </c>
      <c r="E321" s="278">
        <v>499.91666666666674</v>
      </c>
      <c r="F321" s="278">
        <v>495.88333333333338</v>
      </c>
      <c r="G321" s="278">
        <v>491.66666666666674</v>
      </c>
      <c r="H321" s="278">
        <v>508.16666666666674</v>
      </c>
      <c r="I321" s="278">
        <v>512.38333333333333</v>
      </c>
      <c r="J321" s="278">
        <v>516.41666666666674</v>
      </c>
      <c r="K321" s="276">
        <v>508.35</v>
      </c>
      <c r="L321" s="276">
        <v>500.1</v>
      </c>
      <c r="M321" s="276">
        <v>13.50151</v>
      </c>
    </row>
    <row r="322" spans="1:13">
      <c r="A322" s="267">
        <v>312</v>
      </c>
      <c r="B322" s="276" t="s">
        <v>472</v>
      </c>
      <c r="C322" s="277">
        <v>1675.3</v>
      </c>
      <c r="D322" s="278">
        <v>1682.3666666666668</v>
      </c>
      <c r="E322" s="278">
        <v>1657.9333333333336</v>
      </c>
      <c r="F322" s="278">
        <v>1640.5666666666668</v>
      </c>
      <c r="G322" s="278">
        <v>1616.1333333333337</v>
      </c>
      <c r="H322" s="278">
        <v>1699.7333333333336</v>
      </c>
      <c r="I322" s="278">
        <v>1724.166666666667</v>
      </c>
      <c r="J322" s="278">
        <v>1741.5333333333335</v>
      </c>
      <c r="K322" s="276">
        <v>1706.8</v>
      </c>
      <c r="L322" s="276">
        <v>1665</v>
      </c>
      <c r="M322" s="276">
        <v>0.96131999999999995</v>
      </c>
    </row>
    <row r="323" spans="1:13">
      <c r="A323" s="267">
        <v>313</v>
      </c>
      <c r="B323" s="276" t="s">
        <v>468</v>
      </c>
      <c r="C323" s="277">
        <v>1954.25</v>
      </c>
      <c r="D323" s="278">
        <v>1955.3833333333332</v>
      </c>
      <c r="E323" s="278">
        <v>1933.9166666666665</v>
      </c>
      <c r="F323" s="278">
        <v>1913.5833333333333</v>
      </c>
      <c r="G323" s="278">
        <v>1892.1166666666666</v>
      </c>
      <c r="H323" s="278">
        <v>1975.7166666666665</v>
      </c>
      <c r="I323" s="278">
        <v>1997.1833333333332</v>
      </c>
      <c r="J323" s="278">
        <v>2017.5166666666664</v>
      </c>
      <c r="K323" s="276">
        <v>1976.85</v>
      </c>
      <c r="L323" s="276">
        <v>1935.05</v>
      </c>
      <c r="M323" s="276">
        <v>0.48309999999999997</v>
      </c>
    </row>
    <row r="324" spans="1:13">
      <c r="A324" s="267">
        <v>314</v>
      </c>
      <c r="B324" s="276" t="s">
        <v>144</v>
      </c>
      <c r="C324" s="277">
        <v>601.5</v>
      </c>
      <c r="D324" s="278">
        <v>605.76666666666665</v>
      </c>
      <c r="E324" s="278">
        <v>584.5333333333333</v>
      </c>
      <c r="F324" s="278">
        <v>567.56666666666661</v>
      </c>
      <c r="G324" s="278">
        <v>546.33333333333326</v>
      </c>
      <c r="H324" s="278">
        <v>622.73333333333335</v>
      </c>
      <c r="I324" s="278">
        <v>643.9666666666667</v>
      </c>
      <c r="J324" s="278">
        <v>660.93333333333339</v>
      </c>
      <c r="K324" s="276">
        <v>627</v>
      </c>
      <c r="L324" s="276">
        <v>588.79999999999995</v>
      </c>
      <c r="M324" s="276">
        <v>24.65081</v>
      </c>
    </row>
    <row r="325" spans="1:13">
      <c r="A325" s="267">
        <v>315</v>
      </c>
      <c r="B325" s="276" t="s">
        <v>145</v>
      </c>
      <c r="C325" s="277">
        <v>816.05</v>
      </c>
      <c r="D325" s="278">
        <v>817.48333333333323</v>
      </c>
      <c r="E325" s="278">
        <v>807.66666666666652</v>
      </c>
      <c r="F325" s="278">
        <v>799.2833333333333</v>
      </c>
      <c r="G325" s="278">
        <v>789.46666666666658</v>
      </c>
      <c r="H325" s="278">
        <v>825.86666666666645</v>
      </c>
      <c r="I325" s="278">
        <v>835.68333333333328</v>
      </c>
      <c r="J325" s="278">
        <v>844.06666666666638</v>
      </c>
      <c r="K325" s="276">
        <v>827.3</v>
      </c>
      <c r="L325" s="276">
        <v>809.1</v>
      </c>
      <c r="M325" s="276">
        <v>3.7795399999999999</v>
      </c>
    </row>
    <row r="326" spans="1:13">
      <c r="A326" s="267">
        <v>316</v>
      </c>
      <c r="B326" s="276" t="s">
        <v>465</v>
      </c>
      <c r="C326" s="277">
        <v>167.1</v>
      </c>
      <c r="D326" s="278">
        <v>167.61666666666667</v>
      </c>
      <c r="E326" s="278">
        <v>165.48333333333335</v>
      </c>
      <c r="F326" s="278">
        <v>163.86666666666667</v>
      </c>
      <c r="G326" s="278">
        <v>161.73333333333335</v>
      </c>
      <c r="H326" s="278">
        <v>169.23333333333335</v>
      </c>
      <c r="I326" s="278">
        <v>171.36666666666667</v>
      </c>
      <c r="J326" s="278">
        <v>172.98333333333335</v>
      </c>
      <c r="K326" s="276">
        <v>169.75</v>
      </c>
      <c r="L326" s="276">
        <v>166</v>
      </c>
      <c r="M326" s="276">
        <v>0.25605</v>
      </c>
    </row>
    <row r="327" spans="1:13">
      <c r="A327" s="267">
        <v>317</v>
      </c>
      <c r="B327" s="276" t="s">
        <v>1975</v>
      </c>
      <c r="C327" s="277">
        <v>181.6</v>
      </c>
      <c r="D327" s="278">
        <v>179.5</v>
      </c>
      <c r="E327" s="278">
        <v>175.6</v>
      </c>
      <c r="F327" s="278">
        <v>169.6</v>
      </c>
      <c r="G327" s="278">
        <v>165.7</v>
      </c>
      <c r="H327" s="278">
        <v>185.5</v>
      </c>
      <c r="I327" s="278">
        <v>189.39999999999998</v>
      </c>
      <c r="J327" s="278">
        <v>195.4</v>
      </c>
      <c r="K327" s="276">
        <v>183.4</v>
      </c>
      <c r="L327" s="276">
        <v>173.5</v>
      </c>
      <c r="M327" s="276">
        <v>3.6214200000000001</v>
      </c>
    </row>
    <row r="328" spans="1:13">
      <c r="A328" s="267">
        <v>318</v>
      </c>
      <c r="B328" s="276" t="s">
        <v>469</v>
      </c>
      <c r="C328" s="277">
        <v>66.8</v>
      </c>
      <c r="D328" s="278">
        <v>67.649999999999991</v>
      </c>
      <c r="E328" s="278">
        <v>65.449999999999989</v>
      </c>
      <c r="F328" s="278">
        <v>64.099999999999994</v>
      </c>
      <c r="G328" s="278">
        <v>61.899999999999991</v>
      </c>
      <c r="H328" s="278">
        <v>68.999999999999986</v>
      </c>
      <c r="I328" s="278">
        <v>71.2</v>
      </c>
      <c r="J328" s="278">
        <v>72.549999999999983</v>
      </c>
      <c r="K328" s="276">
        <v>69.849999999999994</v>
      </c>
      <c r="L328" s="276">
        <v>66.3</v>
      </c>
      <c r="M328" s="276">
        <v>2.7711700000000001</v>
      </c>
    </row>
    <row r="329" spans="1:13">
      <c r="A329" s="267">
        <v>319</v>
      </c>
      <c r="B329" s="276" t="s">
        <v>470</v>
      </c>
      <c r="C329" s="277">
        <v>320.5</v>
      </c>
      <c r="D329" s="278">
        <v>321.86666666666662</v>
      </c>
      <c r="E329" s="278">
        <v>316.18333333333322</v>
      </c>
      <c r="F329" s="278">
        <v>311.86666666666662</v>
      </c>
      <c r="G329" s="278">
        <v>306.18333333333322</v>
      </c>
      <c r="H329" s="278">
        <v>326.18333333333322</v>
      </c>
      <c r="I329" s="278">
        <v>331.86666666666662</v>
      </c>
      <c r="J329" s="278">
        <v>336.18333333333322</v>
      </c>
      <c r="K329" s="276">
        <v>327.55</v>
      </c>
      <c r="L329" s="276">
        <v>317.55</v>
      </c>
      <c r="M329" s="276">
        <v>1.27691</v>
      </c>
    </row>
    <row r="330" spans="1:13">
      <c r="A330" s="267">
        <v>320</v>
      </c>
      <c r="B330" s="276" t="s">
        <v>146</v>
      </c>
      <c r="C330" s="277">
        <v>1317.85</v>
      </c>
      <c r="D330" s="278">
        <v>1323.3666666666668</v>
      </c>
      <c r="E330" s="278">
        <v>1302.0333333333335</v>
      </c>
      <c r="F330" s="278">
        <v>1286.2166666666667</v>
      </c>
      <c r="G330" s="278">
        <v>1264.8833333333334</v>
      </c>
      <c r="H330" s="278">
        <v>1339.1833333333336</v>
      </c>
      <c r="I330" s="278">
        <v>1360.5166666666667</v>
      </c>
      <c r="J330" s="278">
        <v>1376.3333333333337</v>
      </c>
      <c r="K330" s="276">
        <v>1344.7</v>
      </c>
      <c r="L330" s="276">
        <v>1307.55</v>
      </c>
      <c r="M330" s="276">
        <v>6.9455999999999998</v>
      </c>
    </row>
    <row r="331" spans="1:13">
      <c r="A331" s="267">
        <v>321</v>
      </c>
      <c r="B331" s="276" t="s">
        <v>459</v>
      </c>
      <c r="C331" s="277">
        <v>16</v>
      </c>
      <c r="D331" s="278">
        <v>15.950000000000001</v>
      </c>
      <c r="E331" s="278">
        <v>15.8</v>
      </c>
      <c r="F331" s="278">
        <v>15.6</v>
      </c>
      <c r="G331" s="278">
        <v>15.45</v>
      </c>
      <c r="H331" s="278">
        <v>16.150000000000002</v>
      </c>
      <c r="I331" s="278">
        <v>16.300000000000004</v>
      </c>
      <c r="J331" s="278">
        <v>16.500000000000004</v>
      </c>
      <c r="K331" s="276">
        <v>16.100000000000001</v>
      </c>
      <c r="L331" s="276">
        <v>15.75</v>
      </c>
      <c r="M331" s="276">
        <v>3.2318500000000001</v>
      </c>
    </row>
    <row r="332" spans="1:13">
      <c r="A332" s="267">
        <v>322</v>
      </c>
      <c r="B332" s="276" t="s">
        <v>460</v>
      </c>
      <c r="C332" s="277">
        <v>125.5</v>
      </c>
      <c r="D332" s="278">
        <v>126.45</v>
      </c>
      <c r="E332" s="278">
        <v>124.1</v>
      </c>
      <c r="F332" s="278">
        <v>122.69999999999999</v>
      </c>
      <c r="G332" s="278">
        <v>120.34999999999998</v>
      </c>
      <c r="H332" s="278">
        <v>127.85000000000001</v>
      </c>
      <c r="I332" s="278">
        <v>130.19999999999999</v>
      </c>
      <c r="J332" s="278">
        <v>131.60000000000002</v>
      </c>
      <c r="K332" s="276">
        <v>128.80000000000001</v>
      </c>
      <c r="L332" s="276">
        <v>125.05</v>
      </c>
      <c r="M332" s="276">
        <v>1.4247000000000001</v>
      </c>
    </row>
    <row r="333" spans="1:13">
      <c r="A333" s="267">
        <v>323</v>
      </c>
      <c r="B333" s="276" t="s">
        <v>147</v>
      </c>
      <c r="C333" s="277">
        <v>106.2</v>
      </c>
      <c r="D333" s="278">
        <v>106.15000000000002</v>
      </c>
      <c r="E333" s="278">
        <v>105.20000000000005</v>
      </c>
      <c r="F333" s="278">
        <v>104.20000000000003</v>
      </c>
      <c r="G333" s="278">
        <v>103.25000000000006</v>
      </c>
      <c r="H333" s="278">
        <v>107.15000000000003</v>
      </c>
      <c r="I333" s="278">
        <v>108.1</v>
      </c>
      <c r="J333" s="278">
        <v>109.10000000000002</v>
      </c>
      <c r="K333" s="276">
        <v>107.1</v>
      </c>
      <c r="L333" s="276">
        <v>105.15</v>
      </c>
      <c r="M333" s="276">
        <v>55.69162</v>
      </c>
    </row>
    <row r="334" spans="1:13">
      <c r="A334" s="267">
        <v>324</v>
      </c>
      <c r="B334" s="276" t="s">
        <v>471</v>
      </c>
      <c r="C334" s="277">
        <v>558.6</v>
      </c>
      <c r="D334" s="278">
        <v>572.4</v>
      </c>
      <c r="E334" s="278">
        <v>540.29999999999995</v>
      </c>
      <c r="F334" s="278">
        <v>522</v>
      </c>
      <c r="G334" s="278">
        <v>489.9</v>
      </c>
      <c r="H334" s="278">
        <v>590.69999999999993</v>
      </c>
      <c r="I334" s="278">
        <v>622.80000000000007</v>
      </c>
      <c r="J334" s="278">
        <v>641.09999999999991</v>
      </c>
      <c r="K334" s="276">
        <v>604.5</v>
      </c>
      <c r="L334" s="276">
        <v>554.1</v>
      </c>
      <c r="M334" s="276">
        <v>3.1474700000000002</v>
      </c>
    </row>
    <row r="335" spans="1:13">
      <c r="A335" s="267">
        <v>325</v>
      </c>
      <c r="B335" s="276" t="s">
        <v>268</v>
      </c>
      <c r="C335" s="277">
        <v>1358.65</v>
      </c>
      <c r="D335" s="278">
        <v>1364.75</v>
      </c>
      <c r="E335" s="278">
        <v>1339.5</v>
      </c>
      <c r="F335" s="278">
        <v>1320.35</v>
      </c>
      <c r="G335" s="278">
        <v>1295.0999999999999</v>
      </c>
      <c r="H335" s="278">
        <v>1383.9</v>
      </c>
      <c r="I335" s="278">
        <v>1409.15</v>
      </c>
      <c r="J335" s="278">
        <v>1428.3000000000002</v>
      </c>
      <c r="K335" s="276">
        <v>1390</v>
      </c>
      <c r="L335" s="276">
        <v>1345.6</v>
      </c>
      <c r="M335" s="276">
        <v>1.74298</v>
      </c>
    </row>
    <row r="336" spans="1:13">
      <c r="A336" s="267">
        <v>326</v>
      </c>
      <c r="B336" s="276" t="s">
        <v>148</v>
      </c>
      <c r="C336" s="277">
        <v>66226.05</v>
      </c>
      <c r="D336" s="278">
        <v>65874.433333333334</v>
      </c>
      <c r="E336" s="278">
        <v>65111.666666666672</v>
      </c>
      <c r="F336" s="278">
        <v>63997.28333333334</v>
      </c>
      <c r="G336" s="278">
        <v>63234.516666666677</v>
      </c>
      <c r="H336" s="278">
        <v>66988.816666666666</v>
      </c>
      <c r="I336" s="278">
        <v>67751.583333333328</v>
      </c>
      <c r="J336" s="278">
        <v>68865.96666666666</v>
      </c>
      <c r="K336" s="276">
        <v>66637.2</v>
      </c>
      <c r="L336" s="276">
        <v>64760.05</v>
      </c>
      <c r="M336" s="276">
        <v>0.32673999999999997</v>
      </c>
    </row>
    <row r="337" spans="1:13">
      <c r="A337" s="267">
        <v>327</v>
      </c>
      <c r="B337" s="276" t="s">
        <v>267</v>
      </c>
      <c r="C337" s="277">
        <v>28</v>
      </c>
      <c r="D337" s="278">
        <v>28.3</v>
      </c>
      <c r="E337" s="278">
        <v>27.3</v>
      </c>
      <c r="F337" s="278">
        <v>26.6</v>
      </c>
      <c r="G337" s="278">
        <v>25.6</v>
      </c>
      <c r="H337" s="278">
        <v>29</v>
      </c>
      <c r="I337" s="278">
        <v>30</v>
      </c>
      <c r="J337" s="278">
        <v>30.7</v>
      </c>
      <c r="K337" s="276">
        <v>29.3</v>
      </c>
      <c r="L337" s="276">
        <v>27.6</v>
      </c>
      <c r="M337" s="276">
        <v>8.1130600000000008</v>
      </c>
    </row>
    <row r="338" spans="1:13">
      <c r="A338" s="267">
        <v>328</v>
      </c>
      <c r="B338" s="276" t="s">
        <v>149</v>
      </c>
      <c r="C338" s="277">
        <v>1238</v>
      </c>
      <c r="D338" s="278">
        <v>1228.6666666666667</v>
      </c>
      <c r="E338" s="278">
        <v>1209.3333333333335</v>
      </c>
      <c r="F338" s="278">
        <v>1180.6666666666667</v>
      </c>
      <c r="G338" s="278">
        <v>1161.3333333333335</v>
      </c>
      <c r="H338" s="278">
        <v>1257.3333333333335</v>
      </c>
      <c r="I338" s="278">
        <v>1276.666666666667</v>
      </c>
      <c r="J338" s="278">
        <v>1305.3333333333335</v>
      </c>
      <c r="K338" s="276">
        <v>1248</v>
      </c>
      <c r="L338" s="276">
        <v>1200</v>
      </c>
      <c r="M338" s="276">
        <v>14.759589999999999</v>
      </c>
    </row>
    <row r="339" spans="1:13">
      <c r="A339" s="267">
        <v>329</v>
      </c>
      <c r="B339" s="276" t="s">
        <v>3161</v>
      </c>
      <c r="C339" s="277">
        <v>271</v>
      </c>
      <c r="D339" s="278">
        <v>271.13333333333333</v>
      </c>
      <c r="E339" s="278">
        <v>268.36666666666667</v>
      </c>
      <c r="F339" s="278">
        <v>265.73333333333335</v>
      </c>
      <c r="G339" s="278">
        <v>262.9666666666667</v>
      </c>
      <c r="H339" s="278">
        <v>273.76666666666665</v>
      </c>
      <c r="I339" s="278">
        <v>276.5333333333333</v>
      </c>
      <c r="J339" s="278">
        <v>279.16666666666663</v>
      </c>
      <c r="K339" s="276">
        <v>273.89999999999998</v>
      </c>
      <c r="L339" s="276">
        <v>268.5</v>
      </c>
      <c r="M339" s="276">
        <v>4.19339</v>
      </c>
    </row>
    <row r="340" spans="1:13">
      <c r="A340" s="267">
        <v>330</v>
      </c>
      <c r="B340" s="276" t="s">
        <v>269</v>
      </c>
      <c r="C340" s="277">
        <v>897.3</v>
      </c>
      <c r="D340" s="278">
        <v>899.6</v>
      </c>
      <c r="E340" s="278">
        <v>887.2</v>
      </c>
      <c r="F340" s="278">
        <v>877.1</v>
      </c>
      <c r="G340" s="278">
        <v>864.7</v>
      </c>
      <c r="H340" s="278">
        <v>909.7</v>
      </c>
      <c r="I340" s="278">
        <v>922.09999999999991</v>
      </c>
      <c r="J340" s="278">
        <v>932.2</v>
      </c>
      <c r="K340" s="276">
        <v>912</v>
      </c>
      <c r="L340" s="276">
        <v>889.5</v>
      </c>
      <c r="M340" s="276">
        <v>1.95716</v>
      </c>
    </row>
    <row r="341" spans="1:13">
      <c r="A341" s="267">
        <v>331</v>
      </c>
      <c r="B341" s="276" t="s">
        <v>150</v>
      </c>
      <c r="C341" s="277">
        <v>30.1</v>
      </c>
      <c r="D341" s="278">
        <v>30.266666666666666</v>
      </c>
      <c r="E341" s="278">
        <v>29.783333333333331</v>
      </c>
      <c r="F341" s="278">
        <v>29.466666666666665</v>
      </c>
      <c r="G341" s="278">
        <v>28.983333333333331</v>
      </c>
      <c r="H341" s="278">
        <v>30.583333333333332</v>
      </c>
      <c r="I341" s="278">
        <v>31.066666666666666</v>
      </c>
      <c r="J341" s="278">
        <v>31.383333333333333</v>
      </c>
      <c r="K341" s="276">
        <v>30.75</v>
      </c>
      <c r="L341" s="276">
        <v>29.95</v>
      </c>
      <c r="M341" s="276">
        <v>73.491200000000006</v>
      </c>
    </row>
    <row r="342" spans="1:13">
      <c r="A342" s="267">
        <v>332</v>
      </c>
      <c r="B342" s="276" t="s">
        <v>261</v>
      </c>
      <c r="C342" s="277">
        <v>3551.65</v>
      </c>
      <c r="D342" s="278">
        <v>3568.6166666666668</v>
      </c>
      <c r="E342" s="278">
        <v>3508.0333333333338</v>
      </c>
      <c r="F342" s="278">
        <v>3464.416666666667</v>
      </c>
      <c r="G342" s="278">
        <v>3403.8333333333339</v>
      </c>
      <c r="H342" s="278">
        <v>3612.2333333333336</v>
      </c>
      <c r="I342" s="278">
        <v>3672.8166666666666</v>
      </c>
      <c r="J342" s="278">
        <v>3716.4333333333334</v>
      </c>
      <c r="K342" s="276">
        <v>3629.2</v>
      </c>
      <c r="L342" s="276">
        <v>3525</v>
      </c>
      <c r="M342" s="276">
        <v>4.0713699999999999</v>
      </c>
    </row>
    <row r="343" spans="1:13">
      <c r="A343" s="267">
        <v>333</v>
      </c>
      <c r="B343" s="276" t="s">
        <v>478</v>
      </c>
      <c r="C343" s="277">
        <v>2178.6</v>
      </c>
      <c r="D343" s="278">
        <v>2192</v>
      </c>
      <c r="E343" s="278">
        <v>2143</v>
      </c>
      <c r="F343" s="278">
        <v>2107.4</v>
      </c>
      <c r="G343" s="278">
        <v>2058.4</v>
      </c>
      <c r="H343" s="278">
        <v>2227.6</v>
      </c>
      <c r="I343" s="278">
        <v>2276.6</v>
      </c>
      <c r="J343" s="278">
        <v>2312.1999999999998</v>
      </c>
      <c r="K343" s="276">
        <v>2241</v>
      </c>
      <c r="L343" s="276">
        <v>2156.4</v>
      </c>
      <c r="M343" s="276">
        <v>0.97935000000000005</v>
      </c>
    </row>
    <row r="344" spans="1:13">
      <c r="A344" s="267">
        <v>334</v>
      </c>
      <c r="B344" s="276" t="s">
        <v>151</v>
      </c>
      <c r="C344" s="277">
        <v>22.5</v>
      </c>
      <c r="D344" s="278">
        <v>22.633333333333336</v>
      </c>
      <c r="E344" s="278">
        <v>22.266666666666673</v>
      </c>
      <c r="F344" s="278">
        <v>22.033333333333335</v>
      </c>
      <c r="G344" s="278">
        <v>21.666666666666671</v>
      </c>
      <c r="H344" s="278">
        <v>22.866666666666674</v>
      </c>
      <c r="I344" s="278">
        <v>23.233333333333341</v>
      </c>
      <c r="J344" s="278">
        <v>23.466666666666676</v>
      </c>
      <c r="K344" s="276">
        <v>23</v>
      </c>
      <c r="L344" s="276">
        <v>22.4</v>
      </c>
      <c r="M344" s="276">
        <v>23.757280000000002</v>
      </c>
    </row>
    <row r="345" spans="1:13">
      <c r="A345" s="267">
        <v>335</v>
      </c>
      <c r="B345" s="276" t="s">
        <v>477</v>
      </c>
      <c r="C345" s="277">
        <v>51.4</v>
      </c>
      <c r="D345" s="278">
        <v>52</v>
      </c>
      <c r="E345" s="278">
        <v>50.55</v>
      </c>
      <c r="F345" s="278">
        <v>49.699999999999996</v>
      </c>
      <c r="G345" s="278">
        <v>48.249999999999993</v>
      </c>
      <c r="H345" s="278">
        <v>52.85</v>
      </c>
      <c r="I345" s="278">
        <v>54.300000000000004</v>
      </c>
      <c r="J345" s="278">
        <v>55.150000000000006</v>
      </c>
      <c r="K345" s="276">
        <v>53.45</v>
      </c>
      <c r="L345" s="276">
        <v>51.15</v>
      </c>
      <c r="M345" s="276">
        <v>3.0998600000000001</v>
      </c>
    </row>
    <row r="346" spans="1:13">
      <c r="A346" s="267">
        <v>336</v>
      </c>
      <c r="B346" s="276" t="s">
        <v>152</v>
      </c>
      <c r="C346" s="277">
        <v>33.65</v>
      </c>
      <c r="D346" s="278">
        <v>33.783333333333339</v>
      </c>
      <c r="E346" s="278">
        <v>33.316666666666677</v>
      </c>
      <c r="F346" s="278">
        <v>32.983333333333341</v>
      </c>
      <c r="G346" s="278">
        <v>32.51666666666668</v>
      </c>
      <c r="H346" s="278">
        <v>34.116666666666674</v>
      </c>
      <c r="I346" s="278">
        <v>34.583333333333329</v>
      </c>
      <c r="J346" s="278">
        <v>34.916666666666671</v>
      </c>
      <c r="K346" s="276">
        <v>34.25</v>
      </c>
      <c r="L346" s="276">
        <v>33.450000000000003</v>
      </c>
      <c r="M346" s="276">
        <v>34.941630000000004</v>
      </c>
    </row>
    <row r="347" spans="1:13">
      <c r="A347" s="267">
        <v>337</v>
      </c>
      <c r="B347" s="276" t="s">
        <v>473</v>
      </c>
      <c r="C347" s="277">
        <v>490</v>
      </c>
      <c r="D347" s="278">
        <v>493.18333333333334</v>
      </c>
      <c r="E347" s="278">
        <v>481.81666666666666</v>
      </c>
      <c r="F347" s="278">
        <v>473.63333333333333</v>
      </c>
      <c r="G347" s="278">
        <v>462.26666666666665</v>
      </c>
      <c r="H347" s="278">
        <v>501.36666666666667</v>
      </c>
      <c r="I347" s="278">
        <v>512.73333333333335</v>
      </c>
      <c r="J347" s="278">
        <v>520.91666666666674</v>
      </c>
      <c r="K347" s="276">
        <v>504.55</v>
      </c>
      <c r="L347" s="276">
        <v>485</v>
      </c>
      <c r="M347" s="276">
        <v>0.54203999999999997</v>
      </c>
    </row>
    <row r="348" spans="1:13">
      <c r="A348" s="267">
        <v>338</v>
      </c>
      <c r="B348" s="276" t="s">
        <v>153</v>
      </c>
      <c r="C348" s="277">
        <v>17114.95</v>
      </c>
      <c r="D348" s="278">
        <v>17138.316666666666</v>
      </c>
      <c r="E348" s="278">
        <v>16916.633333333331</v>
      </c>
      <c r="F348" s="278">
        <v>16718.316666666666</v>
      </c>
      <c r="G348" s="278">
        <v>16496.633333333331</v>
      </c>
      <c r="H348" s="278">
        <v>17336.633333333331</v>
      </c>
      <c r="I348" s="278">
        <v>17558.316666666666</v>
      </c>
      <c r="J348" s="278">
        <v>17756.633333333331</v>
      </c>
      <c r="K348" s="276">
        <v>17360</v>
      </c>
      <c r="L348" s="276">
        <v>16940</v>
      </c>
      <c r="M348" s="276">
        <v>0.84763999999999995</v>
      </c>
    </row>
    <row r="349" spans="1:13">
      <c r="A349" s="267">
        <v>339</v>
      </c>
      <c r="B349" s="276" t="s">
        <v>476</v>
      </c>
      <c r="C349" s="277">
        <v>29.95</v>
      </c>
      <c r="D349" s="278">
        <v>30.25</v>
      </c>
      <c r="E349" s="278">
        <v>29.55</v>
      </c>
      <c r="F349" s="278">
        <v>29.150000000000002</v>
      </c>
      <c r="G349" s="278">
        <v>28.450000000000003</v>
      </c>
      <c r="H349" s="278">
        <v>30.65</v>
      </c>
      <c r="I349" s="278">
        <v>31.35</v>
      </c>
      <c r="J349" s="278">
        <v>31.749999999999996</v>
      </c>
      <c r="K349" s="276">
        <v>30.95</v>
      </c>
      <c r="L349" s="276">
        <v>29.85</v>
      </c>
      <c r="M349" s="276">
        <v>2.2781500000000001</v>
      </c>
    </row>
    <row r="350" spans="1:13">
      <c r="A350" s="267">
        <v>340</v>
      </c>
      <c r="B350" s="276" t="s">
        <v>475</v>
      </c>
      <c r="C350" s="277">
        <v>329.2</v>
      </c>
      <c r="D350" s="278">
        <v>328.0333333333333</v>
      </c>
      <c r="E350" s="278">
        <v>312.36666666666662</v>
      </c>
      <c r="F350" s="278">
        <v>295.5333333333333</v>
      </c>
      <c r="G350" s="278">
        <v>279.86666666666662</v>
      </c>
      <c r="H350" s="278">
        <v>344.86666666666662</v>
      </c>
      <c r="I350" s="278">
        <v>360.53333333333336</v>
      </c>
      <c r="J350" s="278">
        <v>377.36666666666662</v>
      </c>
      <c r="K350" s="276">
        <v>343.7</v>
      </c>
      <c r="L350" s="276">
        <v>311.2</v>
      </c>
      <c r="M350" s="276">
        <v>0.97789999999999999</v>
      </c>
    </row>
    <row r="351" spans="1:13">
      <c r="A351" s="267">
        <v>341</v>
      </c>
      <c r="B351" s="276" t="s">
        <v>270</v>
      </c>
      <c r="C351" s="277">
        <v>19.8</v>
      </c>
      <c r="D351" s="278">
        <v>19.849999999999998</v>
      </c>
      <c r="E351" s="278">
        <v>19.649999999999995</v>
      </c>
      <c r="F351" s="278">
        <v>19.499999999999996</v>
      </c>
      <c r="G351" s="278">
        <v>19.299999999999994</v>
      </c>
      <c r="H351" s="278">
        <v>19.999999999999996</v>
      </c>
      <c r="I351" s="278">
        <v>20.2</v>
      </c>
      <c r="J351" s="278">
        <v>20.349999999999998</v>
      </c>
      <c r="K351" s="276">
        <v>20.05</v>
      </c>
      <c r="L351" s="276">
        <v>19.7</v>
      </c>
      <c r="M351" s="276">
        <v>58.58399</v>
      </c>
    </row>
    <row r="352" spans="1:13">
      <c r="A352" s="267">
        <v>342</v>
      </c>
      <c r="B352" s="276" t="s">
        <v>283</v>
      </c>
      <c r="C352" s="277">
        <v>100.45</v>
      </c>
      <c r="D352" s="278">
        <v>100.96666666666665</v>
      </c>
      <c r="E352" s="278">
        <v>99.633333333333312</v>
      </c>
      <c r="F352" s="278">
        <v>98.816666666666663</v>
      </c>
      <c r="G352" s="278">
        <v>97.48333333333332</v>
      </c>
      <c r="H352" s="278">
        <v>101.7833333333333</v>
      </c>
      <c r="I352" s="278">
        <v>103.11666666666665</v>
      </c>
      <c r="J352" s="278">
        <v>103.93333333333329</v>
      </c>
      <c r="K352" s="276">
        <v>102.3</v>
      </c>
      <c r="L352" s="276">
        <v>100.15</v>
      </c>
      <c r="M352" s="276">
        <v>1.5524199999999999</v>
      </c>
    </row>
    <row r="353" spans="1:13">
      <c r="A353" s="267">
        <v>343</v>
      </c>
      <c r="B353" s="276" t="s">
        <v>479</v>
      </c>
      <c r="C353" s="277">
        <v>1251.25</v>
      </c>
      <c r="D353" s="278">
        <v>1253.0833333333333</v>
      </c>
      <c r="E353" s="278">
        <v>1238.7166666666665</v>
      </c>
      <c r="F353" s="278">
        <v>1226.1833333333332</v>
      </c>
      <c r="G353" s="278">
        <v>1211.8166666666664</v>
      </c>
      <c r="H353" s="278">
        <v>1265.6166666666666</v>
      </c>
      <c r="I353" s="278">
        <v>1279.9833333333333</v>
      </c>
      <c r="J353" s="278">
        <v>1292.5166666666667</v>
      </c>
      <c r="K353" s="276">
        <v>1267.45</v>
      </c>
      <c r="L353" s="276">
        <v>1240.55</v>
      </c>
      <c r="M353" s="276">
        <v>8.1269999999999995E-2</v>
      </c>
    </row>
    <row r="354" spans="1:13">
      <c r="A354" s="267">
        <v>344</v>
      </c>
      <c r="B354" s="276" t="s">
        <v>474</v>
      </c>
      <c r="C354" s="277">
        <v>48.5</v>
      </c>
      <c r="D354" s="278">
        <v>48.75</v>
      </c>
      <c r="E354" s="278">
        <v>48.1</v>
      </c>
      <c r="F354" s="278">
        <v>47.7</v>
      </c>
      <c r="G354" s="278">
        <v>47.050000000000004</v>
      </c>
      <c r="H354" s="278">
        <v>49.15</v>
      </c>
      <c r="I354" s="278">
        <v>49.800000000000004</v>
      </c>
      <c r="J354" s="278">
        <v>50.199999999999996</v>
      </c>
      <c r="K354" s="276">
        <v>49.4</v>
      </c>
      <c r="L354" s="276">
        <v>48.35</v>
      </c>
      <c r="M354" s="276">
        <v>1.74011</v>
      </c>
    </row>
    <row r="355" spans="1:13">
      <c r="A355" s="267">
        <v>345</v>
      </c>
      <c r="B355" s="276" t="s">
        <v>155</v>
      </c>
      <c r="C355" s="277">
        <v>84.15</v>
      </c>
      <c r="D355" s="278">
        <v>83.75</v>
      </c>
      <c r="E355" s="278">
        <v>82.2</v>
      </c>
      <c r="F355" s="278">
        <v>80.25</v>
      </c>
      <c r="G355" s="278">
        <v>78.7</v>
      </c>
      <c r="H355" s="278">
        <v>85.7</v>
      </c>
      <c r="I355" s="278">
        <v>87.250000000000014</v>
      </c>
      <c r="J355" s="278">
        <v>89.2</v>
      </c>
      <c r="K355" s="276">
        <v>85.3</v>
      </c>
      <c r="L355" s="276">
        <v>81.8</v>
      </c>
      <c r="M355" s="276">
        <v>82.623959999999997</v>
      </c>
    </row>
    <row r="356" spans="1:13">
      <c r="A356" s="267">
        <v>346</v>
      </c>
      <c r="B356" s="276" t="s">
        <v>156</v>
      </c>
      <c r="C356" s="277">
        <v>89.2</v>
      </c>
      <c r="D356" s="278">
        <v>88.916666666666671</v>
      </c>
      <c r="E356" s="278">
        <v>88.233333333333348</v>
      </c>
      <c r="F356" s="278">
        <v>87.26666666666668</v>
      </c>
      <c r="G356" s="278">
        <v>86.583333333333357</v>
      </c>
      <c r="H356" s="278">
        <v>89.88333333333334</v>
      </c>
      <c r="I356" s="278">
        <v>90.566666666666649</v>
      </c>
      <c r="J356" s="278">
        <v>91.533333333333331</v>
      </c>
      <c r="K356" s="276">
        <v>89.6</v>
      </c>
      <c r="L356" s="276">
        <v>87.95</v>
      </c>
      <c r="M356" s="276">
        <v>319.22062</v>
      </c>
    </row>
    <row r="357" spans="1:13">
      <c r="A357" s="267">
        <v>347</v>
      </c>
      <c r="B357" s="276" t="s">
        <v>271</v>
      </c>
      <c r="C357" s="277">
        <v>440.95</v>
      </c>
      <c r="D357" s="278">
        <v>445.58333333333331</v>
      </c>
      <c r="E357" s="278">
        <v>431.16666666666663</v>
      </c>
      <c r="F357" s="278">
        <v>421.38333333333333</v>
      </c>
      <c r="G357" s="278">
        <v>406.96666666666664</v>
      </c>
      <c r="H357" s="278">
        <v>455.36666666666662</v>
      </c>
      <c r="I357" s="278">
        <v>469.78333333333325</v>
      </c>
      <c r="J357" s="278">
        <v>479.56666666666661</v>
      </c>
      <c r="K357" s="276">
        <v>460</v>
      </c>
      <c r="L357" s="276">
        <v>435.8</v>
      </c>
      <c r="M357" s="276">
        <v>5.5616099999999999</v>
      </c>
    </row>
    <row r="358" spans="1:13">
      <c r="A358" s="267">
        <v>348</v>
      </c>
      <c r="B358" s="276" t="s">
        <v>272</v>
      </c>
      <c r="C358" s="277">
        <v>3144.75</v>
      </c>
      <c r="D358" s="278">
        <v>3144.6333333333332</v>
      </c>
      <c r="E358" s="278">
        <v>3115.1166666666663</v>
      </c>
      <c r="F358" s="278">
        <v>3085.4833333333331</v>
      </c>
      <c r="G358" s="278">
        <v>3055.9666666666662</v>
      </c>
      <c r="H358" s="278">
        <v>3174.2666666666664</v>
      </c>
      <c r="I358" s="278">
        <v>3203.7833333333328</v>
      </c>
      <c r="J358" s="278">
        <v>3233.4166666666665</v>
      </c>
      <c r="K358" s="276">
        <v>3174.15</v>
      </c>
      <c r="L358" s="276">
        <v>3115</v>
      </c>
      <c r="M358" s="276">
        <v>0.19597999999999999</v>
      </c>
    </row>
    <row r="359" spans="1:13">
      <c r="A359" s="267">
        <v>349</v>
      </c>
      <c r="B359" s="276" t="s">
        <v>157</v>
      </c>
      <c r="C359" s="277">
        <v>83.9</v>
      </c>
      <c r="D359" s="278">
        <v>84.683333333333323</v>
      </c>
      <c r="E359" s="278">
        <v>82.816666666666649</v>
      </c>
      <c r="F359" s="278">
        <v>81.73333333333332</v>
      </c>
      <c r="G359" s="278">
        <v>79.866666666666646</v>
      </c>
      <c r="H359" s="278">
        <v>85.766666666666652</v>
      </c>
      <c r="I359" s="278">
        <v>87.633333333333326</v>
      </c>
      <c r="J359" s="278">
        <v>88.716666666666654</v>
      </c>
      <c r="K359" s="276">
        <v>86.55</v>
      </c>
      <c r="L359" s="276">
        <v>83.6</v>
      </c>
      <c r="M359" s="276">
        <v>10.15354</v>
      </c>
    </row>
    <row r="360" spans="1:13">
      <c r="A360" s="267">
        <v>350</v>
      </c>
      <c r="B360" s="276" t="s">
        <v>480</v>
      </c>
      <c r="C360" s="277">
        <v>66.349999999999994</v>
      </c>
      <c r="D360" s="278">
        <v>65.983333333333334</v>
      </c>
      <c r="E360" s="278">
        <v>64.366666666666674</v>
      </c>
      <c r="F360" s="278">
        <v>62.38333333333334</v>
      </c>
      <c r="G360" s="278">
        <v>60.76666666666668</v>
      </c>
      <c r="H360" s="278">
        <v>67.966666666666669</v>
      </c>
      <c r="I360" s="278">
        <v>69.583333333333314</v>
      </c>
      <c r="J360" s="278">
        <v>71.566666666666663</v>
      </c>
      <c r="K360" s="276">
        <v>67.599999999999994</v>
      </c>
      <c r="L360" s="276">
        <v>64</v>
      </c>
      <c r="M360" s="276">
        <v>1.4157500000000001</v>
      </c>
    </row>
    <row r="361" spans="1:13">
      <c r="A361" s="267">
        <v>351</v>
      </c>
      <c r="B361" s="276" t="s">
        <v>158</v>
      </c>
      <c r="C361" s="277">
        <v>65.7</v>
      </c>
      <c r="D361" s="278">
        <v>65.316666666666663</v>
      </c>
      <c r="E361" s="278">
        <v>64.583333333333329</v>
      </c>
      <c r="F361" s="278">
        <v>63.466666666666669</v>
      </c>
      <c r="G361" s="278">
        <v>62.733333333333334</v>
      </c>
      <c r="H361" s="278">
        <v>66.433333333333323</v>
      </c>
      <c r="I361" s="278">
        <v>67.166666666666671</v>
      </c>
      <c r="J361" s="278">
        <v>68.283333333333317</v>
      </c>
      <c r="K361" s="276">
        <v>66.05</v>
      </c>
      <c r="L361" s="276">
        <v>64.2</v>
      </c>
      <c r="M361" s="276">
        <v>128.47852</v>
      </c>
    </row>
    <row r="362" spans="1:13">
      <c r="A362" s="267">
        <v>352</v>
      </c>
      <c r="B362" s="276" t="s">
        <v>481</v>
      </c>
      <c r="C362" s="277">
        <v>63.15</v>
      </c>
      <c r="D362" s="278">
        <v>63.666666666666664</v>
      </c>
      <c r="E362" s="278">
        <v>61.833333333333329</v>
      </c>
      <c r="F362" s="278">
        <v>60.516666666666666</v>
      </c>
      <c r="G362" s="278">
        <v>58.68333333333333</v>
      </c>
      <c r="H362" s="278">
        <v>64.98333333333332</v>
      </c>
      <c r="I362" s="278">
        <v>66.816666666666663</v>
      </c>
      <c r="J362" s="278">
        <v>68.133333333333326</v>
      </c>
      <c r="K362" s="276">
        <v>65.5</v>
      </c>
      <c r="L362" s="276">
        <v>62.35</v>
      </c>
      <c r="M362" s="276">
        <v>3.0935899999999998</v>
      </c>
    </row>
    <row r="363" spans="1:13">
      <c r="A363" s="267">
        <v>353</v>
      </c>
      <c r="B363" s="276" t="s">
        <v>482</v>
      </c>
      <c r="C363" s="277">
        <v>212.55</v>
      </c>
      <c r="D363" s="278">
        <v>210.95000000000002</v>
      </c>
      <c r="E363" s="278">
        <v>204.50000000000003</v>
      </c>
      <c r="F363" s="278">
        <v>196.45000000000002</v>
      </c>
      <c r="G363" s="278">
        <v>190.00000000000003</v>
      </c>
      <c r="H363" s="278">
        <v>219.00000000000003</v>
      </c>
      <c r="I363" s="278">
        <v>225.45000000000002</v>
      </c>
      <c r="J363" s="278">
        <v>233.50000000000003</v>
      </c>
      <c r="K363" s="276">
        <v>217.4</v>
      </c>
      <c r="L363" s="276">
        <v>202.9</v>
      </c>
      <c r="M363" s="276">
        <v>2.5678899999999998</v>
      </c>
    </row>
    <row r="364" spans="1:13">
      <c r="A364" s="267">
        <v>354</v>
      </c>
      <c r="B364" s="276" t="s">
        <v>483</v>
      </c>
      <c r="C364" s="277">
        <v>189.45</v>
      </c>
      <c r="D364" s="278">
        <v>188.48333333333335</v>
      </c>
      <c r="E364" s="278">
        <v>184.4666666666667</v>
      </c>
      <c r="F364" s="278">
        <v>179.48333333333335</v>
      </c>
      <c r="G364" s="278">
        <v>175.4666666666667</v>
      </c>
      <c r="H364" s="278">
        <v>193.4666666666667</v>
      </c>
      <c r="I364" s="278">
        <v>197.48333333333335</v>
      </c>
      <c r="J364" s="278">
        <v>202.4666666666667</v>
      </c>
      <c r="K364" s="276">
        <v>192.5</v>
      </c>
      <c r="L364" s="276">
        <v>183.5</v>
      </c>
      <c r="M364" s="276">
        <v>0.17768</v>
      </c>
    </row>
    <row r="365" spans="1:13">
      <c r="A365" s="267">
        <v>355</v>
      </c>
      <c r="B365" s="276" t="s">
        <v>159</v>
      </c>
      <c r="C365" s="277">
        <v>19662.2</v>
      </c>
      <c r="D365" s="278">
        <v>19795.033333333336</v>
      </c>
      <c r="E365" s="278">
        <v>19317.166666666672</v>
      </c>
      <c r="F365" s="278">
        <v>18972.133333333335</v>
      </c>
      <c r="G365" s="278">
        <v>18494.26666666667</v>
      </c>
      <c r="H365" s="278">
        <v>20140.066666666673</v>
      </c>
      <c r="I365" s="278">
        <v>20617.933333333334</v>
      </c>
      <c r="J365" s="278">
        <v>20962.966666666674</v>
      </c>
      <c r="K365" s="276">
        <v>20272.900000000001</v>
      </c>
      <c r="L365" s="276">
        <v>19450</v>
      </c>
      <c r="M365" s="276">
        <v>0.66137999999999997</v>
      </c>
    </row>
    <row r="366" spans="1:13">
      <c r="A366" s="267">
        <v>356</v>
      </c>
      <c r="B366" s="276" t="s">
        <v>160</v>
      </c>
      <c r="C366" s="277">
        <v>1296.8</v>
      </c>
      <c r="D366" s="278">
        <v>1284.45</v>
      </c>
      <c r="E366" s="278">
        <v>1264.9000000000001</v>
      </c>
      <c r="F366" s="278">
        <v>1233</v>
      </c>
      <c r="G366" s="278">
        <v>1213.45</v>
      </c>
      <c r="H366" s="278">
        <v>1316.3500000000001</v>
      </c>
      <c r="I366" s="278">
        <v>1335.8999999999999</v>
      </c>
      <c r="J366" s="278">
        <v>1367.8000000000002</v>
      </c>
      <c r="K366" s="276">
        <v>1304</v>
      </c>
      <c r="L366" s="276">
        <v>1252.55</v>
      </c>
      <c r="M366" s="276">
        <v>11.700189999999999</v>
      </c>
    </row>
    <row r="367" spans="1:13">
      <c r="A367" s="267">
        <v>357</v>
      </c>
      <c r="B367" s="276" t="s">
        <v>488</v>
      </c>
      <c r="C367" s="277">
        <v>1128.9000000000001</v>
      </c>
      <c r="D367" s="278">
        <v>1126.8500000000001</v>
      </c>
      <c r="E367" s="278">
        <v>1105.2000000000003</v>
      </c>
      <c r="F367" s="278">
        <v>1081.5000000000002</v>
      </c>
      <c r="G367" s="278">
        <v>1059.8500000000004</v>
      </c>
      <c r="H367" s="278">
        <v>1150.5500000000002</v>
      </c>
      <c r="I367" s="278">
        <v>1172.2000000000003</v>
      </c>
      <c r="J367" s="278">
        <v>1195.9000000000001</v>
      </c>
      <c r="K367" s="276">
        <v>1148.5</v>
      </c>
      <c r="L367" s="276">
        <v>1103.1500000000001</v>
      </c>
      <c r="M367" s="276">
        <v>1.17885</v>
      </c>
    </row>
    <row r="368" spans="1:13">
      <c r="A368" s="267">
        <v>358</v>
      </c>
      <c r="B368" s="276" t="s">
        <v>161</v>
      </c>
      <c r="C368" s="277">
        <v>226.65</v>
      </c>
      <c r="D368" s="278">
        <v>228.01666666666665</v>
      </c>
      <c r="E368" s="278">
        <v>223.6333333333333</v>
      </c>
      <c r="F368" s="278">
        <v>220.61666666666665</v>
      </c>
      <c r="G368" s="278">
        <v>216.23333333333329</v>
      </c>
      <c r="H368" s="278">
        <v>231.0333333333333</v>
      </c>
      <c r="I368" s="278">
        <v>235.41666666666663</v>
      </c>
      <c r="J368" s="278">
        <v>238.43333333333331</v>
      </c>
      <c r="K368" s="276">
        <v>232.4</v>
      </c>
      <c r="L368" s="276">
        <v>225</v>
      </c>
      <c r="M368" s="276">
        <v>34.726939999999999</v>
      </c>
    </row>
    <row r="369" spans="1:13">
      <c r="A369" s="267">
        <v>359</v>
      </c>
      <c r="B369" s="276" t="s">
        <v>162</v>
      </c>
      <c r="C369" s="277">
        <v>91.35</v>
      </c>
      <c r="D369" s="278">
        <v>90.133333333333326</v>
      </c>
      <c r="E369" s="278">
        <v>88.166666666666657</v>
      </c>
      <c r="F369" s="278">
        <v>84.983333333333334</v>
      </c>
      <c r="G369" s="278">
        <v>83.016666666666666</v>
      </c>
      <c r="H369" s="278">
        <v>93.316666666666649</v>
      </c>
      <c r="I369" s="278">
        <v>95.283333333333317</v>
      </c>
      <c r="J369" s="278">
        <v>98.46666666666664</v>
      </c>
      <c r="K369" s="276">
        <v>92.1</v>
      </c>
      <c r="L369" s="276">
        <v>86.95</v>
      </c>
      <c r="M369" s="276">
        <v>72.59066</v>
      </c>
    </row>
    <row r="370" spans="1:13">
      <c r="A370" s="267">
        <v>360</v>
      </c>
      <c r="B370" s="276" t="s">
        <v>275</v>
      </c>
      <c r="C370" s="277">
        <v>4984.3999999999996</v>
      </c>
      <c r="D370" s="278">
        <v>4995.8166666666666</v>
      </c>
      <c r="E370" s="278">
        <v>4934.7333333333336</v>
      </c>
      <c r="F370" s="278">
        <v>4885.0666666666666</v>
      </c>
      <c r="G370" s="278">
        <v>4823.9833333333336</v>
      </c>
      <c r="H370" s="278">
        <v>5045.4833333333336</v>
      </c>
      <c r="I370" s="278">
        <v>5106.5666666666675</v>
      </c>
      <c r="J370" s="278">
        <v>5156.2333333333336</v>
      </c>
      <c r="K370" s="276">
        <v>5056.8999999999996</v>
      </c>
      <c r="L370" s="276">
        <v>4946.1499999999996</v>
      </c>
      <c r="M370" s="276">
        <v>0.53781999999999996</v>
      </c>
    </row>
    <row r="371" spans="1:13">
      <c r="A371" s="267">
        <v>361</v>
      </c>
      <c r="B371" s="276" t="s">
        <v>277</v>
      </c>
      <c r="C371" s="277">
        <v>10209.15</v>
      </c>
      <c r="D371" s="278">
        <v>10250.016666666666</v>
      </c>
      <c r="E371" s="278">
        <v>10104.183333333332</v>
      </c>
      <c r="F371" s="278">
        <v>9999.2166666666653</v>
      </c>
      <c r="G371" s="278">
        <v>9853.3833333333314</v>
      </c>
      <c r="H371" s="278">
        <v>10354.983333333334</v>
      </c>
      <c r="I371" s="278">
        <v>10500.816666666669</v>
      </c>
      <c r="J371" s="278">
        <v>10605.783333333335</v>
      </c>
      <c r="K371" s="276">
        <v>10395.85</v>
      </c>
      <c r="L371" s="276">
        <v>10145.049999999999</v>
      </c>
      <c r="M371" s="276">
        <v>3.8030000000000001E-2</v>
      </c>
    </row>
    <row r="372" spans="1:13">
      <c r="A372" s="267">
        <v>362</v>
      </c>
      <c r="B372" s="276" t="s">
        <v>494</v>
      </c>
      <c r="C372" s="277">
        <v>5224.3999999999996</v>
      </c>
      <c r="D372" s="278">
        <v>5218.1166666666659</v>
      </c>
      <c r="E372" s="278">
        <v>5166.2833333333319</v>
      </c>
      <c r="F372" s="278">
        <v>5108.1666666666661</v>
      </c>
      <c r="G372" s="278">
        <v>5056.3333333333321</v>
      </c>
      <c r="H372" s="278">
        <v>5276.2333333333318</v>
      </c>
      <c r="I372" s="278">
        <v>5328.0666666666657</v>
      </c>
      <c r="J372" s="278">
        <v>5386.1833333333316</v>
      </c>
      <c r="K372" s="276">
        <v>5269.95</v>
      </c>
      <c r="L372" s="276">
        <v>5160</v>
      </c>
      <c r="M372" s="276">
        <v>0.15609999999999999</v>
      </c>
    </row>
    <row r="373" spans="1:13">
      <c r="A373" s="267">
        <v>363</v>
      </c>
      <c r="B373" s="276" t="s">
        <v>489</v>
      </c>
      <c r="C373" s="277">
        <v>142.4</v>
      </c>
      <c r="D373" s="278">
        <v>141.03333333333333</v>
      </c>
      <c r="E373" s="278">
        <v>138.41666666666666</v>
      </c>
      <c r="F373" s="278">
        <v>134.43333333333334</v>
      </c>
      <c r="G373" s="278">
        <v>131.81666666666666</v>
      </c>
      <c r="H373" s="278">
        <v>145.01666666666665</v>
      </c>
      <c r="I373" s="278">
        <v>147.63333333333333</v>
      </c>
      <c r="J373" s="278">
        <v>151.61666666666665</v>
      </c>
      <c r="K373" s="276">
        <v>143.65</v>
      </c>
      <c r="L373" s="276">
        <v>137.05000000000001</v>
      </c>
      <c r="M373" s="276">
        <v>5.3205</v>
      </c>
    </row>
    <row r="374" spans="1:13">
      <c r="A374" s="267">
        <v>364</v>
      </c>
      <c r="B374" s="276" t="s">
        <v>490</v>
      </c>
      <c r="C374" s="277">
        <v>564.54999999999995</v>
      </c>
      <c r="D374" s="278">
        <v>568.2166666666667</v>
      </c>
      <c r="E374" s="278">
        <v>557.33333333333337</v>
      </c>
      <c r="F374" s="278">
        <v>550.11666666666667</v>
      </c>
      <c r="G374" s="278">
        <v>539.23333333333335</v>
      </c>
      <c r="H374" s="278">
        <v>575.43333333333339</v>
      </c>
      <c r="I374" s="278">
        <v>586.31666666666661</v>
      </c>
      <c r="J374" s="278">
        <v>593.53333333333342</v>
      </c>
      <c r="K374" s="276">
        <v>579.1</v>
      </c>
      <c r="L374" s="276">
        <v>561</v>
      </c>
      <c r="M374" s="276">
        <v>0.69001000000000001</v>
      </c>
    </row>
    <row r="375" spans="1:13">
      <c r="A375" s="267">
        <v>365</v>
      </c>
      <c r="B375" s="276" t="s">
        <v>163</v>
      </c>
      <c r="C375" s="277">
        <v>1556.45</v>
      </c>
      <c r="D375" s="278">
        <v>1569.5833333333333</v>
      </c>
      <c r="E375" s="278">
        <v>1539.6166666666666</v>
      </c>
      <c r="F375" s="278">
        <v>1522.7833333333333</v>
      </c>
      <c r="G375" s="278">
        <v>1492.8166666666666</v>
      </c>
      <c r="H375" s="278">
        <v>1586.4166666666665</v>
      </c>
      <c r="I375" s="278">
        <v>1616.3833333333332</v>
      </c>
      <c r="J375" s="278">
        <v>1633.2166666666665</v>
      </c>
      <c r="K375" s="276">
        <v>1599.55</v>
      </c>
      <c r="L375" s="276">
        <v>1552.75</v>
      </c>
      <c r="M375" s="276">
        <v>7.0522499999999999</v>
      </c>
    </row>
    <row r="376" spans="1:13">
      <c r="A376" s="267">
        <v>366</v>
      </c>
      <c r="B376" s="276" t="s">
        <v>273</v>
      </c>
      <c r="C376" s="277">
        <v>2229.15</v>
      </c>
      <c r="D376" s="278">
        <v>2230.2999999999997</v>
      </c>
      <c r="E376" s="278">
        <v>2197.5999999999995</v>
      </c>
      <c r="F376" s="278">
        <v>2166.0499999999997</v>
      </c>
      <c r="G376" s="278">
        <v>2133.3499999999995</v>
      </c>
      <c r="H376" s="278">
        <v>2261.8499999999995</v>
      </c>
      <c r="I376" s="278">
        <v>2294.5499999999993</v>
      </c>
      <c r="J376" s="278">
        <v>2326.0999999999995</v>
      </c>
      <c r="K376" s="276">
        <v>2263</v>
      </c>
      <c r="L376" s="276">
        <v>2198.75</v>
      </c>
      <c r="M376" s="276">
        <v>4.62988</v>
      </c>
    </row>
    <row r="377" spans="1:13">
      <c r="A377" s="267">
        <v>367</v>
      </c>
      <c r="B377" s="276" t="s">
        <v>164</v>
      </c>
      <c r="C377" s="277">
        <v>27.95</v>
      </c>
      <c r="D377" s="278">
        <v>27.7</v>
      </c>
      <c r="E377" s="278">
        <v>27</v>
      </c>
      <c r="F377" s="278">
        <v>26.05</v>
      </c>
      <c r="G377" s="278">
        <v>25.35</v>
      </c>
      <c r="H377" s="278">
        <v>28.65</v>
      </c>
      <c r="I377" s="278">
        <v>29.349999999999994</v>
      </c>
      <c r="J377" s="278">
        <v>30.299999999999997</v>
      </c>
      <c r="K377" s="276">
        <v>28.4</v>
      </c>
      <c r="L377" s="276">
        <v>26.75</v>
      </c>
      <c r="M377" s="276">
        <v>536.42960000000005</v>
      </c>
    </row>
    <row r="378" spans="1:13">
      <c r="A378" s="267">
        <v>368</v>
      </c>
      <c r="B378" s="276" t="s">
        <v>274</v>
      </c>
      <c r="C378" s="277">
        <v>355.05</v>
      </c>
      <c r="D378" s="278">
        <v>354.68333333333334</v>
      </c>
      <c r="E378" s="278">
        <v>342.86666666666667</v>
      </c>
      <c r="F378" s="278">
        <v>330.68333333333334</v>
      </c>
      <c r="G378" s="278">
        <v>318.86666666666667</v>
      </c>
      <c r="H378" s="278">
        <v>366.86666666666667</v>
      </c>
      <c r="I378" s="278">
        <v>378.68333333333339</v>
      </c>
      <c r="J378" s="278">
        <v>390.86666666666667</v>
      </c>
      <c r="K378" s="276">
        <v>366.5</v>
      </c>
      <c r="L378" s="276">
        <v>342.5</v>
      </c>
      <c r="M378" s="276">
        <v>4.2709400000000004</v>
      </c>
    </row>
    <row r="379" spans="1:13">
      <c r="A379" s="267">
        <v>369</v>
      </c>
      <c r="B379" s="276" t="s">
        <v>485</v>
      </c>
      <c r="C379" s="277">
        <v>166.95</v>
      </c>
      <c r="D379" s="278">
        <v>167.41666666666666</v>
      </c>
      <c r="E379" s="278">
        <v>162.73333333333332</v>
      </c>
      <c r="F379" s="278">
        <v>158.51666666666665</v>
      </c>
      <c r="G379" s="278">
        <v>153.83333333333331</v>
      </c>
      <c r="H379" s="278">
        <v>171.63333333333333</v>
      </c>
      <c r="I379" s="278">
        <v>176.31666666666666</v>
      </c>
      <c r="J379" s="278">
        <v>180.53333333333333</v>
      </c>
      <c r="K379" s="276">
        <v>172.1</v>
      </c>
      <c r="L379" s="276">
        <v>163.19999999999999</v>
      </c>
      <c r="M379" s="276">
        <v>2.34544</v>
      </c>
    </row>
    <row r="380" spans="1:13">
      <c r="A380" s="267">
        <v>370</v>
      </c>
      <c r="B380" s="276" t="s">
        <v>491</v>
      </c>
      <c r="C380" s="277">
        <v>910.9</v>
      </c>
      <c r="D380" s="278">
        <v>919.13333333333333</v>
      </c>
      <c r="E380" s="278">
        <v>896.76666666666665</v>
      </c>
      <c r="F380" s="278">
        <v>882.63333333333333</v>
      </c>
      <c r="G380" s="278">
        <v>860.26666666666665</v>
      </c>
      <c r="H380" s="278">
        <v>933.26666666666665</v>
      </c>
      <c r="I380" s="278">
        <v>955.63333333333321</v>
      </c>
      <c r="J380" s="278">
        <v>969.76666666666665</v>
      </c>
      <c r="K380" s="276">
        <v>941.5</v>
      </c>
      <c r="L380" s="276">
        <v>905</v>
      </c>
      <c r="M380" s="276">
        <v>2.7197800000000001</v>
      </c>
    </row>
    <row r="381" spans="1:13">
      <c r="A381" s="267">
        <v>371</v>
      </c>
      <c r="B381" s="276" t="s">
        <v>2223</v>
      </c>
      <c r="C381" s="277">
        <v>474.6</v>
      </c>
      <c r="D381" s="278">
        <v>476.61666666666662</v>
      </c>
      <c r="E381" s="278">
        <v>468.98333333333323</v>
      </c>
      <c r="F381" s="278">
        <v>463.36666666666662</v>
      </c>
      <c r="G381" s="278">
        <v>455.73333333333323</v>
      </c>
      <c r="H381" s="278">
        <v>482.23333333333323</v>
      </c>
      <c r="I381" s="278">
        <v>489.86666666666656</v>
      </c>
      <c r="J381" s="278">
        <v>495.48333333333323</v>
      </c>
      <c r="K381" s="276">
        <v>484.25</v>
      </c>
      <c r="L381" s="276">
        <v>471</v>
      </c>
      <c r="M381" s="276">
        <v>0.40922999999999998</v>
      </c>
    </row>
    <row r="382" spans="1:13">
      <c r="A382" s="267">
        <v>372</v>
      </c>
      <c r="B382" s="276" t="s">
        <v>165</v>
      </c>
      <c r="C382" s="277">
        <v>173.05</v>
      </c>
      <c r="D382" s="278">
        <v>173.13333333333335</v>
      </c>
      <c r="E382" s="278">
        <v>171.8666666666667</v>
      </c>
      <c r="F382" s="278">
        <v>170.68333333333334</v>
      </c>
      <c r="G382" s="278">
        <v>169.41666666666669</v>
      </c>
      <c r="H382" s="278">
        <v>174.31666666666672</v>
      </c>
      <c r="I382" s="278">
        <v>175.58333333333337</v>
      </c>
      <c r="J382" s="278">
        <v>176.76666666666674</v>
      </c>
      <c r="K382" s="276">
        <v>174.4</v>
      </c>
      <c r="L382" s="276">
        <v>171.95</v>
      </c>
      <c r="M382" s="276">
        <v>75.507750000000001</v>
      </c>
    </row>
    <row r="383" spans="1:13">
      <c r="A383" s="267">
        <v>373</v>
      </c>
      <c r="B383" s="276" t="s">
        <v>492</v>
      </c>
      <c r="C383" s="277">
        <v>75.45</v>
      </c>
      <c r="D383" s="278">
        <v>76.033333333333346</v>
      </c>
      <c r="E383" s="278">
        <v>74.416666666666686</v>
      </c>
      <c r="F383" s="278">
        <v>73.38333333333334</v>
      </c>
      <c r="G383" s="278">
        <v>71.76666666666668</v>
      </c>
      <c r="H383" s="278">
        <v>77.066666666666691</v>
      </c>
      <c r="I383" s="278">
        <v>78.683333333333337</v>
      </c>
      <c r="J383" s="278">
        <v>79.716666666666697</v>
      </c>
      <c r="K383" s="276">
        <v>77.650000000000006</v>
      </c>
      <c r="L383" s="276">
        <v>75</v>
      </c>
      <c r="M383" s="276">
        <v>2.6219800000000002</v>
      </c>
    </row>
    <row r="384" spans="1:13">
      <c r="A384" s="267">
        <v>374</v>
      </c>
      <c r="B384" s="276" t="s">
        <v>276</v>
      </c>
      <c r="C384" s="277">
        <v>243.95</v>
      </c>
      <c r="D384" s="278">
        <v>246.68333333333331</v>
      </c>
      <c r="E384" s="278">
        <v>238.46666666666661</v>
      </c>
      <c r="F384" s="278">
        <v>232.98333333333329</v>
      </c>
      <c r="G384" s="278">
        <v>224.76666666666659</v>
      </c>
      <c r="H384" s="278">
        <v>252.16666666666663</v>
      </c>
      <c r="I384" s="278">
        <v>260.38333333333333</v>
      </c>
      <c r="J384" s="278">
        <v>265.86666666666667</v>
      </c>
      <c r="K384" s="276">
        <v>254.9</v>
      </c>
      <c r="L384" s="276">
        <v>241.2</v>
      </c>
      <c r="M384" s="276">
        <v>3.6742900000000001</v>
      </c>
    </row>
    <row r="385" spans="1:13">
      <c r="A385" s="267">
        <v>375</v>
      </c>
      <c r="B385" s="276" t="s">
        <v>493</v>
      </c>
      <c r="C385" s="277">
        <v>71.25</v>
      </c>
      <c r="D385" s="278">
        <v>71.583333333333329</v>
      </c>
      <c r="E385" s="278">
        <v>70.416666666666657</v>
      </c>
      <c r="F385" s="278">
        <v>69.583333333333329</v>
      </c>
      <c r="G385" s="278">
        <v>68.416666666666657</v>
      </c>
      <c r="H385" s="278">
        <v>72.416666666666657</v>
      </c>
      <c r="I385" s="278">
        <v>73.583333333333314</v>
      </c>
      <c r="J385" s="278">
        <v>74.416666666666657</v>
      </c>
      <c r="K385" s="276">
        <v>72.75</v>
      </c>
      <c r="L385" s="276">
        <v>70.75</v>
      </c>
      <c r="M385" s="276">
        <v>1.1705000000000001</v>
      </c>
    </row>
    <row r="386" spans="1:13">
      <c r="A386" s="267">
        <v>376</v>
      </c>
      <c r="B386" s="276" t="s">
        <v>486</v>
      </c>
      <c r="C386" s="277">
        <v>47.6</v>
      </c>
      <c r="D386" s="278">
        <v>47.25</v>
      </c>
      <c r="E386" s="278">
        <v>46.75</v>
      </c>
      <c r="F386" s="278">
        <v>45.9</v>
      </c>
      <c r="G386" s="278">
        <v>45.4</v>
      </c>
      <c r="H386" s="278">
        <v>48.1</v>
      </c>
      <c r="I386" s="278">
        <v>48.6</v>
      </c>
      <c r="J386" s="278">
        <v>49.45</v>
      </c>
      <c r="K386" s="276">
        <v>47.75</v>
      </c>
      <c r="L386" s="276">
        <v>46.4</v>
      </c>
      <c r="M386" s="276">
        <v>14.18605</v>
      </c>
    </row>
    <row r="387" spans="1:13">
      <c r="A387" s="267">
        <v>377</v>
      </c>
      <c r="B387" s="276" t="s">
        <v>166</v>
      </c>
      <c r="C387" s="277">
        <v>1105.45</v>
      </c>
      <c r="D387" s="278">
        <v>1098.3333333333333</v>
      </c>
      <c r="E387" s="278">
        <v>1074.6666666666665</v>
      </c>
      <c r="F387" s="278">
        <v>1043.8833333333332</v>
      </c>
      <c r="G387" s="278">
        <v>1020.2166666666665</v>
      </c>
      <c r="H387" s="278">
        <v>1129.1166666666666</v>
      </c>
      <c r="I387" s="278">
        <v>1152.7833333333331</v>
      </c>
      <c r="J387" s="278">
        <v>1183.5666666666666</v>
      </c>
      <c r="K387" s="276">
        <v>1122</v>
      </c>
      <c r="L387" s="276">
        <v>1067.55</v>
      </c>
      <c r="M387" s="276">
        <v>13.85554</v>
      </c>
    </row>
    <row r="388" spans="1:13">
      <c r="A388" s="267">
        <v>378</v>
      </c>
      <c r="B388" s="276" t="s">
        <v>278</v>
      </c>
      <c r="C388" s="277">
        <v>404.5</v>
      </c>
      <c r="D388" s="278">
        <v>406.01666666666665</v>
      </c>
      <c r="E388" s="278">
        <v>398.5333333333333</v>
      </c>
      <c r="F388" s="278">
        <v>392.56666666666666</v>
      </c>
      <c r="G388" s="278">
        <v>385.08333333333331</v>
      </c>
      <c r="H388" s="278">
        <v>411.98333333333329</v>
      </c>
      <c r="I388" s="278">
        <v>419.46666666666664</v>
      </c>
      <c r="J388" s="278">
        <v>425.43333333333328</v>
      </c>
      <c r="K388" s="276">
        <v>413.5</v>
      </c>
      <c r="L388" s="276">
        <v>400.05</v>
      </c>
      <c r="M388" s="276">
        <v>1.06341</v>
      </c>
    </row>
    <row r="389" spans="1:13">
      <c r="A389" s="267">
        <v>379</v>
      </c>
      <c r="B389" s="276" t="s">
        <v>496</v>
      </c>
      <c r="C389" s="277">
        <v>421.85</v>
      </c>
      <c r="D389" s="278">
        <v>427.8</v>
      </c>
      <c r="E389" s="278">
        <v>412.55</v>
      </c>
      <c r="F389" s="278">
        <v>403.25</v>
      </c>
      <c r="G389" s="278">
        <v>388</v>
      </c>
      <c r="H389" s="278">
        <v>437.1</v>
      </c>
      <c r="I389" s="278">
        <v>452.35</v>
      </c>
      <c r="J389" s="278">
        <v>461.65000000000003</v>
      </c>
      <c r="K389" s="276">
        <v>443.05</v>
      </c>
      <c r="L389" s="276">
        <v>418.5</v>
      </c>
      <c r="M389" s="276">
        <v>3.3129300000000002</v>
      </c>
    </row>
    <row r="390" spans="1:13">
      <c r="A390" s="267">
        <v>380</v>
      </c>
      <c r="B390" s="276" t="s">
        <v>498</v>
      </c>
      <c r="C390" s="277">
        <v>102.6</v>
      </c>
      <c r="D390" s="278">
        <v>103.85000000000001</v>
      </c>
      <c r="E390" s="278">
        <v>98.750000000000014</v>
      </c>
      <c r="F390" s="278">
        <v>94.9</v>
      </c>
      <c r="G390" s="278">
        <v>89.800000000000011</v>
      </c>
      <c r="H390" s="278">
        <v>107.70000000000002</v>
      </c>
      <c r="I390" s="278">
        <v>112.80000000000001</v>
      </c>
      <c r="J390" s="278">
        <v>116.65000000000002</v>
      </c>
      <c r="K390" s="276">
        <v>108.95</v>
      </c>
      <c r="L390" s="276">
        <v>100</v>
      </c>
      <c r="M390" s="276">
        <v>10.98471</v>
      </c>
    </row>
    <row r="391" spans="1:13">
      <c r="A391" s="267">
        <v>381</v>
      </c>
      <c r="B391" s="276" t="s">
        <v>279</v>
      </c>
      <c r="C391" s="277">
        <v>442.5</v>
      </c>
      <c r="D391" s="278">
        <v>449.61666666666662</v>
      </c>
      <c r="E391" s="278">
        <v>433.88333333333321</v>
      </c>
      <c r="F391" s="278">
        <v>425.26666666666659</v>
      </c>
      <c r="G391" s="278">
        <v>409.53333333333319</v>
      </c>
      <c r="H391" s="278">
        <v>458.23333333333323</v>
      </c>
      <c r="I391" s="278">
        <v>473.9666666666667</v>
      </c>
      <c r="J391" s="278">
        <v>482.58333333333326</v>
      </c>
      <c r="K391" s="276">
        <v>465.35</v>
      </c>
      <c r="L391" s="276">
        <v>441</v>
      </c>
      <c r="M391" s="276">
        <v>1.66492</v>
      </c>
    </row>
    <row r="392" spans="1:13">
      <c r="A392" s="267">
        <v>382</v>
      </c>
      <c r="B392" s="276" t="s">
        <v>499</v>
      </c>
      <c r="C392" s="277">
        <v>239.55</v>
      </c>
      <c r="D392" s="278">
        <v>242.31666666666669</v>
      </c>
      <c r="E392" s="278">
        <v>235.63333333333338</v>
      </c>
      <c r="F392" s="278">
        <v>231.7166666666667</v>
      </c>
      <c r="G392" s="278">
        <v>225.03333333333339</v>
      </c>
      <c r="H392" s="278">
        <v>246.23333333333338</v>
      </c>
      <c r="I392" s="278">
        <v>252.91666666666671</v>
      </c>
      <c r="J392" s="278">
        <v>256.83333333333337</v>
      </c>
      <c r="K392" s="276">
        <v>249</v>
      </c>
      <c r="L392" s="276">
        <v>238.4</v>
      </c>
      <c r="M392" s="276">
        <v>3.89289</v>
      </c>
    </row>
    <row r="393" spans="1:13">
      <c r="A393" s="267">
        <v>383</v>
      </c>
      <c r="B393" s="276" t="s">
        <v>167</v>
      </c>
      <c r="C393" s="277">
        <v>802.45</v>
      </c>
      <c r="D393" s="278">
        <v>799.41666666666663</v>
      </c>
      <c r="E393" s="278">
        <v>793.83333333333326</v>
      </c>
      <c r="F393" s="278">
        <v>785.21666666666658</v>
      </c>
      <c r="G393" s="278">
        <v>779.63333333333321</v>
      </c>
      <c r="H393" s="278">
        <v>808.0333333333333</v>
      </c>
      <c r="I393" s="278">
        <v>813.61666666666656</v>
      </c>
      <c r="J393" s="278">
        <v>822.23333333333335</v>
      </c>
      <c r="K393" s="276">
        <v>805</v>
      </c>
      <c r="L393" s="276">
        <v>790.8</v>
      </c>
      <c r="M393" s="276">
        <v>4.3265399999999996</v>
      </c>
    </row>
    <row r="394" spans="1:13">
      <c r="A394" s="267">
        <v>384</v>
      </c>
      <c r="B394" s="276" t="s">
        <v>501</v>
      </c>
      <c r="C394" s="277">
        <v>1246.55</v>
      </c>
      <c r="D394" s="278">
        <v>1250.1666666666667</v>
      </c>
      <c r="E394" s="278">
        <v>1224.0333333333335</v>
      </c>
      <c r="F394" s="278">
        <v>1201.5166666666669</v>
      </c>
      <c r="G394" s="278">
        <v>1175.3833333333337</v>
      </c>
      <c r="H394" s="278">
        <v>1272.6833333333334</v>
      </c>
      <c r="I394" s="278">
        <v>1298.8166666666666</v>
      </c>
      <c r="J394" s="278">
        <v>1321.3333333333333</v>
      </c>
      <c r="K394" s="276">
        <v>1276.3</v>
      </c>
      <c r="L394" s="276">
        <v>1227.6500000000001</v>
      </c>
      <c r="M394" s="276">
        <v>7.7810000000000004E-2</v>
      </c>
    </row>
    <row r="395" spans="1:13">
      <c r="A395" s="267">
        <v>385</v>
      </c>
      <c r="B395" s="276" t="s">
        <v>502</v>
      </c>
      <c r="C395" s="277">
        <v>270.60000000000002</v>
      </c>
      <c r="D395" s="278">
        <v>272.53333333333336</v>
      </c>
      <c r="E395" s="278">
        <v>268.06666666666672</v>
      </c>
      <c r="F395" s="278">
        <v>265.53333333333336</v>
      </c>
      <c r="G395" s="278">
        <v>261.06666666666672</v>
      </c>
      <c r="H395" s="278">
        <v>275.06666666666672</v>
      </c>
      <c r="I395" s="278">
        <v>279.5333333333333</v>
      </c>
      <c r="J395" s="278">
        <v>282.06666666666672</v>
      </c>
      <c r="K395" s="276">
        <v>277</v>
      </c>
      <c r="L395" s="276">
        <v>270</v>
      </c>
      <c r="M395" s="276">
        <v>2.1696800000000001</v>
      </c>
    </row>
    <row r="396" spans="1:13">
      <c r="A396" s="267">
        <v>386</v>
      </c>
      <c r="B396" s="276" t="s">
        <v>168</v>
      </c>
      <c r="C396" s="277">
        <v>179.7</v>
      </c>
      <c r="D396" s="278">
        <v>179.05000000000004</v>
      </c>
      <c r="E396" s="278">
        <v>174.70000000000007</v>
      </c>
      <c r="F396" s="278">
        <v>169.70000000000005</v>
      </c>
      <c r="G396" s="278">
        <v>165.35000000000008</v>
      </c>
      <c r="H396" s="278">
        <v>184.05000000000007</v>
      </c>
      <c r="I396" s="278">
        <v>188.40000000000003</v>
      </c>
      <c r="J396" s="278">
        <v>193.40000000000006</v>
      </c>
      <c r="K396" s="276">
        <v>183.4</v>
      </c>
      <c r="L396" s="276">
        <v>174.05</v>
      </c>
      <c r="M396" s="276">
        <v>193.11582000000001</v>
      </c>
    </row>
    <row r="397" spans="1:13">
      <c r="A397" s="267">
        <v>387</v>
      </c>
      <c r="B397" s="276" t="s">
        <v>500</v>
      </c>
      <c r="C397" s="277">
        <v>42.55</v>
      </c>
      <c r="D397" s="278">
        <v>42.56666666666667</v>
      </c>
      <c r="E397" s="278">
        <v>42.183333333333337</v>
      </c>
      <c r="F397" s="278">
        <v>41.81666666666667</v>
      </c>
      <c r="G397" s="278">
        <v>41.433333333333337</v>
      </c>
      <c r="H397" s="278">
        <v>42.933333333333337</v>
      </c>
      <c r="I397" s="278">
        <v>43.316666666666677</v>
      </c>
      <c r="J397" s="278">
        <v>43.683333333333337</v>
      </c>
      <c r="K397" s="276">
        <v>42.95</v>
      </c>
      <c r="L397" s="276">
        <v>42.2</v>
      </c>
      <c r="M397" s="276">
        <v>5.4272999999999998</v>
      </c>
    </row>
    <row r="398" spans="1:13">
      <c r="A398" s="267">
        <v>388</v>
      </c>
      <c r="B398" s="276" t="s">
        <v>169</v>
      </c>
      <c r="C398" s="277">
        <v>104.3</v>
      </c>
      <c r="D398" s="278">
        <v>103.78333333333332</v>
      </c>
      <c r="E398" s="278">
        <v>102.71666666666664</v>
      </c>
      <c r="F398" s="278">
        <v>101.13333333333333</v>
      </c>
      <c r="G398" s="278">
        <v>100.06666666666665</v>
      </c>
      <c r="H398" s="278">
        <v>105.36666666666663</v>
      </c>
      <c r="I398" s="278">
        <v>106.43333333333332</v>
      </c>
      <c r="J398" s="278">
        <v>108.01666666666662</v>
      </c>
      <c r="K398" s="276">
        <v>104.85</v>
      </c>
      <c r="L398" s="276">
        <v>102.2</v>
      </c>
      <c r="M398" s="276">
        <v>59.807229999999997</v>
      </c>
    </row>
    <row r="399" spans="1:13">
      <c r="A399" s="267">
        <v>389</v>
      </c>
      <c r="B399" s="276" t="s">
        <v>503</v>
      </c>
      <c r="C399" s="277">
        <v>121.95</v>
      </c>
      <c r="D399" s="278">
        <v>123.98333333333333</v>
      </c>
      <c r="E399" s="278">
        <v>118.96666666666667</v>
      </c>
      <c r="F399" s="278">
        <v>115.98333333333333</v>
      </c>
      <c r="G399" s="278">
        <v>110.96666666666667</v>
      </c>
      <c r="H399" s="278">
        <v>126.96666666666667</v>
      </c>
      <c r="I399" s="278">
        <v>131.98333333333335</v>
      </c>
      <c r="J399" s="278">
        <v>134.96666666666667</v>
      </c>
      <c r="K399" s="276">
        <v>129</v>
      </c>
      <c r="L399" s="276">
        <v>121</v>
      </c>
      <c r="M399" s="276">
        <v>6.7406499999999996</v>
      </c>
    </row>
    <row r="400" spans="1:13">
      <c r="A400" s="267">
        <v>390</v>
      </c>
      <c r="B400" s="276" t="s">
        <v>504</v>
      </c>
      <c r="C400" s="277">
        <v>664.35</v>
      </c>
      <c r="D400" s="278">
        <v>662.94999999999993</v>
      </c>
      <c r="E400" s="278">
        <v>656.39999999999986</v>
      </c>
      <c r="F400" s="278">
        <v>648.44999999999993</v>
      </c>
      <c r="G400" s="278">
        <v>641.89999999999986</v>
      </c>
      <c r="H400" s="278">
        <v>670.89999999999986</v>
      </c>
      <c r="I400" s="278">
        <v>677.44999999999982</v>
      </c>
      <c r="J400" s="278">
        <v>685.39999999999986</v>
      </c>
      <c r="K400" s="276">
        <v>669.5</v>
      </c>
      <c r="L400" s="276">
        <v>655</v>
      </c>
      <c r="M400" s="276">
        <v>2.1393</v>
      </c>
    </row>
    <row r="401" spans="1:13">
      <c r="A401" s="267">
        <v>391</v>
      </c>
      <c r="B401" s="276" t="s">
        <v>170</v>
      </c>
      <c r="C401" s="277">
        <v>1877.45</v>
      </c>
      <c r="D401" s="278">
        <v>1921.2</v>
      </c>
      <c r="E401" s="278">
        <v>1815.4</v>
      </c>
      <c r="F401" s="278">
        <v>1753.3500000000001</v>
      </c>
      <c r="G401" s="278">
        <v>1647.5500000000002</v>
      </c>
      <c r="H401" s="278">
        <v>1983.25</v>
      </c>
      <c r="I401" s="278">
        <v>2089.0499999999997</v>
      </c>
      <c r="J401" s="278">
        <v>2151.1</v>
      </c>
      <c r="K401" s="276">
        <v>2027</v>
      </c>
      <c r="L401" s="276">
        <v>1859.15</v>
      </c>
      <c r="M401" s="276">
        <v>458.57805999999999</v>
      </c>
    </row>
    <row r="402" spans="1:13">
      <c r="A402" s="267">
        <v>392</v>
      </c>
      <c r="B402" s="276" t="s">
        <v>519</v>
      </c>
      <c r="C402" s="277">
        <v>10.050000000000001</v>
      </c>
      <c r="D402" s="278">
        <v>9.9833333333333325</v>
      </c>
      <c r="E402" s="278">
        <v>9.8666666666666654</v>
      </c>
      <c r="F402" s="278">
        <v>9.6833333333333336</v>
      </c>
      <c r="G402" s="278">
        <v>9.5666666666666664</v>
      </c>
      <c r="H402" s="278">
        <v>10.166666666666664</v>
      </c>
      <c r="I402" s="278">
        <v>10.283333333333331</v>
      </c>
      <c r="J402" s="278">
        <v>10.466666666666663</v>
      </c>
      <c r="K402" s="276">
        <v>10.1</v>
      </c>
      <c r="L402" s="276">
        <v>9.8000000000000007</v>
      </c>
      <c r="M402" s="276">
        <v>7.0405499999999996</v>
      </c>
    </row>
    <row r="403" spans="1:13">
      <c r="A403" s="267">
        <v>393</v>
      </c>
      <c r="B403" s="276" t="s">
        <v>508</v>
      </c>
      <c r="C403" s="277">
        <v>196.1</v>
      </c>
      <c r="D403" s="278">
        <v>194.53333333333333</v>
      </c>
      <c r="E403" s="278">
        <v>192.16666666666666</v>
      </c>
      <c r="F403" s="278">
        <v>188.23333333333332</v>
      </c>
      <c r="G403" s="278">
        <v>185.86666666666665</v>
      </c>
      <c r="H403" s="278">
        <v>198.46666666666667</v>
      </c>
      <c r="I403" s="278">
        <v>200.83333333333334</v>
      </c>
      <c r="J403" s="278">
        <v>204.76666666666668</v>
      </c>
      <c r="K403" s="276">
        <v>196.9</v>
      </c>
      <c r="L403" s="276">
        <v>190.6</v>
      </c>
      <c r="M403" s="276">
        <v>2.2060300000000002</v>
      </c>
    </row>
    <row r="404" spans="1:13">
      <c r="A404" s="267">
        <v>394</v>
      </c>
      <c r="B404" s="276" t="s">
        <v>495</v>
      </c>
      <c r="C404" s="277">
        <v>238.25</v>
      </c>
      <c r="D404" s="278">
        <v>238.78333333333333</v>
      </c>
      <c r="E404" s="278">
        <v>237.46666666666667</v>
      </c>
      <c r="F404" s="278">
        <v>236.68333333333334</v>
      </c>
      <c r="G404" s="278">
        <v>235.36666666666667</v>
      </c>
      <c r="H404" s="278">
        <v>239.56666666666666</v>
      </c>
      <c r="I404" s="278">
        <v>240.88333333333333</v>
      </c>
      <c r="J404" s="278">
        <v>241.66666666666666</v>
      </c>
      <c r="K404" s="276">
        <v>240.1</v>
      </c>
      <c r="L404" s="276">
        <v>238</v>
      </c>
      <c r="M404" s="276">
        <v>0.77749999999999997</v>
      </c>
    </row>
    <row r="405" spans="1:13">
      <c r="A405" s="267">
        <v>395</v>
      </c>
      <c r="B405" s="276" t="s">
        <v>512</v>
      </c>
      <c r="C405" s="277">
        <v>47.05</v>
      </c>
      <c r="D405" s="278">
        <v>47.466666666666669</v>
      </c>
      <c r="E405" s="278">
        <v>46.583333333333336</v>
      </c>
      <c r="F405" s="278">
        <v>46.116666666666667</v>
      </c>
      <c r="G405" s="278">
        <v>45.233333333333334</v>
      </c>
      <c r="H405" s="278">
        <v>47.933333333333337</v>
      </c>
      <c r="I405" s="278">
        <v>48.816666666666663</v>
      </c>
      <c r="J405" s="278">
        <v>49.283333333333339</v>
      </c>
      <c r="K405" s="276">
        <v>48.35</v>
      </c>
      <c r="L405" s="276">
        <v>47</v>
      </c>
      <c r="M405" s="276">
        <v>1.3037300000000001</v>
      </c>
    </row>
    <row r="406" spans="1:13">
      <c r="A406" s="267">
        <v>396</v>
      </c>
      <c r="B406" s="276" t="s">
        <v>171</v>
      </c>
      <c r="C406" s="277">
        <v>34.15</v>
      </c>
      <c r="D406" s="278">
        <v>34.283333333333331</v>
      </c>
      <c r="E406" s="278">
        <v>33.86666666666666</v>
      </c>
      <c r="F406" s="278">
        <v>33.583333333333329</v>
      </c>
      <c r="G406" s="278">
        <v>33.166666666666657</v>
      </c>
      <c r="H406" s="278">
        <v>34.566666666666663</v>
      </c>
      <c r="I406" s="278">
        <v>34.983333333333334</v>
      </c>
      <c r="J406" s="278">
        <v>35.266666666666666</v>
      </c>
      <c r="K406" s="276">
        <v>34.700000000000003</v>
      </c>
      <c r="L406" s="276">
        <v>34</v>
      </c>
      <c r="M406" s="276">
        <v>122.94902</v>
      </c>
    </row>
    <row r="407" spans="1:13">
      <c r="A407" s="267">
        <v>397</v>
      </c>
      <c r="B407" s="276" t="s">
        <v>513</v>
      </c>
      <c r="C407" s="277">
        <v>8350</v>
      </c>
      <c r="D407" s="278">
        <v>8225.2166666666672</v>
      </c>
      <c r="E407" s="278">
        <v>8040.0333333333347</v>
      </c>
      <c r="F407" s="278">
        <v>7730.0666666666675</v>
      </c>
      <c r="G407" s="278">
        <v>7544.883333333335</v>
      </c>
      <c r="H407" s="278">
        <v>8535.1833333333343</v>
      </c>
      <c r="I407" s="278">
        <v>8720.3666666666686</v>
      </c>
      <c r="J407" s="278">
        <v>9030.3333333333339</v>
      </c>
      <c r="K407" s="276">
        <v>8410.4</v>
      </c>
      <c r="L407" s="276">
        <v>7915.25</v>
      </c>
      <c r="M407" s="276">
        <v>0.23058999999999999</v>
      </c>
    </row>
    <row r="408" spans="1:13">
      <c r="A408" s="267">
        <v>398</v>
      </c>
      <c r="B408" s="276" t="s">
        <v>3523</v>
      </c>
      <c r="C408" s="277">
        <v>807.05</v>
      </c>
      <c r="D408" s="278">
        <v>804.95000000000016</v>
      </c>
      <c r="E408" s="278">
        <v>795.3000000000003</v>
      </c>
      <c r="F408" s="278">
        <v>783.55000000000018</v>
      </c>
      <c r="G408" s="278">
        <v>773.90000000000032</v>
      </c>
      <c r="H408" s="278">
        <v>816.70000000000027</v>
      </c>
      <c r="I408" s="278">
        <v>826.35000000000014</v>
      </c>
      <c r="J408" s="278">
        <v>838.10000000000025</v>
      </c>
      <c r="K408" s="276">
        <v>814.6</v>
      </c>
      <c r="L408" s="276">
        <v>793.2</v>
      </c>
      <c r="M408" s="276">
        <v>8.8792399999999994</v>
      </c>
    </row>
    <row r="409" spans="1:13">
      <c r="A409" s="267">
        <v>399</v>
      </c>
      <c r="B409" s="276" t="s">
        <v>280</v>
      </c>
      <c r="C409" s="277">
        <v>766.05</v>
      </c>
      <c r="D409" s="278">
        <v>768.91666666666663</v>
      </c>
      <c r="E409" s="278">
        <v>759.33333333333326</v>
      </c>
      <c r="F409" s="278">
        <v>752.61666666666667</v>
      </c>
      <c r="G409" s="278">
        <v>743.0333333333333</v>
      </c>
      <c r="H409" s="278">
        <v>775.63333333333321</v>
      </c>
      <c r="I409" s="278">
        <v>785.21666666666647</v>
      </c>
      <c r="J409" s="278">
        <v>791.93333333333317</v>
      </c>
      <c r="K409" s="276">
        <v>778.5</v>
      </c>
      <c r="L409" s="276">
        <v>762.2</v>
      </c>
      <c r="M409" s="276">
        <v>8.9188600000000005</v>
      </c>
    </row>
    <row r="410" spans="1:13">
      <c r="A410" s="267">
        <v>400</v>
      </c>
      <c r="B410" s="276" t="s">
        <v>172</v>
      </c>
      <c r="C410" s="277">
        <v>196.05</v>
      </c>
      <c r="D410" s="278">
        <v>194.45000000000002</v>
      </c>
      <c r="E410" s="278">
        <v>191.65000000000003</v>
      </c>
      <c r="F410" s="278">
        <v>187.25000000000003</v>
      </c>
      <c r="G410" s="278">
        <v>184.45000000000005</v>
      </c>
      <c r="H410" s="278">
        <v>198.85000000000002</v>
      </c>
      <c r="I410" s="278">
        <v>201.65000000000003</v>
      </c>
      <c r="J410" s="278">
        <v>206.05</v>
      </c>
      <c r="K410" s="276">
        <v>197.25</v>
      </c>
      <c r="L410" s="276">
        <v>190.05</v>
      </c>
      <c r="M410" s="276">
        <v>526.00118999999995</v>
      </c>
    </row>
    <row r="411" spans="1:13">
      <c r="A411" s="267">
        <v>401</v>
      </c>
      <c r="B411" s="276" t="s">
        <v>514</v>
      </c>
      <c r="C411" s="277">
        <v>3677.15</v>
      </c>
      <c r="D411" s="278">
        <v>3718.1166666666668</v>
      </c>
      <c r="E411" s="278">
        <v>3592.0333333333338</v>
      </c>
      <c r="F411" s="278">
        <v>3506.916666666667</v>
      </c>
      <c r="G411" s="278">
        <v>3380.8333333333339</v>
      </c>
      <c r="H411" s="278">
        <v>3803.2333333333336</v>
      </c>
      <c r="I411" s="278">
        <v>3929.3166666666666</v>
      </c>
      <c r="J411" s="278">
        <v>4014.4333333333334</v>
      </c>
      <c r="K411" s="276">
        <v>3844.2</v>
      </c>
      <c r="L411" s="276">
        <v>3633</v>
      </c>
      <c r="M411" s="276">
        <v>3.6080000000000001E-2</v>
      </c>
    </row>
    <row r="412" spans="1:13">
      <c r="A412" s="267">
        <v>402</v>
      </c>
      <c r="B412" s="276" t="s">
        <v>2402</v>
      </c>
      <c r="C412" s="277">
        <v>69.55</v>
      </c>
      <c r="D412" s="278">
        <v>69.916666666666671</v>
      </c>
      <c r="E412" s="278">
        <v>68.833333333333343</v>
      </c>
      <c r="F412" s="278">
        <v>68.116666666666674</v>
      </c>
      <c r="G412" s="278">
        <v>67.033333333333346</v>
      </c>
      <c r="H412" s="278">
        <v>70.63333333333334</v>
      </c>
      <c r="I412" s="278">
        <v>71.716666666666683</v>
      </c>
      <c r="J412" s="278">
        <v>72.433333333333337</v>
      </c>
      <c r="K412" s="276">
        <v>71</v>
      </c>
      <c r="L412" s="276">
        <v>69.2</v>
      </c>
      <c r="M412" s="276">
        <v>0.56532000000000004</v>
      </c>
    </row>
    <row r="413" spans="1:13">
      <c r="A413" s="267">
        <v>403</v>
      </c>
      <c r="B413" s="276" t="s">
        <v>2404</v>
      </c>
      <c r="C413" s="277">
        <v>50.15</v>
      </c>
      <c r="D413" s="278">
        <v>50.5</v>
      </c>
      <c r="E413" s="278">
        <v>49.5</v>
      </c>
      <c r="F413" s="278">
        <v>48.85</v>
      </c>
      <c r="G413" s="278">
        <v>47.85</v>
      </c>
      <c r="H413" s="278">
        <v>51.15</v>
      </c>
      <c r="I413" s="278">
        <v>52.15</v>
      </c>
      <c r="J413" s="278">
        <v>52.8</v>
      </c>
      <c r="K413" s="276">
        <v>51.5</v>
      </c>
      <c r="L413" s="276">
        <v>49.85</v>
      </c>
      <c r="M413" s="276">
        <v>5.5582700000000003</v>
      </c>
    </row>
    <row r="414" spans="1:13">
      <c r="A414" s="267">
        <v>404</v>
      </c>
      <c r="B414" s="276" t="s">
        <v>2412</v>
      </c>
      <c r="C414" s="277">
        <v>138.19999999999999</v>
      </c>
      <c r="D414" s="278">
        <v>139.29999999999998</v>
      </c>
      <c r="E414" s="278">
        <v>135.74999999999997</v>
      </c>
      <c r="F414" s="278">
        <v>133.29999999999998</v>
      </c>
      <c r="G414" s="278">
        <v>129.74999999999997</v>
      </c>
      <c r="H414" s="278">
        <v>141.74999999999997</v>
      </c>
      <c r="I414" s="278">
        <v>145.29999999999998</v>
      </c>
      <c r="J414" s="278">
        <v>147.74999999999997</v>
      </c>
      <c r="K414" s="276">
        <v>142.85</v>
      </c>
      <c r="L414" s="276">
        <v>136.85</v>
      </c>
      <c r="M414" s="276">
        <v>4.7981999999999996</v>
      </c>
    </row>
    <row r="415" spans="1:13">
      <c r="A415" s="267">
        <v>405</v>
      </c>
      <c r="B415" s="276" t="s">
        <v>516</v>
      </c>
      <c r="C415" s="277">
        <v>1302.0999999999999</v>
      </c>
      <c r="D415" s="278">
        <v>1321.1000000000001</v>
      </c>
      <c r="E415" s="278">
        <v>1243.2500000000002</v>
      </c>
      <c r="F415" s="278">
        <v>1184.4000000000001</v>
      </c>
      <c r="G415" s="278">
        <v>1106.5500000000002</v>
      </c>
      <c r="H415" s="278">
        <v>1379.9500000000003</v>
      </c>
      <c r="I415" s="278">
        <v>1457.8000000000002</v>
      </c>
      <c r="J415" s="278">
        <v>1516.6500000000003</v>
      </c>
      <c r="K415" s="276">
        <v>1398.95</v>
      </c>
      <c r="L415" s="276">
        <v>1262.25</v>
      </c>
      <c r="M415" s="276">
        <v>0.56974999999999998</v>
      </c>
    </row>
    <row r="416" spans="1:13">
      <c r="A416" s="267">
        <v>406</v>
      </c>
      <c r="B416" s="276" t="s">
        <v>518</v>
      </c>
      <c r="C416" s="277">
        <v>174.85</v>
      </c>
      <c r="D416" s="278">
        <v>174.61666666666667</v>
      </c>
      <c r="E416" s="278">
        <v>171.73333333333335</v>
      </c>
      <c r="F416" s="278">
        <v>168.61666666666667</v>
      </c>
      <c r="G416" s="278">
        <v>165.73333333333335</v>
      </c>
      <c r="H416" s="278">
        <v>177.73333333333335</v>
      </c>
      <c r="I416" s="278">
        <v>180.61666666666667</v>
      </c>
      <c r="J416" s="278">
        <v>183.73333333333335</v>
      </c>
      <c r="K416" s="276">
        <v>177.5</v>
      </c>
      <c r="L416" s="276">
        <v>171.5</v>
      </c>
      <c r="M416" s="276">
        <v>0.63351000000000002</v>
      </c>
    </row>
    <row r="417" spans="1:13">
      <c r="A417" s="267">
        <v>407</v>
      </c>
      <c r="B417" s="276" t="s">
        <v>173</v>
      </c>
      <c r="C417" s="277">
        <v>21671.35</v>
      </c>
      <c r="D417" s="278">
        <v>21693.999999999996</v>
      </c>
      <c r="E417" s="278">
        <v>21489.449999999993</v>
      </c>
      <c r="F417" s="278">
        <v>21307.549999999996</v>
      </c>
      <c r="G417" s="278">
        <v>21102.999999999993</v>
      </c>
      <c r="H417" s="278">
        <v>21875.899999999994</v>
      </c>
      <c r="I417" s="278">
        <v>22080.449999999997</v>
      </c>
      <c r="J417" s="278">
        <v>22262.349999999995</v>
      </c>
      <c r="K417" s="276">
        <v>21898.55</v>
      </c>
      <c r="L417" s="276">
        <v>21512.1</v>
      </c>
      <c r="M417" s="276">
        <v>0.46682000000000001</v>
      </c>
    </row>
    <row r="418" spans="1:13">
      <c r="A418" s="267">
        <v>408</v>
      </c>
      <c r="B418" s="276" t="s">
        <v>520</v>
      </c>
      <c r="C418" s="277">
        <v>822.75</v>
      </c>
      <c r="D418" s="278">
        <v>819.55000000000007</v>
      </c>
      <c r="E418" s="278">
        <v>799.20000000000016</v>
      </c>
      <c r="F418" s="278">
        <v>775.65000000000009</v>
      </c>
      <c r="G418" s="278">
        <v>755.30000000000018</v>
      </c>
      <c r="H418" s="278">
        <v>843.10000000000014</v>
      </c>
      <c r="I418" s="278">
        <v>863.45</v>
      </c>
      <c r="J418" s="278">
        <v>887.00000000000011</v>
      </c>
      <c r="K418" s="276">
        <v>839.9</v>
      </c>
      <c r="L418" s="276">
        <v>796</v>
      </c>
      <c r="M418" s="276">
        <v>0.38968000000000003</v>
      </c>
    </row>
    <row r="419" spans="1:13">
      <c r="A419" s="267">
        <v>409</v>
      </c>
      <c r="B419" s="276" t="s">
        <v>174</v>
      </c>
      <c r="C419" s="277">
        <v>1283.3499999999999</v>
      </c>
      <c r="D419" s="278">
        <v>1278.3500000000001</v>
      </c>
      <c r="E419" s="278">
        <v>1266.7000000000003</v>
      </c>
      <c r="F419" s="278">
        <v>1250.0500000000002</v>
      </c>
      <c r="G419" s="278">
        <v>1238.4000000000003</v>
      </c>
      <c r="H419" s="278">
        <v>1295.0000000000002</v>
      </c>
      <c r="I419" s="278">
        <v>1306.6500000000003</v>
      </c>
      <c r="J419" s="278">
        <v>1323.3000000000002</v>
      </c>
      <c r="K419" s="276">
        <v>1290</v>
      </c>
      <c r="L419" s="276">
        <v>1261.7</v>
      </c>
      <c r="M419" s="276">
        <v>2.4374799999999999</v>
      </c>
    </row>
    <row r="420" spans="1:13">
      <c r="A420" s="267">
        <v>410</v>
      </c>
      <c r="B420" s="276" t="s">
        <v>515</v>
      </c>
      <c r="C420" s="277">
        <v>385.05</v>
      </c>
      <c r="D420" s="278">
        <v>381.25</v>
      </c>
      <c r="E420" s="278">
        <v>372.6</v>
      </c>
      <c r="F420" s="278">
        <v>360.15000000000003</v>
      </c>
      <c r="G420" s="278">
        <v>351.50000000000006</v>
      </c>
      <c r="H420" s="278">
        <v>393.7</v>
      </c>
      <c r="I420" s="278">
        <v>402.34999999999997</v>
      </c>
      <c r="J420" s="278">
        <v>414.79999999999995</v>
      </c>
      <c r="K420" s="276">
        <v>389.9</v>
      </c>
      <c r="L420" s="276">
        <v>368.8</v>
      </c>
      <c r="M420" s="276">
        <v>2.65049</v>
      </c>
    </row>
    <row r="421" spans="1:13">
      <c r="A421" s="267">
        <v>411</v>
      </c>
      <c r="B421" s="276" t="s">
        <v>510</v>
      </c>
      <c r="C421" s="277">
        <v>22.3</v>
      </c>
      <c r="D421" s="278">
        <v>22.2</v>
      </c>
      <c r="E421" s="278">
        <v>21.95</v>
      </c>
      <c r="F421" s="278">
        <v>21.6</v>
      </c>
      <c r="G421" s="278">
        <v>21.35</v>
      </c>
      <c r="H421" s="278">
        <v>22.549999999999997</v>
      </c>
      <c r="I421" s="278">
        <v>22.799999999999997</v>
      </c>
      <c r="J421" s="278">
        <v>23.149999999999995</v>
      </c>
      <c r="K421" s="276">
        <v>22.45</v>
      </c>
      <c r="L421" s="276">
        <v>21.85</v>
      </c>
      <c r="M421" s="276">
        <v>5.6618899999999996</v>
      </c>
    </row>
    <row r="422" spans="1:13">
      <c r="A422" s="267">
        <v>412</v>
      </c>
      <c r="B422" s="276" t="s">
        <v>511</v>
      </c>
      <c r="C422" s="277">
        <v>1475.25</v>
      </c>
      <c r="D422" s="278">
        <v>1476.7</v>
      </c>
      <c r="E422" s="278">
        <v>1463.6000000000001</v>
      </c>
      <c r="F422" s="278">
        <v>1451.95</v>
      </c>
      <c r="G422" s="278">
        <v>1438.8500000000001</v>
      </c>
      <c r="H422" s="278">
        <v>1488.3500000000001</v>
      </c>
      <c r="I422" s="278">
        <v>1501.45</v>
      </c>
      <c r="J422" s="278">
        <v>1513.1000000000001</v>
      </c>
      <c r="K422" s="276">
        <v>1489.8</v>
      </c>
      <c r="L422" s="276">
        <v>1465.05</v>
      </c>
      <c r="M422" s="276">
        <v>0.26749000000000001</v>
      </c>
    </row>
    <row r="423" spans="1:13">
      <c r="A423" s="267">
        <v>413</v>
      </c>
      <c r="B423" s="276" t="s">
        <v>521</v>
      </c>
      <c r="C423" s="277">
        <v>290.45</v>
      </c>
      <c r="D423" s="278">
        <v>293.01666666666671</v>
      </c>
      <c r="E423" s="278">
        <v>283.53333333333342</v>
      </c>
      <c r="F423" s="278">
        <v>276.61666666666673</v>
      </c>
      <c r="G423" s="278">
        <v>267.13333333333344</v>
      </c>
      <c r="H423" s="278">
        <v>299.93333333333339</v>
      </c>
      <c r="I423" s="278">
        <v>309.41666666666663</v>
      </c>
      <c r="J423" s="278">
        <v>316.33333333333337</v>
      </c>
      <c r="K423" s="276">
        <v>302.5</v>
      </c>
      <c r="L423" s="276">
        <v>286.10000000000002</v>
      </c>
      <c r="M423" s="276">
        <v>5.8460799999999997</v>
      </c>
    </row>
    <row r="424" spans="1:13">
      <c r="A424" s="267">
        <v>414</v>
      </c>
      <c r="B424" s="276" t="s">
        <v>522</v>
      </c>
      <c r="C424" s="277">
        <v>1018.8</v>
      </c>
      <c r="D424" s="278">
        <v>1021.3166666666666</v>
      </c>
      <c r="E424" s="278">
        <v>999.48333333333312</v>
      </c>
      <c r="F424" s="278">
        <v>980.16666666666652</v>
      </c>
      <c r="G424" s="278">
        <v>958.33333333333303</v>
      </c>
      <c r="H424" s="278">
        <v>1040.6333333333332</v>
      </c>
      <c r="I424" s="278">
        <v>1062.4666666666667</v>
      </c>
      <c r="J424" s="278">
        <v>1081.7833333333333</v>
      </c>
      <c r="K424" s="276">
        <v>1043.1500000000001</v>
      </c>
      <c r="L424" s="276">
        <v>1002</v>
      </c>
      <c r="M424" s="276">
        <v>0.20512</v>
      </c>
    </row>
    <row r="425" spans="1:13">
      <c r="A425" s="267">
        <v>415</v>
      </c>
      <c r="B425" s="276" t="s">
        <v>523</v>
      </c>
      <c r="C425" s="277">
        <v>318.64999999999998</v>
      </c>
      <c r="D425" s="278">
        <v>314.3</v>
      </c>
      <c r="E425" s="278">
        <v>304.10000000000002</v>
      </c>
      <c r="F425" s="278">
        <v>289.55</v>
      </c>
      <c r="G425" s="278">
        <v>279.35000000000002</v>
      </c>
      <c r="H425" s="278">
        <v>328.85</v>
      </c>
      <c r="I425" s="278">
        <v>339.04999999999995</v>
      </c>
      <c r="J425" s="278">
        <v>353.6</v>
      </c>
      <c r="K425" s="276">
        <v>324.5</v>
      </c>
      <c r="L425" s="276">
        <v>299.75</v>
      </c>
      <c r="M425" s="276">
        <v>5.4039099999999998</v>
      </c>
    </row>
    <row r="426" spans="1:13">
      <c r="A426" s="267">
        <v>416</v>
      </c>
      <c r="B426" s="276" t="s">
        <v>524</v>
      </c>
      <c r="C426" s="277">
        <v>6.45</v>
      </c>
      <c r="D426" s="278">
        <v>6.45</v>
      </c>
      <c r="E426" s="278">
        <v>6.3500000000000005</v>
      </c>
      <c r="F426" s="278">
        <v>6.25</v>
      </c>
      <c r="G426" s="278">
        <v>6.15</v>
      </c>
      <c r="H426" s="278">
        <v>6.5500000000000007</v>
      </c>
      <c r="I426" s="278">
        <v>6.65</v>
      </c>
      <c r="J426" s="278">
        <v>6.7500000000000009</v>
      </c>
      <c r="K426" s="276">
        <v>6.55</v>
      </c>
      <c r="L426" s="276">
        <v>6.35</v>
      </c>
      <c r="M426" s="276">
        <v>63.424280000000003</v>
      </c>
    </row>
    <row r="427" spans="1:13">
      <c r="A427" s="267">
        <v>417</v>
      </c>
      <c r="B427" s="276" t="s">
        <v>2516</v>
      </c>
      <c r="C427" s="277">
        <v>549</v>
      </c>
      <c r="D427" s="278">
        <v>547.4</v>
      </c>
      <c r="E427" s="278">
        <v>536.79999999999995</v>
      </c>
      <c r="F427" s="278">
        <v>524.6</v>
      </c>
      <c r="G427" s="278">
        <v>514</v>
      </c>
      <c r="H427" s="278">
        <v>559.59999999999991</v>
      </c>
      <c r="I427" s="278">
        <v>570.20000000000005</v>
      </c>
      <c r="J427" s="278">
        <v>582.39999999999986</v>
      </c>
      <c r="K427" s="276">
        <v>558</v>
      </c>
      <c r="L427" s="276">
        <v>535.20000000000005</v>
      </c>
      <c r="M427" s="276">
        <v>0.31086000000000003</v>
      </c>
    </row>
    <row r="428" spans="1:13">
      <c r="A428" s="267">
        <v>418</v>
      </c>
      <c r="B428" s="276" t="s">
        <v>527</v>
      </c>
      <c r="C428" s="277">
        <v>161.05000000000001</v>
      </c>
      <c r="D428" s="278">
        <v>162.11666666666665</v>
      </c>
      <c r="E428" s="278">
        <v>159.1333333333333</v>
      </c>
      <c r="F428" s="278">
        <v>157.21666666666664</v>
      </c>
      <c r="G428" s="278">
        <v>154.23333333333329</v>
      </c>
      <c r="H428" s="278">
        <v>164.0333333333333</v>
      </c>
      <c r="I428" s="278">
        <v>167.01666666666665</v>
      </c>
      <c r="J428" s="278">
        <v>168.93333333333331</v>
      </c>
      <c r="K428" s="276">
        <v>165.1</v>
      </c>
      <c r="L428" s="276">
        <v>160.19999999999999</v>
      </c>
      <c r="M428" s="276">
        <v>1.70245</v>
      </c>
    </row>
    <row r="429" spans="1:13">
      <c r="A429" s="267">
        <v>419</v>
      </c>
      <c r="B429" s="276" t="s">
        <v>2525</v>
      </c>
      <c r="C429" s="277">
        <v>49</v>
      </c>
      <c r="D429" s="278">
        <v>49.45000000000001</v>
      </c>
      <c r="E429" s="278">
        <v>48.250000000000021</v>
      </c>
      <c r="F429" s="278">
        <v>47.500000000000014</v>
      </c>
      <c r="G429" s="278">
        <v>46.300000000000026</v>
      </c>
      <c r="H429" s="278">
        <v>50.200000000000017</v>
      </c>
      <c r="I429" s="278">
        <v>51.400000000000006</v>
      </c>
      <c r="J429" s="278">
        <v>52.150000000000013</v>
      </c>
      <c r="K429" s="276">
        <v>50.65</v>
      </c>
      <c r="L429" s="276">
        <v>48.7</v>
      </c>
      <c r="M429" s="276">
        <v>20.844380000000001</v>
      </c>
    </row>
    <row r="430" spans="1:13">
      <c r="A430" s="267">
        <v>420</v>
      </c>
      <c r="B430" s="276" t="s">
        <v>175</v>
      </c>
      <c r="C430" s="285">
        <v>4402.6499999999996</v>
      </c>
      <c r="D430" s="286">
        <v>4403.8</v>
      </c>
      <c r="E430" s="286">
        <v>4347.6000000000004</v>
      </c>
      <c r="F430" s="286">
        <v>4292.55</v>
      </c>
      <c r="G430" s="286">
        <v>4236.3500000000004</v>
      </c>
      <c r="H430" s="286">
        <v>4458.8500000000004</v>
      </c>
      <c r="I430" s="286">
        <v>4515.0499999999993</v>
      </c>
      <c r="J430" s="286">
        <v>4570.1000000000004</v>
      </c>
      <c r="K430" s="287">
        <v>4460</v>
      </c>
      <c r="L430" s="287">
        <v>4348.75</v>
      </c>
      <c r="M430" s="287">
        <v>1.43892</v>
      </c>
    </row>
    <row r="431" spans="1:13">
      <c r="A431" s="267">
        <v>421</v>
      </c>
      <c r="B431" s="276" t="s">
        <v>176</v>
      </c>
      <c r="C431" s="276">
        <v>754.05</v>
      </c>
      <c r="D431" s="278">
        <v>737.93333333333339</v>
      </c>
      <c r="E431" s="278">
        <v>710.01666666666677</v>
      </c>
      <c r="F431" s="278">
        <v>665.98333333333335</v>
      </c>
      <c r="G431" s="278">
        <v>638.06666666666672</v>
      </c>
      <c r="H431" s="278">
        <v>781.96666666666681</v>
      </c>
      <c r="I431" s="278">
        <v>809.88333333333333</v>
      </c>
      <c r="J431" s="278">
        <v>853.91666666666686</v>
      </c>
      <c r="K431" s="276">
        <v>765.85</v>
      </c>
      <c r="L431" s="276">
        <v>693.9</v>
      </c>
      <c r="M431" s="276">
        <v>117.54743000000001</v>
      </c>
    </row>
    <row r="432" spans="1:13">
      <c r="A432" s="267">
        <v>422</v>
      </c>
      <c r="B432" s="276" t="s">
        <v>177</v>
      </c>
      <c r="C432" s="276">
        <v>684.85</v>
      </c>
      <c r="D432" s="278">
        <v>689.58333333333337</v>
      </c>
      <c r="E432" s="278">
        <v>675.16666666666674</v>
      </c>
      <c r="F432" s="278">
        <v>665.48333333333335</v>
      </c>
      <c r="G432" s="278">
        <v>651.06666666666672</v>
      </c>
      <c r="H432" s="278">
        <v>699.26666666666677</v>
      </c>
      <c r="I432" s="278">
        <v>713.68333333333351</v>
      </c>
      <c r="J432" s="278">
        <v>723.36666666666679</v>
      </c>
      <c r="K432" s="276">
        <v>704</v>
      </c>
      <c r="L432" s="276">
        <v>679.9</v>
      </c>
      <c r="M432" s="276">
        <v>5.88964</v>
      </c>
    </row>
    <row r="433" spans="1:13">
      <c r="A433" s="267">
        <v>423</v>
      </c>
      <c r="B433" s="276" t="s">
        <v>525</v>
      </c>
      <c r="C433" s="276">
        <v>82.75</v>
      </c>
      <c r="D433" s="278">
        <v>82.850000000000009</v>
      </c>
      <c r="E433" s="278">
        <v>82.100000000000023</v>
      </c>
      <c r="F433" s="278">
        <v>81.450000000000017</v>
      </c>
      <c r="G433" s="278">
        <v>80.700000000000031</v>
      </c>
      <c r="H433" s="278">
        <v>83.500000000000014</v>
      </c>
      <c r="I433" s="278">
        <v>84.249999999999986</v>
      </c>
      <c r="J433" s="278">
        <v>84.9</v>
      </c>
      <c r="K433" s="276">
        <v>83.6</v>
      </c>
      <c r="L433" s="276">
        <v>82.2</v>
      </c>
      <c r="M433" s="276">
        <v>1.1937199999999999</v>
      </c>
    </row>
    <row r="434" spans="1:13">
      <c r="A434" s="267">
        <v>424</v>
      </c>
      <c r="B434" s="276" t="s">
        <v>281</v>
      </c>
      <c r="C434" s="276" t="e">
        <v>#N/A</v>
      </c>
      <c r="D434" s="278" t="e">
        <v>#N/A</v>
      </c>
      <c r="E434" s="278" t="e">
        <v>#N/A</v>
      </c>
      <c r="F434" s="278" t="e">
        <v>#N/A</v>
      </c>
      <c r="G434" s="278" t="e">
        <v>#N/A</v>
      </c>
      <c r="H434" s="278" t="e">
        <v>#N/A</v>
      </c>
      <c r="I434" s="278" t="e">
        <v>#N/A</v>
      </c>
      <c r="J434" s="278" t="e">
        <v>#N/A</v>
      </c>
      <c r="K434" s="276" t="e">
        <v>#N/A</v>
      </c>
      <c r="L434" s="276" t="e">
        <v>#N/A</v>
      </c>
      <c r="M434" s="276" t="e">
        <v>#N/A</v>
      </c>
    </row>
    <row r="435" spans="1:13">
      <c r="A435" s="267">
        <v>425</v>
      </c>
      <c r="B435" s="276" t="s">
        <v>526</v>
      </c>
      <c r="C435" s="276">
        <v>435.35</v>
      </c>
      <c r="D435" s="278">
        <v>437.7833333333333</v>
      </c>
      <c r="E435" s="278">
        <v>430.56666666666661</v>
      </c>
      <c r="F435" s="278">
        <v>425.7833333333333</v>
      </c>
      <c r="G435" s="278">
        <v>418.56666666666661</v>
      </c>
      <c r="H435" s="278">
        <v>442.56666666666661</v>
      </c>
      <c r="I435" s="278">
        <v>449.7833333333333</v>
      </c>
      <c r="J435" s="278">
        <v>454.56666666666661</v>
      </c>
      <c r="K435" s="276">
        <v>445</v>
      </c>
      <c r="L435" s="276">
        <v>433</v>
      </c>
      <c r="M435" s="276">
        <v>1.0159100000000001</v>
      </c>
    </row>
    <row r="436" spans="1:13">
      <c r="A436" s="267">
        <v>426</v>
      </c>
      <c r="B436" s="276" t="s">
        <v>3387</v>
      </c>
      <c r="C436" s="276">
        <v>268.64999999999998</v>
      </c>
      <c r="D436" s="278">
        <v>269.46666666666664</v>
      </c>
      <c r="E436" s="278">
        <v>266.43333333333328</v>
      </c>
      <c r="F436" s="278">
        <v>264.21666666666664</v>
      </c>
      <c r="G436" s="278">
        <v>261.18333333333328</v>
      </c>
      <c r="H436" s="278">
        <v>271.68333333333328</v>
      </c>
      <c r="I436" s="278">
        <v>274.7166666666667</v>
      </c>
      <c r="J436" s="278">
        <v>276.93333333333328</v>
      </c>
      <c r="K436" s="276">
        <v>272.5</v>
      </c>
      <c r="L436" s="276">
        <v>267.25</v>
      </c>
      <c r="M436" s="276">
        <v>2.6494800000000001</v>
      </c>
    </row>
    <row r="437" spans="1:13">
      <c r="A437" s="267">
        <v>427</v>
      </c>
      <c r="B437" s="276" t="s">
        <v>529</v>
      </c>
      <c r="C437" s="276">
        <v>1466.4</v>
      </c>
      <c r="D437" s="278">
        <v>1467.1166666666668</v>
      </c>
      <c r="E437" s="278">
        <v>1444.2833333333335</v>
      </c>
      <c r="F437" s="278">
        <v>1422.1666666666667</v>
      </c>
      <c r="G437" s="278">
        <v>1399.3333333333335</v>
      </c>
      <c r="H437" s="278">
        <v>1489.2333333333336</v>
      </c>
      <c r="I437" s="278">
        <v>1512.0666666666666</v>
      </c>
      <c r="J437" s="278">
        <v>1534.1833333333336</v>
      </c>
      <c r="K437" s="276">
        <v>1489.95</v>
      </c>
      <c r="L437" s="276">
        <v>1445</v>
      </c>
      <c r="M437" s="276">
        <v>0.24615999999999999</v>
      </c>
    </row>
    <row r="438" spans="1:13">
      <c r="A438" s="267">
        <v>428</v>
      </c>
      <c r="B438" s="276" t="s">
        <v>530</v>
      </c>
      <c r="C438" s="276">
        <v>425.25</v>
      </c>
      <c r="D438" s="278">
        <v>425.31666666666666</v>
      </c>
      <c r="E438" s="278">
        <v>418.7833333333333</v>
      </c>
      <c r="F438" s="278">
        <v>412.31666666666666</v>
      </c>
      <c r="G438" s="278">
        <v>405.7833333333333</v>
      </c>
      <c r="H438" s="278">
        <v>431.7833333333333</v>
      </c>
      <c r="I438" s="278">
        <v>438.31666666666672</v>
      </c>
      <c r="J438" s="278">
        <v>444.7833333333333</v>
      </c>
      <c r="K438" s="276">
        <v>431.85</v>
      </c>
      <c r="L438" s="276">
        <v>418.85</v>
      </c>
      <c r="M438" s="276">
        <v>0.47205000000000003</v>
      </c>
    </row>
    <row r="439" spans="1:13">
      <c r="A439" s="267">
        <v>429</v>
      </c>
      <c r="B439" s="276" t="s">
        <v>178</v>
      </c>
      <c r="C439" s="276">
        <v>469.4</v>
      </c>
      <c r="D439" s="278">
        <v>466.48333333333335</v>
      </c>
      <c r="E439" s="278">
        <v>461.9666666666667</v>
      </c>
      <c r="F439" s="278">
        <v>454.53333333333336</v>
      </c>
      <c r="G439" s="278">
        <v>450.01666666666671</v>
      </c>
      <c r="H439" s="278">
        <v>473.91666666666669</v>
      </c>
      <c r="I439" s="278">
        <v>478.43333333333334</v>
      </c>
      <c r="J439" s="278">
        <v>485.86666666666667</v>
      </c>
      <c r="K439" s="276">
        <v>471</v>
      </c>
      <c r="L439" s="276">
        <v>459.05</v>
      </c>
      <c r="M439" s="276">
        <v>77.379090000000005</v>
      </c>
    </row>
    <row r="440" spans="1:13">
      <c r="A440" s="267">
        <v>430</v>
      </c>
      <c r="B440" s="276" t="s">
        <v>531</v>
      </c>
      <c r="C440" s="276">
        <v>268.2</v>
      </c>
      <c r="D440" s="278">
        <v>268.26666666666671</v>
      </c>
      <c r="E440" s="278">
        <v>264.03333333333342</v>
      </c>
      <c r="F440" s="278">
        <v>259.86666666666673</v>
      </c>
      <c r="G440" s="278">
        <v>255.63333333333344</v>
      </c>
      <c r="H440" s="278">
        <v>272.43333333333339</v>
      </c>
      <c r="I440" s="278">
        <v>276.66666666666663</v>
      </c>
      <c r="J440" s="278">
        <v>280.83333333333337</v>
      </c>
      <c r="K440" s="276">
        <v>272.5</v>
      </c>
      <c r="L440" s="276">
        <v>264.10000000000002</v>
      </c>
      <c r="M440" s="276">
        <v>2.0392399999999999</v>
      </c>
    </row>
    <row r="441" spans="1:13">
      <c r="A441" s="267">
        <v>431</v>
      </c>
      <c r="B441" s="276" t="s">
        <v>179</v>
      </c>
      <c r="C441" s="276">
        <v>423.3</v>
      </c>
      <c r="D441" s="278">
        <v>423.61666666666662</v>
      </c>
      <c r="E441" s="278">
        <v>417.53333333333325</v>
      </c>
      <c r="F441" s="278">
        <v>411.76666666666665</v>
      </c>
      <c r="G441" s="278">
        <v>405.68333333333328</v>
      </c>
      <c r="H441" s="278">
        <v>429.38333333333321</v>
      </c>
      <c r="I441" s="278">
        <v>435.46666666666658</v>
      </c>
      <c r="J441" s="278">
        <v>441.23333333333318</v>
      </c>
      <c r="K441" s="276">
        <v>429.7</v>
      </c>
      <c r="L441" s="276">
        <v>417.85</v>
      </c>
      <c r="M441" s="276">
        <v>15.822710000000001</v>
      </c>
    </row>
    <row r="442" spans="1:13">
      <c r="A442" s="267">
        <v>432</v>
      </c>
      <c r="B442" s="276" t="s">
        <v>532</v>
      </c>
      <c r="C442" s="276">
        <v>175.9</v>
      </c>
      <c r="D442" s="278">
        <v>178.0333333333333</v>
      </c>
      <c r="E442" s="278">
        <v>173.06666666666661</v>
      </c>
      <c r="F442" s="278">
        <v>170.23333333333329</v>
      </c>
      <c r="G442" s="278">
        <v>165.26666666666659</v>
      </c>
      <c r="H442" s="278">
        <v>180.86666666666662</v>
      </c>
      <c r="I442" s="278">
        <v>185.83333333333331</v>
      </c>
      <c r="J442" s="278">
        <v>188.66666666666663</v>
      </c>
      <c r="K442" s="276">
        <v>183</v>
      </c>
      <c r="L442" s="276">
        <v>175.2</v>
      </c>
      <c r="M442" s="276">
        <v>0.63212999999999997</v>
      </c>
    </row>
    <row r="443" spans="1:13">
      <c r="A443" s="267">
        <v>433</v>
      </c>
      <c r="B443" s="276" t="s">
        <v>533</v>
      </c>
      <c r="C443" s="276">
        <v>1450.75</v>
      </c>
      <c r="D443" s="278">
        <v>1455.5833333333333</v>
      </c>
      <c r="E443" s="278">
        <v>1441.1666666666665</v>
      </c>
      <c r="F443" s="278">
        <v>1431.5833333333333</v>
      </c>
      <c r="G443" s="278">
        <v>1417.1666666666665</v>
      </c>
      <c r="H443" s="278">
        <v>1465.1666666666665</v>
      </c>
      <c r="I443" s="278">
        <v>1479.583333333333</v>
      </c>
      <c r="J443" s="278">
        <v>1489.1666666666665</v>
      </c>
      <c r="K443" s="276">
        <v>1470</v>
      </c>
      <c r="L443" s="276">
        <v>1446</v>
      </c>
      <c r="M443" s="276">
        <v>0.22550999999999999</v>
      </c>
    </row>
    <row r="444" spans="1:13">
      <c r="A444" s="267">
        <v>434</v>
      </c>
      <c r="B444" s="276" t="s">
        <v>534</v>
      </c>
      <c r="C444" s="276">
        <v>3.5</v>
      </c>
      <c r="D444" s="278">
        <v>3.5</v>
      </c>
      <c r="E444" s="278">
        <v>3.5</v>
      </c>
      <c r="F444" s="278">
        <v>3.5</v>
      </c>
      <c r="G444" s="278">
        <v>3.5</v>
      </c>
      <c r="H444" s="278">
        <v>3.5</v>
      </c>
      <c r="I444" s="278">
        <v>3.5</v>
      </c>
      <c r="J444" s="278">
        <v>3.5</v>
      </c>
      <c r="K444" s="276">
        <v>3.5</v>
      </c>
      <c r="L444" s="276">
        <v>3.5</v>
      </c>
      <c r="M444" s="276">
        <v>21.697890000000001</v>
      </c>
    </row>
    <row r="445" spans="1:13">
      <c r="A445" s="267">
        <v>435</v>
      </c>
      <c r="B445" s="276" t="s">
        <v>535</v>
      </c>
      <c r="C445" s="276">
        <v>140.1</v>
      </c>
      <c r="D445" s="278">
        <v>141.31666666666663</v>
      </c>
      <c r="E445" s="278">
        <v>136.93333333333328</v>
      </c>
      <c r="F445" s="278">
        <v>133.76666666666665</v>
      </c>
      <c r="G445" s="278">
        <v>129.3833333333333</v>
      </c>
      <c r="H445" s="278">
        <v>144.48333333333326</v>
      </c>
      <c r="I445" s="278">
        <v>148.86666666666665</v>
      </c>
      <c r="J445" s="278">
        <v>152.03333333333325</v>
      </c>
      <c r="K445" s="276">
        <v>145.69999999999999</v>
      </c>
      <c r="L445" s="276">
        <v>138.15</v>
      </c>
      <c r="M445" s="276">
        <v>1.66215</v>
      </c>
    </row>
    <row r="446" spans="1:13">
      <c r="A446" s="267">
        <v>436</v>
      </c>
      <c r="B446" s="276" t="s">
        <v>2593</v>
      </c>
      <c r="C446" s="276">
        <v>216.85</v>
      </c>
      <c r="D446" s="278">
        <v>216.41666666666666</v>
      </c>
      <c r="E446" s="278">
        <v>213.83333333333331</v>
      </c>
      <c r="F446" s="278">
        <v>210.81666666666666</v>
      </c>
      <c r="G446" s="278">
        <v>208.23333333333332</v>
      </c>
      <c r="H446" s="278">
        <v>219.43333333333331</v>
      </c>
      <c r="I446" s="278">
        <v>222.01666666666662</v>
      </c>
      <c r="J446" s="278">
        <v>225.0333333333333</v>
      </c>
      <c r="K446" s="276">
        <v>219</v>
      </c>
      <c r="L446" s="276">
        <v>213.4</v>
      </c>
      <c r="M446" s="276">
        <v>0.62951000000000001</v>
      </c>
    </row>
    <row r="447" spans="1:13">
      <c r="A447" s="267">
        <v>437</v>
      </c>
      <c r="B447" s="276" t="s">
        <v>536</v>
      </c>
      <c r="C447" s="276">
        <v>836.4</v>
      </c>
      <c r="D447" s="278">
        <v>840.34999999999991</v>
      </c>
      <c r="E447" s="278">
        <v>830.64999999999986</v>
      </c>
      <c r="F447" s="278">
        <v>824.9</v>
      </c>
      <c r="G447" s="278">
        <v>815.19999999999993</v>
      </c>
      <c r="H447" s="278">
        <v>846.0999999999998</v>
      </c>
      <c r="I447" s="278">
        <v>855.79999999999984</v>
      </c>
      <c r="J447" s="278">
        <v>861.54999999999973</v>
      </c>
      <c r="K447" s="276">
        <v>850.05</v>
      </c>
      <c r="L447" s="276">
        <v>834.6</v>
      </c>
      <c r="M447" s="276">
        <v>0.90327999999999997</v>
      </c>
    </row>
    <row r="448" spans="1:13">
      <c r="A448" s="267">
        <v>438</v>
      </c>
      <c r="B448" s="276" t="s">
        <v>282</v>
      </c>
      <c r="C448" s="276">
        <v>528.95000000000005</v>
      </c>
      <c r="D448" s="278">
        <v>529.25</v>
      </c>
      <c r="E448" s="278">
        <v>521.70000000000005</v>
      </c>
      <c r="F448" s="278">
        <v>514.45000000000005</v>
      </c>
      <c r="G448" s="278">
        <v>506.90000000000009</v>
      </c>
      <c r="H448" s="278">
        <v>536.5</v>
      </c>
      <c r="I448" s="278">
        <v>544.04999999999995</v>
      </c>
      <c r="J448" s="278">
        <v>551.29999999999995</v>
      </c>
      <c r="K448" s="276">
        <v>536.79999999999995</v>
      </c>
      <c r="L448" s="276">
        <v>522</v>
      </c>
      <c r="M448" s="276">
        <v>4.0868900000000004</v>
      </c>
    </row>
    <row r="449" spans="1:13">
      <c r="A449" s="267">
        <v>439</v>
      </c>
      <c r="B449" s="276" t="s">
        <v>542</v>
      </c>
      <c r="C449" s="276">
        <v>40.25</v>
      </c>
      <c r="D449" s="278">
        <v>40.733333333333327</v>
      </c>
      <c r="E449" s="278">
        <v>39.616666666666653</v>
      </c>
      <c r="F449" s="278">
        <v>38.983333333333327</v>
      </c>
      <c r="G449" s="278">
        <v>37.866666666666653</v>
      </c>
      <c r="H449" s="278">
        <v>41.366666666666653</v>
      </c>
      <c r="I449" s="278">
        <v>42.483333333333327</v>
      </c>
      <c r="J449" s="278">
        <v>43.116666666666653</v>
      </c>
      <c r="K449" s="276">
        <v>41.85</v>
      </c>
      <c r="L449" s="276">
        <v>40.1</v>
      </c>
      <c r="M449" s="276">
        <v>1.40741</v>
      </c>
    </row>
    <row r="450" spans="1:13">
      <c r="A450" s="267">
        <v>440</v>
      </c>
      <c r="B450" s="276" t="s">
        <v>2608</v>
      </c>
      <c r="C450" s="276">
        <v>10083.700000000001</v>
      </c>
      <c r="D450" s="278">
        <v>10059.566666666668</v>
      </c>
      <c r="E450" s="278">
        <v>9974.133333333335</v>
      </c>
      <c r="F450" s="278">
        <v>9864.5666666666675</v>
      </c>
      <c r="G450" s="278">
        <v>9779.133333333335</v>
      </c>
      <c r="H450" s="278">
        <v>10169.133333333335</v>
      </c>
      <c r="I450" s="278">
        <v>10254.566666666666</v>
      </c>
      <c r="J450" s="278">
        <v>10364.133333333335</v>
      </c>
      <c r="K450" s="276">
        <v>10145</v>
      </c>
      <c r="L450" s="276">
        <v>9950</v>
      </c>
      <c r="M450" s="276">
        <v>1.005E-2</v>
      </c>
    </row>
    <row r="451" spans="1:13">
      <c r="A451" s="267">
        <v>441</v>
      </c>
      <c r="B451" s="276" t="s">
        <v>2613</v>
      </c>
      <c r="C451" s="276">
        <v>957.3</v>
      </c>
      <c r="D451" s="278">
        <v>957.80000000000007</v>
      </c>
      <c r="E451" s="278">
        <v>940.60000000000014</v>
      </c>
      <c r="F451" s="278">
        <v>923.90000000000009</v>
      </c>
      <c r="G451" s="278">
        <v>906.70000000000016</v>
      </c>
      <c r="H451" s="278">
        <v>974.50000000000011</v>
      </c>
      <c r="I451" s="278">
        <v>991.70000000000016</v>
      </c>
      <c r="J451" s="278">
        <v>1008.4000000000001</v>
      </c>
      <c r="K451" s="276">
        <v>975</v>
      </c>
      <c r="L451" s="276">
        <v>941.1</v>
      </c>
      <c r="M451" s="276">
        <v>0.85263999999999995</v>
      </c>
    </row>
    <row r="452" spans="1:13">
      <c r="A452" s="267">
        <v>442</v>
      </c>
      <c r="B452" s="276" t="s">
        <v>3464</v>
      </c>
      <c r="C452" s="276">
        <v>493.75</v>
      </c>
      <c r="D452" s="278">
        <v>493.41666666666669</v>
      </c>
      <c r="E452" s="278">
        <v>488.63333333333338</v>
      </c>
      <c r="F452" s="278">
        <v>483.51666666666671</v>
      </c>
      <c r="G452" s="278">
        <v>478.73333333333341</v>
      </c>
      <c r="H452" s="278">
        <v>498.53333333333336</v>
      </c>
      <c r="I452" s="278">
        <v>503.31666666666666</v>
      </c>
      <c r="J452" s="278">
        <v>508.43333333333334</v>
      </c>
      <c r="K452" s="276">
        <v>498.2</v>
      </c>
      <c r="L452" s="276">
        <v>488.3</v>
      </c>
      <c r="M452" s="276">
        <v>61.051780000000001</v>
      </c>
    </row>
    <row r="453" spans="1:13">
      <c r="A453" s="267">
        <v>443</v>
      </c>
      <c r="B453" s="276" t="s">
        <v>182</v>
      </c>
      <c r="C453" s="276">
        <v>1496.3</v>
      </c>
      <c r="D453" s="278">
        <v>1507.75</v>
      </c>
      <c r="E453" s="278">
        <v>1478.55</v>
      </c>
      <c r="F453" s="278">
        <v>1460.8</v>
      </c>
      <c r="G453" s="278">
        <v>1431.6</v>
      </c>
      <c r="H453" s="278">
        <v>1525.5</v>
      </c>
      <c r="I453" s="278">
        <v>1554.6999999999998</v>
      </c>
      <c r="J453" s="278">
        <v>1572.45</v>
      </c>
      <c r="K453" s="276">
        <v>1536.95</v>
      </c>
      <c r="L453" s="276">
        <v>1490</v>
      </c>
      <c r="M453" s="276">
        <v>3.06379</v>
      </c>
    </row>
    <row r="454" spans="1:13">
      <c r="A454" s="267">
        <v>444</v>
      </c>
      <c r="B454" s="276" t="s">
        <v>543</v>
      </c>
      <c r="C454" s="276">
        <v>849.85</v>
      </c>
      <c r="D454" s="278">
        <v>847.05000000000007</v>
      </c>
      <c r="E454" s="278">
        <v>834.05000000000018</v>
      </c>
      <c r="F454" s="278">
        <v>818.25000000000011</v>
      </c>
      <c r="G454" s="278">
        <v>805.25000000000023</v>
      </c>
      <c r="H454" s="278">
        <v>862.85000000000014</v>
      </c>
      <c r="I454" s="278">
        <v>875.84999999999991</v>
      </c>
      <c r="J454" s="278">
        <v>891.65000000000009</v>
      </c>
      <c r="K454" s="276">
        <v>860.05</v>
      </c>
      <c r="L454" s="276">
        <v>831.25</v>
      </c>
      <c r="M454" s="276">
        <v>0.20774000000000001</v>
      </c>
    </row>
    <row r="455" spans="1:13">
      <c r="A455" s="267">
        <v>445</v>
      </c>
      <c r="B455" s="276" t="s">
        <v>183</v>
      </c>
      <c r="C455" s="276">
        <v>132.85</v>
      </c>
      <c r="D455" s="278">
        <v>132.65</v>
      </c>
      <c r="E455" s="278">
        <v>131.30000000000001</v>
      </c>
      <c r="F455" s="278">
        <v>129.75</v>
      </c>
      <c r="G455" s="278">
        <v>128.4</v>
      </c>
      <c r="H455" s="278">
        <v>134.20000000000002</v>
      </c>
      <c r="I455" s="278">
        <v>135.54999999999998</v>
      </c>
      <c r="J455" s="278">
        <v>137.10000000000002</v>
      </c>
      <c r="K455" s="276">
        <v>134</v>
      </c>
      <c r="L455" s="276">
        <v>131.1</v>
      </c>
      <c r="M455" s="276">
        <v>403.88690000000003</v>
      </c>
    </row>
    <row r="456" spans="1:13">
      <c r="A456" s="267">
        <v>446</v>
      </c>
      <c r="B456" s="276" t="s">
        <v>184</v>
      </c>
      <c r="C456" s="276">
        <v>54.95</v>
      </c>
      <c r="D456" s="278">
        <v>55.25</v>
      </c>
      <c r="E456" s="278">
        <v>54.2</v>
      </c>
      <c r="F456" s="278">
        <v>53.45</v>
      </c>
      <c r="G456" s="278">
        <v>52.400000000000006</v>
      </c>
      <c r="H456" s="278">
        <v>56</v>
      </c>
      <c r="I456" s="278">
        <v>57.05</v>
      </c>
      <c r="J456" s="278">
        <v>57.8</v>
      </c>
      <c r="K456" s="276">
        <v>56.3</v>
      </c>
      <c r="L456" s="276">
        <v>54.5</v>
      </c>
      <c r="M456" s="276">
        <v>35.989820000000002</v>
      </c>
    </row>
    <row r="457" spans="1:13">
      <c r="A457" s="267">
        <v>447</v>
      </c>
      <c r="B457" s="276" t="s">
        <v>185</v>
      </c>
      <c r="C457" s="276">
        <v>52.65</v>
      </c>
      <c r="D457" s="278">
        <v>52.516666666666673</v>
      </c>
      <c r="E457" s="278">
        <v>52.133333333333347</v>
      </c>
      <c r="F457" s="278">
        <v>51.616666666666674</v>
      </c>
      <c r="G457" s="278">
        <v>51.233333333333348</v>
      </c>
      <c r="H457" s="278">
        <v>53.033333333333346</v>
      </c>
      <c r="I457" s="278">
        <v>53.416666666666671</v>
      </c>
      <c r="J457" s="278">
        <v>53.933333333333344</v>
      </c>
      <c r="K457" s="276">
        <v>52.9</v>
      </c>
      <c r="L457" s="276">
        <v>52</v>
      </c>
      <c r="M457" s="276">
        <v>95.754850000000005</v>
      </c>
    </row>
    <row r="458" spans="1:13">
      <c r="A458" s="267">
        <v>448</v>
      </c>
      <c r="B458" s="276" t="s">
        <v>186</v>
      </c>
      <c r="C458" s="276">
        <v>402.85</v>
      </c>
      <c r="D458" s="278">
        <v>404.68333333333334</v>
      </c>
      <c r="E458" s="278">
        <v>396.86666666666667</v>
      </c>
      <c r="F458" s="278">
        <v>390.88333333333333</v>
      </c>
      <c r="G458" s="278">
        <v>383.06666666666666</v>
      </c>
      <c r="H458" s="278">
        <v>410.66666666666669</v>
      </c>
      <c r="I458" s="278">
        <v>418.48333333333341</v>
      </c>
      <c r="J458" s="278">
        <v>424.4666666666667</v>
      </c>
      <c r="K458" s="276">
        <v>412.5</v>
      </c>
      <c r="L458" s="276">
        <v>398.7</v>
      </c>
      <c r="M458" s="276">
        <v>131.43109000000001</v>
      </c>
    </row>
    <row r="459" spans="1:13">
      <c r="A459" s="267">
        <v>449</v>
      </c>
      <c r="B459" s="276" t="s">
        <v>2624</v>
      </c>
      <c r="C459" s="276">
        <v>24.65</v>
      </c>
      <c r="D459" s="278">
        <v>24.733333333333331</v>
      </c>
      <c r="E459" s="278">
        <v>24.266666666666662</v>
      </c>
      <c r="F459" s="278">
        <v>23.883333333333333</v>
      </c>
      <c r="G459" s="278">
        <v>23.416666666666664</v>
      </c>
      <c r="H459" s="278">
        <v>25.11666666666666</v>
      </c>
      <c r="I459" s="278">
        <v>25.583333333333329</v>
      </c>
      <c r="J459" s="278">
        <v>25.966666666666658</v>
      </c>
      <c r="K459" s="276">
        <v>25.2</v>
      </c>
      <c r="L459" s="276">
        <v>24.35</v>
      </c>
      <c r="M459" s="276">
        <v>44.525449999999999</v>
      </c>
    </row>
    <row r="460" spans="1:13">
      <c r="A460" s="267">
        <v>450</v>
      </c>
      <c r="B460" s="276" t="s">
        <v>537</v>
      </c>
      <c r="C460" s="276">
        <v>768.35</v>
      </c>
      <c r="D460" s="278">
        <v>783.05000000000007</v>
      </c>
      <c r="E460" s="278">
        <v>746.40000000000009</v>
      </c>
      <c r="F460" s="278">
        <v>724.45</v>
      </c>
      <c r="G460" s="278">
        <v>687.80000000000007</v>
      </c>
      <c r="H460" s="278">
        <v>805.00000000000011</v>
      </c>
      <c r="I460" s="278">
        <v>841.65</v>
      </c>
      <c r="J460" s="278">
        <v>863.60000000000014</v>
      </c>
      <c r="K460" s="276">
        <v>819.7</v>
      </c>
      <c r="L460" s="276">
        <v>761.1</v>
      </c>
      <c r="M460" s="276">
        <v>0.25273000000000001</v>
      </c>
    </row>
    <row r="461" spans="1:13">
      <c r="A461" s="267">
        <v>451</v>
      </c>
      <c r="B461" s="276" t="s">
        <v>538</v>
      </c>
      <c r="C461" s="276">
        <v>381</v>
      </c>
      <c r="D461" s="278">
        <v>377.43333333333334</v>
      </c>
      <c r="E461" s="278">
        <v>370.9666666666667</v>
      </c>
      <c r="F461" s="278">
        <v>360.93333333333334</v>
      </c>
      <c r="G461" s="278">
        <v>354.4666666666667</v>
      </c>
      <c r="H461" s="278">
        <v>387.4666666666667</v>
      </c>
      <c r="I461" s="278">
        <v>393.93333333333328</v>
      </c>
      <c r="J461" s="278">
        <v>403.9666666666667</v>
      </c>
      <c r="K461" s="276">
        <v>383.9</v>
      </c>
      <c r="L461" s="276">
        <v>367.4</v>
      </c>
      <c r="M461" s="276">
        <v>0.18779000000000001</v>
      </c>
    </row>
    <row r="462" spans="1:13">
      <c r="A462" s="267">
        <v>452</v>
      </c>
      <c r="B462" s="276" t="s">
        <v>187</v>
      </c>
      <c r="C462" s="276">
        <v>2604.6</v>
      </c>
      <c r="D462" s="278">
        <v>2623.1666666666665</v>
      </c>
      <c r="E462" s="278">
        <v>2581.4833333333331</v>
      </c>
      <c r="F462" s="278">
        <v>2558.3666666666668</v>
      </c>
      <c r="G462" s="278">
        <v>2516.6833333333334</v>
      </c>
      <c r="H462" s="278">
        <v>2646.2833333333328</v>
      </c>
      <c r="I462" s="278">
        <v>2687.9666666666662</v>
      </c>
      <c r="J462" s="278">
        <v>2711.0833333333326</v>
      </c>
      <c r="K462" s="276">
        <v>2664.85</v>
      </c>
      <c r="L462" s="276">
        <v>2600.0500000000002</v>
      </c>
      <c r="M462" s="276">
        <v>25.711960000000001</v>
      </c>
    </row>
    <row r="463" spans="1:13">
      <c r="A463" s="267">
        <v>453</v>
      </c>
      <c r="B463" s="276" t="s">
        <v>544</v>
      </c>
      <c r="C463" s="276">
        <v>2200.35</v>
      </c>
      <c r="D463" s="278">
        <v>2213.6333333333337</v>
      </c>
      <c r="E463" s="278">
        <v>2172.2666666666673</v>
      </c>
      <c r="F463" s="278">
        <v>2144.1833333333338</v>
      </c>
      <c r="G463" s="278">
        <v>2102.8166666666675</v>
      </c>
      <c r="H463" s="278">
        <v>2241.7166666666672</v>
      </c>
      <c r="I463" s="278">
        <v>2283.083333333333</v>
      </c>
      <c r="J463" s="278">
        <v>2311.166666666667</v>
      </c>
      <c r="K463" s="276">
        <v>2255</v>
      </c>
      <c r="L463" s="276">
        <v>2185.5500000000002</v>
      </c>
      <c r="M463" s="276">
        <v>2.7119999999999998E-2</v>
      </c>
    </row>
    <row r="464" spans="1:13">
      <c r="A464" s="267">
        <v>454</v>
      </c>
      <c r="B464" s="276" t="s">
        <v>188</v>
      </c>
      <c r="C464" s="276">
        <v>814.65</v>
      </c>
      <c r="D464" s="278">
        <v>816.2833333333333</v>
      </c>
      <c r="E464" s="278">
        <v>807.76666666666665</v>
      </c>
      <c r="F464" s="278">
        <v>800.88333333333333</v>
      </c>
      <c r="G464" s="278">
        <v>792.36666666666667</v>
      </c>
      <c r="H464" s="278">
        <v>823.16666666666663</v>
      </c>
      <c r="I464" s="278">
        <v>831.68333333333328</v>
      </c>
      <c r="J464" s="278">
        <v>838.56666666666661</v>
      </c>
      <c r="K464" s="276">
        <v>824.8</v>
      </c>
      <c r="L464" s="276">
        <v>809.4</v>
      </c>
      <c r="M464" s="276">
        <v>44.339829999999999</v>
      </c>
    </row>
    <row r="465" spans="1:13">
      <c r="A465" s="267">
        <v>455</v>
      </c>
      <c r="B465" s="276" t="s">
        <v>546</v>
      </c>
      <c r="C465" s="276">
        <v>753.2</v>
      </c>
      <c r="D465" s="278">
        <v>756.01666666666677</v>
      </c>
      <c r="E465" s="278">
        <v>741.33333333333348</v>
      </c>
      <c r="F465" s="278">
        <v>729.4666666666667</v>
      </c>
      <c r="G465" s="278">
        <v>714.78333333333342</v>
      </c>
      <c r="H465" s="278">
        <v>767.88333333333355</v>
      </c>
      <c r="I465" s="278">
        <v>782.56666666666672</v>
      </c>
      <c r="J465" s="278">
        <v>794.43333333333362</v>
      </c>
      <c r="K465" s="276">
        <v>770.7</v>
      </c>
      <c r="L465" s="276">
        <v>744.15</v>
      </c>
      <c r="M465" s="276">
        <v>0.48848999999999998</v>
      </c>
    </row>
    <row r="466" spans="1:13">
      <c r="A466" s="267">
        <v>456</v>
      </c>
      <c r="B466" s="276" t="s">
        <v>547</v>
      </c>
      <c r="C466" s="276">
        <v>1150.45</v>
      </c>
      <c r="D466" s="278">
        <v>1157.3999999999999</v>
      </c>
      <c r="E466" s="278">
        <v>1134.7999999999997</v>
      </c>
      <c r="F466" s="278">
        <v>1119.1499999999999</v>
      </c>
      <c r="G466" s="278">
        <v>1096.5499999999997</v>
      </c>
      <c r="H466" s="278">
        <v>1173.0499999999997</v>
      </c>
      <c r="I466" s="278">
        <v>1195.6499999999996</v>
      </c>
      <c r="J466" s="278">
        <v>1211.2999999999997</v>
      </c>
      <c r="K466" s="276">
        <v>1180</v>
      </c>
      <c r="L466" s="276">
        <v>1141.75</v>
      </c>
      <c r="M466" s="276">
        <v>2.2198099999999998</v>
      </c>
    </row>
    <row r="467" spans="1:13">
      <c r="A467" s="267">
        <v>457</v>
      </c>
      <c r="B467" s="276" t="s">
        <v>552</v>
      </c>
      <c r="C467" s="276">
        <v>658.15</v>
      </c>
      <c r="D467" s="278">
        <v>658.78333333333342</v>
      </c>
      <c r="E467" s="278">
        <v>643.56666666666683</v>
      </c>
      <c r="F467" s="278">
        <v>628.98333333333346</v>
      </c>
      <c r="G467" s="278">
        <v>613.76666666666688</v>
      </c>
      <c r="H467" s="278">
        <v>673.36666666666679</v>
      </c>
      <c r="I467" s="278">
        <v>688.58333333333326</v>
      </c>
      <c r="J467" s="278">
        <v>703.16666666666674</v>
      </c>
      <c r="K467" s="276">
        <v>674</v>
      </c>
      <c r="L467" s="276">
        <v>644.20000000000005</v>
      </c>
      <c r="M467" s="276">
        <v>1.2195800000000001</v>
      </c>
    </row>
    <row r="468" spans="1:13">
      <c r="A468" s="267">
        <v>458</v>
      </c>
      <c r="B468" s="276" t="s">
        <v>548</v>
      </c>
      <c r="C468" s="276">
        <v>38.200000000000003</v>
      </c>
      <c r="D468" s="278">
        <v>38.050000000000004</v>
      </c>
      <c r="E468" s="278">
        <v>37.400000000000006</v>
      </c>
      <c r="F468" s="278">
        <v>36.6</v>
      </c>
      <c r="G468" s="278">
        <v>35.950000000000003</v>
      </c>
      <c r="H468" s="278">
        <v>38.850000000000009</v>
      </c>
      <c r="I468" s="278">
        <v>39.5</v>
      </c>
      <c r="J468" s="278">
        <v>40.300000000000011</v>
      </c>
      <c r="K468" s="276">
        <v>38.700000000000003</v>
      </c>
      <c r="L468" s="276">
        <v>37.25</v>
      </c>
      <c r="M468" s="276">
        <v>3.5543300000000002</v>
      </c>
    </row>
    <row r="469" spans="1:13">
      <c r="A469" s="267">
        <v>459</v>
      </c>
      <c r="B469" s="276" t="s">
        <v>549</v>
      </c>
      <c r="C469" s="276">
        <v>1069.75</v>
      </c>
      <c r="D469" s="278">
        <v>1075.05</v>
      </c>
      <c r="E469" s="278">
        <v>1058.0999999999999</v>
      </c>
      <c r="F469" s="278">
        <v>1046.45</v>
      </c>
      <c r="G469" s="278">
        <v>1029.5</v>
      </c>
      <c r="H469" s="278">
        <v>1086.6999999999998</v>
      </c>
      <c r="I469" s="278">
        <v>1103.6500000000001</v>
      </c>
      <c r="J469" s="278">
        <v>1115.2999999999997</v>
      </c>
      <c r="K469" s="276">
        <v>1092</v>
      </c>
      <c r="L469" s="276">
        <v>1063.4000000000001</v>
      </c>
      <c r="M469" s="276">
        <v>0.65759999999999996</v>
      </c>
    </row>
    <row r="470" spans="1:13">
      <c r="A470" s="267">
        <v>460</v>
      </c>
      <c r="B470" s="276" t="s">
        <v>189</v>
      </c>
      <c r="C470" s="276">
        <v>1168.5</v>
      </c>
      <c r="D470" s="278">
        <v>1168.1666666666667</v>
      </c>
      <c r="E470" s="278">
        <v>1154.3333333333335</v>
      </c>
      <c r="F470" s="278">
        <v>1140.1666666666667</v>
      </c>
      <c r="G470" s="278">
        <v>1126.3333333333335</v>
      </c>
      <c r="H470" s="278">
        <v>1182.3333333333335</v>
      </c>
      <c r="I470" s="278">
        <v>1196.166666666667</v>
      </c>
      <c r="J470" s="278">
        <v>1210.3333333333335</v>
      </c>
      <c r="K470" s="276">
        <v>1182</v>
      </c>
      <c r="L470" s="276">
        <v>1154</v>
      </c>
      <c r="M470" s="276">
        <v>25.028009999999998</v>
      </c>
    </row>
    <row r="471" spans="1:13">
      <c r="A471" s="267">
        <v>461</v>
      </c>
      <c r="B471" s="276" t="s">
        <v>190</v>
      </c>
      <c r="C471" s="276">
        <v>2547.5500000000002</v>
      </c>
      <c r="D471" s="278">
        <v>2543.5833333333335</v>
      </c>
      <c r="E471" s="278">
        <v>2512.3166666666671</v>
      </c>
      <c r="F471" s="278">
        <v>2477.0833333333335</v>
      </c>
      <c r="G471" s="278">
        <v>2445.8166666666671</v>
      </c>
      <c r="H471" s="278">
        <v>2578.8166666666671</v>
      </c>
      <c r="I471" s="278">
        <v>2610.0833333333335</v>
      </c>
      <c r="J471" s="278">
        <v>2645.3166666666671</v>
      </c>
      <c r="K471" s="276">
        <v>2574.85</v>
      </c>
      <c r="L471" s="276">
        <v>2508.35</v>
      </c>
      <c r="M471" s="276">
        <v>2.5301100000000001</v>
      </c>
    </row>
    <row r="472" spans="1:13">
      <c r="A472" s="267">
        <v>462</v>
      </c>
      <c r="B472" s="276" t="s">
        <v>191</v>
      </c>
      <c r="C472" s="276">
        <v>306.39999999999998</v>
      </c>
      <c r="D472" s="278">
        <v>308.06666666666666</v>
      </c>
      <c r="E472" s="278">
        <v>302.23333333333335</v>
      </c>
      <c r="F472" s="278">
        <v>298.06666666666666</v>
      </c>
      <c r="G472" s="278">
        <v>292.23333333333335</v>
      </c>
      <c r="H472" s="278">
        <v>312.23333333333335</v>
      </c>
      <c r="I472" s="278">
        <v>318.06666666666672</v>
      </c>
      <c r="J472" s="278">
        <v>322.23333333333335</v>
      </c>
      <c r="K472" s="276">
        <v>313.89999999999998</v>
      </c>
      <c r="L472" s="276">
        <v>303.89999999999998</v>
      </c>
      <c r="M472" s="276">
        <v>7.75047</v>
      </c>
    </row>
    <row r="473" spans="1:13">
      <c r="A473" s="267">
        <v>463</v>
      </c>
      <c r="B473" s="276" t="s">
        <v>550</v>
      </c>
      <c r="C473" s="276">
        <v>674.7</v>
      </c>
      <c r="D473" s="278">
        <v>665.88333333333333</v>
      </c>
      <c r="E473" s="278">
        <v>649.76666666666665</v>
      </c>
      <c r="F473" s="278">
        <v>624.83333333333337</v>
      </c>
      <c r="G473" s="278">
        <v>608.7166666666667</v>
      </c>
      <c r="H473" s="278">
        <v>690.81666666666661</v>
      </c>
      <c r="I473" s="278">
        <v>706.93333333333317</v>
      </c>
      <c r="J473" s="278">
        <v>731.86666666666656</v>
      </c>
      <c r="K473" s="276">
        <v>682</v>
      </c>
      <c r="L473" s="276">
        <v>640.95000000000005</v>
      </c>
      <c r="M473" s="276">
        <v>3.34551</v>
      </c>
    </row>
    <row r="474" spans="1:13">
      <c r="A474" s="267">
        <v>464</v>
      </c>
      <c r="B474" s="244" t="s">
        <v>551</v>
      </c>
      <c r="C474" s="276">
        <v>7.25</v>
      </c>
      <c r="D474" s="278">
        <v>7.2833333333333341</v>
      </c>
      <c r="E474" s="278">
        <v>7.1666666666666679</v>
      </c>
      <c r="F474" s="278">
        <v>7.0833333333333339</v>
      </c>
      <c r="G474" s="278">
        <v>6.9666666666666677</v>
      </c>
      <c r="H474" s="278">
        <v>7.366666666666668</v>
      </c>
      <c r="I474" s="278">
        <v>7.4833333333333334</v>
      </c>
      <c r="J474" s="278">
        <v>7.5666666666666682</v>
      </c>
      <c r="K474" s="276">
        <v>7.4</v>
      </c>
      <c r="L474" s="276">
        <v>7.2</v>
      </c>
      <c r="M474" s="276">
        <v>45.965179999999997</v>
      </c>
    </row>
    <row r="475" spans="1:13">
      <c r="A475" s="267">
        <v>465</v>
      </c>
      <c r="B475" s="244" t="s">
        <v>539</v>
      </c>
      <c r="C475" s="276">
        <v>5699.75</v>
      </c>
      <c r="D475" s="278">
        <v>5680.0333333333328</v>
      </c>
      <c r="E475" s="278">
        <v>5644.2166666666653</v>
      </c>
      <c r="F475" s="278">
        <v>5588.6833333333325</v>
      </c>
      <c r="G475" s="278">
        <v>5552.866666666665</v>
      </c>
      <c r="H475" s="278">
        <v>5735.5666666666657</v>
      </c>
      <c r="I475" s="278">
        <v>5771.3833333333332</v>
      </c>
      <c r="J475" s="278">
        <v>5826.9166666666661</v>
      </c>
      <c r="K475" s="276">
        <v>5715.85</v>
      </c>
      <c r="L475" s="276">
        <v>5624.5</v>
      </c>
      <c r="M475" s="276">
        <v>1.456E-2</v>
      </c>
    </row>
    <row r="476" spans="1:13">
      <c r="A476" s="267">
        <v>466</v>
      </c>
      <c r="B476" s="244" t="s">
        <v>541</v>
      </c>
      <c r="C476" s="276">
        <v>27.95</v>
      </c>
      <c r="D476" s="278">
        <v>28.350000000000005</v>
      </c>
      <c r="E476" s="278">
        <v>27.45000000000001</v>
      </c>
      <c r="F476" s="278">
        <v>26.950000000000006</v>
      </c>
      <c r="G476" s="278">
        <v>26.050000000000011</v>
      </c>
      <c r="H476" s="278">
        <v>28.850000000000009</v>
      </c>
      <c r="I476" s="278">
        <v>29.750000000000007</v>
      </c>
      <c r="J476" s="278">
        <v>30.250000000000007</v>
      </c>
      <c r="K476" s="276">
        <v>29.25</v>
      </c>
      <c r="L476" s="276">
        <v>27.85</v>
      </c>
      <c r="M476" s="276">
        <v>28.326160000000002</v>
      </c>
    </row>
    <row r="477" spans="1:13">
      <c r="A477" s="267">
        <v>467</v>
      </c>
      <c r="B477" s="244" t="s">
        <v>192</v>
      </c>
      <c r="C477" s="276">
        <v>458.4</v>
      </c>
      <c r="D477" s="278">
        <v>455.8</v>
      </c>
      <c r="E477" s="278">
        <v>449.6</v>
      </c>
      <c r="F477" s="278">
        <v>440.8</v>
      </c>
      <c r="G477" s="278">
        <v>434.6</v>
      </c>
      <c r="H477" s="278">
        <v>464.6</v>
      </c>
      <c r="I477" s="278">
        <v>470.79999999999995</v>
      </c>
      <c r="J477" s="278">
        <v>479.6</v>
      </c>
      <c r="K477" s="276">
        <v>462</v>
      </c>
      <c r="L477" s="276">
        <v>447</v>
      </c>
      <c r="M477" s="276">
        <v>38.384250000000002</v>
      </c>
    </row>
    <row r="478" spans="1:13">
      <c r="A478" s="267">
        <v>468</v>
      </c>
      <c r="B478" s="244" t="s">
        <v>540</v>
      </c>
      <c r="C478" s="276">
        <v>199.45</v>
      </c>
      <c r="D478" s="278">
        <v>199.79999999999998</v>
      </c>
      <c r="E478" s="278">
        <v>197.59999999999997</v>
      </c>
      <c r="F478" s="278">
        <v>195.74999999999997</v>
      </c>
      <c r="G478" s="278">
        <v>193.54999999999995</v>
      </c>
      <c r="H478" s="278">
        <v>201.64999999999998</v>
      </c>
      <c r="I478" s="278">
        <v>203.84999999999997</v>
      </c>
      <c r="J478" s="278">
        <v>205.7</v>
      </c>
      <c r="K478" s="276">
        <v>202</v>
      </c>
      <c r="L478" s="276">
        <v>197.95</v>
      </c>
      <c r="M478" s="276">
        <v>7.0980000000000001E-2</v>
      </c>
    </row>
    <row r="479" spans="1:13">
      <c r="A479" s="267">
        <v>469</v>
      </c>
      <c r="B479" s="244" t="s">
        <v>193</v>
      </c>
      <c r="C479" s="276">
        <v>926.2</v>
      </c>
      <c r="D479" s="278">
        <v>923.4</v>
      </c>
      <c r="E479" s="278">
        <v>916.8</v>
      </c>
      <c r="F479" s="278">
        <v>907.4</v>
      </c>
      <c r="G479" s="278">
        <v>900.8</v>
      </c>
      <c r="H479" s="278">
        <v>932.8</v>
      </c>
      <c r="I479" s="278">
        <v>939.40000000000009</v>
      </c>
      <c r="J479" s="278">
        <v>948.8</v>
      </c>
      <c r="K479" s="276">
        <v>930</v>
      </c>
      <c r="L479" s="276">
        <v>914</v>
      </c>
      <c r="M479" s="276">
        <v>2.0509400000000002</v>
      </c>
    </row>
    <row r="480" spans="1:13">
      <c r="A480" s="267">
        <v>470</v>
      </c>
      <c r="B480" s="244" t="s">
        <v>553</v>
      </c>
      <c r="C480" s="276">
        <v>11.75</v>
      </c>
      <c r="D480" s="278">
        <v>12.049999999999999</v>
      </c>
      <c r="E480" s="278">
        <v>11.349999999999998</v>
      </c>
      <c r="F480" s="276">
        <v>10.95</v>
      </c>
      <c r="G480" s="278">
        <v>10.249999999999998</v>
      </c>
      <c r="H480" s="278">
        <v>12.449999999999998</v>
      </c>
      <c r="I480" s="276">
        <v>13.149999999999997</v>
      </c>
      <c r="J480" s="278">
        <v>13.549999999999997</v>
      </c>
      <c r="K480" s="278">
        <v>12.75</v>
      </c>
      <c r="L480" s="276">
        <v>11.65</v>
      </c>
      <c r="M480" s="278">
        <v>14.23776</v>
      </c>
    </row>
    <row r="481" spans="1:13">
      <c r="A481" s="267">
        <v>471</v>
      </c>
      <c r="B481" s="244" t="s">
        <v>554</v>
      </c>
      <c r="C481" s="276">
        <v>324.7</v>
      </c>
      <c r="D481" s="278">
        <v>328.56666666666666</v>
      </c>
      <c r="E481" s="278">
        <v>319.13333333333333</v>
      </c>
      <c r="F481" s="276">
        <v>313.56666666666666</v>
      </c>
      <c r="G481" s="278">
        <v>304.13333333333333</v>
      </c>
      <c r="H481" s="278">
        <v>334.13333333333333</v>
      </c>
      <c r="I481" s="276">
        <v>343.56666666666661</v>
      </c>
      <c r="J481" s="278">
        <v>349.13333333333333</v>
      </c>
      <c r="K481" s="278">
        <v>338</v>
      </c>
      <c r="L481" s="276">
        <v>323</v>
      </c>
      <c r="M481" s="278">
        <v>0.82118000000000002</v>
      </c>
    </row>
    <row r="482" spans="1:13">
      <c r="A482" s="267">
        <v>472</v>
      </c>
      <c r="B482" s="244" t="s">
        <v>194</v>
      </c>
      <c r="C482" s="244">
        <v>212.85</v>
      </c>
      <c r="D482" s="288">
        <v>212.65</v>
      </c>
      <c r="E482" s="288">
        <v>210.20000000000002</v>
      </c>
      <c r="F482" s="288">
        <v>207.55</v>
      </c>
      <c r="G482" s="288">
        <v>205.10000000000002</v>
      </c>
      <c r="H482" s="288">
        <v>215.3</v>
      </c>
      <c r="I482" s="288">
        <v>217.75</v>
      </c>
      <c r="J482" s="288">
        <v>220.4</v>
      </c>
      <c r="K482" s="288">
        <v>215.1</v>
      </c>
      <c r="L482" s="288">
        <v>210</v>
      </c>
      <c r="M482" s="288">
        <v>3.9729299999999999</v>
      </c>
    </row>
    <row r="483" spans="1:13">
      <c r="A483" s="267">
        <v>473</v>
      </c>
      <c r="B483" s="244" t="s">
        <v>3098</v>
      </c>
      <c r="C483" s="244">
        <v>30.75</v>
      </c>
      <c r="D483" s="288">
        <v>31.016666666666666</v>
      </c>
      <c r="E483" s="288">
        <v>30.18333333333333</v>
      </c>
      <c r="F483" s="288">
        <v>29.616666666666664</v>
      </c>
      <c r="G483" s="288">
        <v>28.783333333333328</v>
      </c>
      <c r="H483" s="288">
        <v>31.583333333333332</v>
      </c>
      <c r="I483" s="288">
        <v>32.416666666666671</v>
      </c>
      <c r="J483" s="288">
        <v>32.983333333333334</v>
      </c>
      <c r="K483" s="288">
        <v>31.85</v>
      </c>
      <c r="L483" s="288">
        <v>30.45</v>
      </c>
      <c r="M483" s="288">
        <v>8.4626400000000004</v>
      </c>
    </row>
    <row r="484" spans="1:13">
      <c r="A484" s="267">
        <v>474</v>
      </c>
      <c r="B484" s="244" t="s">
        <v>195</v>
      </c>
      <c r="C484" s="288">
        <v>4550.8</v>
      </c>
      <c r="D484" s="288">
        <v>4553.45</v>
      </c>
      <c r="E484" s="288">
        <v>4517.3499999999995</v>
      </c>
      <c r="F484" s="288">
        <v>4483.8999999999996</v>
      </c>
      <c r="G484" s="288">
        <v>4447.7999999999993</v>
      </c>
      <c r="H484" s="288">
        <v>4586.8999999999996</v>
      </c>
      <c r="I484" s="288">
        <v>4623</v>
      </c>
      <c r="J484" s="288">
        <v>4656.45</v>
      </c>
      <c r="K484" s="288">
        <v>4589.55</v>
      </c>
      <c r="L484" s="288">
        <v>4520</v>
      </c>
      <c r="M484" s="288">
        <v>4.8914600000000004</v>
      </c>
    </row>
    <row r="485" spans="1:13">
      <c r="A485" s="267">
        <v>475</v>
      </c>
      <c r="B485" s="244" t="s">
        <v>196</v>
      </c>
      <c r="C485" s="288">
        <v>23.95</v>
      </c>
      <c r="D485" s="288">
        <v>24.133333333333329</v>
      </c>
      <c r="E485" s="288">
        <v>23.61666666666666</v>
      </c>
      <c r="F485" s="288">
        <v>23.283333333333331</v>
      </c>
      <c r="G485" s="288">
        <v>22.766666666666662</v>
      </c>
      <c r="H485" s="288">
        <v>24.466666666666658</v>
      </c>
      <c r="I485" s="288">
        <v>24.983333333333331</v>
      </c>
      <c r="J485" s="288">
        <v>25.316666666666656</v>
      </c>
      <c r="K485" s="288">
        <v>24.65</v>
      </c>
      <c r="L485" s="288">
        <v>23.8</v>
      </c>
      <c r="M485" s="288">
        <v>40.906210000000002</v>
      </c>
    </row>
    <row r="486" spans="1:13">
      <c r="A486" s="267">
        <v>476</v>
      </c>
      <c r="B486" s="244" t="s">
        <v>197</v>
      </c>
      <c r="C486" s="288">
        <v>445.35</v>
      </c>
      <c r="D486" s="288">
        <v>447.33333333333331</v>
      </c>
      <c r="E486" s="288">
        <v>429.66666666666663</v>
      </c>
      <c r="F486" s="288">
        <v>413.98333333333329</v>
      </c>
      <c r="G486" s="288">
        <v>396.31666666666661</v>
      </c>
      <c r="H486" s="288">
        <v>463.01666666666665</v>
      </c>
      <c r="I486" s="288">
        <v>480.68333333333328</v>
      </c>
      <c r="J486" s="288">
        <v>496.36666666666667</v>
      </c>
      <c r="K486" s="288">
        <v>465</v>
      </c>
      <c r="L486" s="288">
        <v>431.65</v>
      </c>
      <c r="M486" s="288">
        <v>103.56782</v>
      </c>
    </row>
    <row r="487" spans="1:13">
      <c r="A487" s="267">
        <v>477</v>
      </c>
      <c r="B487" s="244" t="s">
        <v>560</v>
      </c>
      <c r="C487" s="288">
        <v>1899.45</v>
      </c>
      <c r="D487" s="288">
        <v>1931.5166666666667</v>
      </c>
      <c r="E487" s="288">
        <v>1863.1333333333332</v>
      </c>
      <c r="F487" s="288">
        <v>1826.8166666666666</v>
      </c>
      <c r="G487" s="288">
        <v>1758.4333333333332</v>
      </c>
      <c r="H487" s="288">
        <v>1967.8333333333333</v>
      </c>
      <c r="I487" s="288">
        <v>2036.2166666666669</v>
      </c>
      <c r="J487" s="288">
        <v>2072.5333333333333</v>
      </c>
      <c r="K487" s="288">
        <v>1999.9</v>
      </c>
      <c r="L487" s="288">
        <v>1895.2</v>
      </c>
      <c r="M487" s="288">
        <v>0.22187999999999999</v>
      </c>
    </row>
    <row r="488" spans="1:13">
      <c r="A488" s="267">
        <v>478</v>
      </c>
      <c r="B488" s="244" t="s">
        <v>561</v>
      </c>
      <c r="C488" s="288">
        <v>27</v>
      </c>
      <c r="D488" s="288">
        <v>26.900000000000002</v>
      </c>
      <c r="E488" s="288">
        <v>26.200000000000003</v>
      </c>
      <c r="F488" s="288">
        <v>25.400000000000002</v>
      </c>
      <c r="G488" s="288">
        <v>24.700000000000003</v>
      </c>
      <c r="H488" s="288">
        <v>27.700000000000003</v>
      </c>
      <c r="I488" s="288">
        <v>28.4</v>
      </c>
      <c r="J488" s="288">
        <v>29.200000000000003</v>
      </c>
      <c r="K488" s="288">
        <v>27.6</v>
      </c>
      <c r="L488" s="288">
        <v>26.1</v>
      </c>
      <c r="M488" s="288">
        <v>20.679110000000001</v>
      </c>
    </row>
    <row r="489" spans="1:13">
      <c r="A489" s="267">
        <v>479</v>
      </c>
      <c r="B489" s="244" t="s">
        <v>285</v>
      </c>
      <c r="C489" s="288">
        <v>284.5</v>
      </c>
      <c r="D489" s="288">
        <v>286.18333333333334</v>
      </c>
      <c r="E489" s="288">
        <v>280.4666666666667</v>
      </c>
      <c r="F489" s="288">
        <v>276.43333333333334</v>
      </c>
      <c r="G489" s="288">
        <v>270.7166666666667</v>
      </c>
      <c r="H489" s="288">
        <v>290.2166666666667</v>
      </c>
      <c r="I489" s="288">
        <v>295.93333333333328</v>
      </c>
      <c r="J489" s="288">
        <v>299.9666666666667</v>
      </c>
      <c r="K489" s="288">
        <v>291.89999999999998</v>
      </c>
      <c r="L489" s="288">
        <v>282.14999999999998</v>
      </c>
      <c r="M489" s="288">
        <v>0.43918000000000001</v>
      </c>
    </row>
    <row r="490" spans="1:13">
      <c r="A490" s="267">
        <v>480</v>
      </c>
      <c r="B490" s="244" t="s">
        <v>563</v>
      </c>
      <c r="C490" s="288">
        <v>670.2</v>
      </c>
      <c r="D490" s="288">
        <v>669.91666666666663</v>
      </c>
      <c r="E490" s="288">
        <v>655.18333333333328</v>
      </c>
      <c r="F490" s="288">
        <v>640.16666666666663</v>
      </c>
      <c r="G490" s="288">
        <v>625.43333333333328</v>
      </c>
      <c r="H490" s="288">
        <v>684.93333333333328</v>
      </c>
      <c r="I490" s="288">
        <v>699.66666666666663</v>
      </c>
      <c r="J490" s="288">
        <v>714.68333333333328</v>
      </c>
      <c r="K490" s="288">
        <v>684.65</v>
      </c>
      <c r="L490" s="288">
        <v>654.9</v>
      </c>
      <c r="M490" s="288">
        <v>2.3866000000000001</v>
      </c>
    </row>
    <row r="491" spans="1:13">
      <c r="A491" s="267">
        <v>481</v>
      </c>
      <c r="B491" s="244" t="s">
        <v>564</v>
      </c>
      <c r="C491" s="288">
        <v>1444.7</v>
      </c>
      <c r="D491" s="288">
        <v>1454.4666666666665</v>
      </c>
      <c r="E491" s="288">
        <v>1430.2333333333329</v>
      </c>
      <c r="F491" s="288">
        <v>1415.7666666666664</v>
      </c>
      <c r="G491" s="288">
        <v>1391.5333333333328</v>
      </c>
      <c r="H491" s="288">
        <v>1468.9333333333329</v>
      </c>
      <c r="I491" s="288">
        <v>1493.1666666666665</v>
      </c>
      <c r="J491" s="288">
        <v>1507.633333333333</v>
      </c>
      <c r="K491" s="288">
        <v>1478.7</v>
      </c>
      <c r="L491" s="288">
        <v>1440</v>
      </c>
      <c r="M491" s="288">
        <v>0.43801000000000001</v>
      </c>
    </row>
    <row r="492" spans="1:13">
      <c r="A492" s="267">
        <v>482</v>
      </c>
      <c r="B492" s="244" t="s">
        <v>2780</v>
      </c>
      <c r="C492" s="288">
        <v>890.3</v>
      </c>
      <c r="D492" s="288">
        <v>890.13333333333333</v>
      </c>
      <c r="E492" s="288">
        <v>881.26666666666665</v>
      </c>
      <c r="F492" s="288">
        <v>872.23333333333335</v>
      </c>
      <c r="G492" s="288">
        <v>863.36666666666667</v>
      </c>
      <c r="H492" s="288">
        <v>899.16666666666663</v>
      </c>
      <c r="I492" s="288">
        <v>908.03333333333319</v>
      </c>
      <c r="J492" s="288">
        <v>917.06666666666661</v>
      </c>
      <c r="K492" s="288">
        <v>899</v>
      </c>
      <c r="L492" s="288">
        <v>881.1</v>
      </c>
      <c r="M492" s="288">
        <v>1.7250000000000001E-2</v>
      </c>
    </row>
    <row r="493" spans="1:13">
      <c r="A493" s="267">
        <v>483</v>
      </c>
      <c r="B493" s="244" t="s">
        <v>284</v>
      </c>
      <c r="C493" s="288">
        <v>168.4</v>
      </c>
      <c r="D493" s="288">
        <v>169.45000000000002</v>
      </c>
      <c r="E493" s="288">
        <v>166.45000000000005</v>
      </c>
      <c r="F493" s="288">
        <v>164.50000000000003</v>
      </c>
      <c r="G493" s="288">
        <v>161.50000000000006</v>
      </c>
      <c r="H493" s="288">
        <v>171.40000000000003</v>
      </c>
      <c r="I493" s="288">
        <v>174.39999999999998</v>
      </c>
      <c r="J493" s="288">
        <v>176.35000000000002</v>
      </c>
      <c r="K493" s="288">
        <v>172.45</v>
      </c>
      <c r="L493" s="288">
        <v>167.5</v>
      </c>
      <c r="M493" s="288">
        <v>1.9492400000000001</v>
      </c>
    </row>
    <row r="494" spans="1:13">
      <c r="A494" s="267">
        <v>484</v>
      </c>
      <c r="B494" s="244" t="s">
        <v>565</v>
      </c>
      <c r="C494" s="288">
        <v>1176.25</v>
      </c>
      <c r="D494" s="288">
        <v>1189.05</v>
      </c>
      <c r="E494" s="288">
        <v>1160.6999999999998</v>
      </c>
      <c r="F494" s="288">
        <v>1145.1499999999999</v>
      </c>
      <c r="G494" s="288">
        <v>1116.7999999999997</v>
      </c>
      <c r="H494" s="288">
        <v>1204.5999999999999</v>
      </c>
      <c r="I494" s="288">
        <v>1232.9499999999998</v>
      </c>
      <c r="J494" s="288">
        <v>1248.5</v>
      </c>
      <c r="K494" s="288">
        <v>1217.4000000000001</v>
      </c>
      <c r="L494" s="288">
        <v>1173.5</v>
      </c>
      <c r="M494" s="288">
        <v>0.50738000000000005</v>
      </c>
    </row>
    <row r="495" spans="1:13">
      <c r="A495" s="267">
        <v>485</v>
      </c>
      <c r="B495" s="244" t="s">
        <v>556</v>
      </c>
      <c r="C495" s="288">
        <v>273</v>
      </c>
      <c r="D495" s="288">
        <v>273</v>
      </c>
      <c r="E495" s="288">
        <v>270</v>
      </c>
      <c r="F495" s="288">
        <v>267</v>
      </c>
      <c r="G495" s="288">
        <v>264</v>
      </c>
      <c r="H495" s="288">
        <v>276</v>
      </c>
      <c r="I495" s="288">
        <v>279</v>
      </c>
      <c r="J495" s="288">
        <v>282</v>
      </c>
      <c r="K495" s="288">
        <v>276</v>
      </c>
      <c r="L495" s="288">
        <v>270</v>
      </c>
      <c r="M495" s="288">
        <v>1.04806</v>
      </c>
    </row>
    <row r="496" spans="1:13">
      <c r="A496" s="267">
        <v>486</v>
      </c>
      <c r="B496" s="244" t="s">
        <v>555</v>
      </c>
      <c r="C496" s="288">
        <v>1940.55</v>
      </c>
      <c r="D496" s="288">
        <v>1941.2166666666665</v>
      </c>
      <c r="E496" s="288">
        <v>1913.4833333333329</v>
      </c>
      <c r="F496" s="288">
        <v>1886.4166666666665</v>
      </c>
      <c r="G496" s="288">
        <v>1858.6833333333329</v>
      </c>
      <c r="H496" s="288">
        <v>1968.2833333333328</v>
      </c>
      <c r="I496" s="288">
        <v>1996.0166666666664</v>
      </c>
      <c r="J496" s="288">
        <v>2023.0833333333328</v>
      </c>
      <c r="K496" s="288">
        <v>1968.95</v>
      </c>
      <c r="L496" s="288">
        <v>1914.15</v>
      </c>
      <c r="M496" s="288">
        <v>0.18484999999999999</v>
      </c>
    </row>
    <row r="497" spans="1:13">
      <c r="A497" s="267">
        <v>487</v>
      </c>
      <c r="B497" s="244" t="s">
        <v>199</v>
      </c>
      <c r="C497" s="288">
        <v>720.45</v>
      </c>
      <c r="D497" s="288">
        <v>713.41666666666663</v>
      </c>
      <c r="E497" s="288">
        <v>703.13333333333321</v>
      </c>
      <c r="F497" s="288">
        <v>685.81666666666661</v>
      </c>
      <c r="G497" s="288">
        <v>675.53333333333319</v>
      </c>
      <c r="H497" s="288">
        <v>730.73333333333323</v>
      </c>
      <c r="I497" s="288">
        <v>741.01666666666677</v>
      </c>
      <c r="J497" s="288">
        <v>758.33333333333326</v>
      </c>
      <c r="K497" s="288">
        <v>723.7</v>
      </c>
      <c r="L497" s="288">
        <v>696.1</v>
      </c>
      <c r="M497" s="288">
        <v>19.463979999999999</v>
      </c>
    </row>
    <row r="498" spans="1:13">
      <c r="A498" s="267">
        <v>488</v>
      </c>
      <c r="B498" s="244" t="s">
        <v>557</v>
      </c>
      <c r="C498" s="288">
        <v>149.25</v>
      </c>
      <c r="D498" s="288">
        <v>150.75</v>
      </c>
      <c r="E498" s="288">
        <v>147.5</v>
      </c>
      <c r="F498" s="288">
        <v>145.75</v>
      </c>
      <c r="G498" s="288">
        <v>142.5</v>
      </c>
      <c r="H498" s="288">
        <v>152.5</v>
      </c>
      <c r="I498" s="288">
        <v>155.75</v>
      </c>
      <c r="J498" s="288">
        <v>157.5</v>
      </c>
      <c r="K498" s="288">
        <v>154</v>
      </c>
      <c r="L498" s="288">
        <v>149</v>
      </c>
      <c r="M498" s="288">
        <v>0.56503000000000003</v>
      </c>
    </row>
    <row r="499" spans="1:13">
      <c r="A499" s="267">
        <v>489</v>
      </c>
      <c r="B499" s="244" t="s">
        <v>558</v>
      </c>
      <c r="C499" s="288">
        <v>3426.55</v>
      </c>
      <c r="D499" s="288">
        <v>3403</v>
      </c>
      <c r="E499" s="288">
        <v>3356.6</v>
      </c>
      <c r="F499" s="288">
        <v>3286.65</v>
      </c>
      <c r="G499" s="288">
        <v>3240.25</v>
      </c>
      <c r="H499" s="288">
        <v>3472.95</v>
      </c>
      <c r="I499" s="288">
        <v>3519.3499999999995</v>
      </c>
      <c r="J499" s="288">
        <v>3589.2999999999997</v>
      </c>
      <c r="K499" s="288">
        <v>3449.4</v>
      </c>
      <c r="L499" s="288">
        <v>3333.05</v>
      </c>
      <c r="M499" s="288">
        <v>4.4729999999999999E-2</v>
      </c>
    </row>
    <row r="500" spans="1:13">
      <c r="A500" s="267">
        <v>490</v>
      </c>
      <c r="B500" s="244" t="s">
        <v>562</v>
      </c>
      <c r="C500" s="288">
        <v>765.9</v>
      </c>
      <c r="D500" s="288">
        <v>763.78333333333342</v>
      </c>
      <c r="E500" s="288">
        <v>755.56666666666683</v>
      </c>
      <c r="F500" s="288">
        <v>745.23333333333346</v>
      </c>
      <c r="G500" s="288">
        <v>737.01666666666688</v>
      </c>
      <c r="H500" s="288">
        <v>774.11666666666679</v>
      </c>
      <c r="I500" s="288">
        <v>782.33333333333326</v>
      </c>
      <c r="J500" s="288">
        <v>792.66666666666674</v>
      </c>
      <c r="K500" s="288">
        <v>772</v>
      </c>
      <c r="L500" s="288">
        <v>753.45</v>
      </c>
      <c r="M500" s="288">
        <v>0.14101</v>
      </c>
    </row>
    <row r="501" spans="1:13">
      <c r="A501" s="267">
        <v>491</v>
      </c>
      <c r="B501" s="244" t="s">
        <v>566</v>
      </c>
      <c r="C501" s="288">
        <v>4826.6499999999996</v>
      </c>
      <c r="D501" s="288">
        <v>4850.2166666666662</v>
      </c>
      <c r="E501" s="288">
        <v>4771.4333333333325</v>
      </c>
      <c r="F501" s="288">
        <v>4716.2166666666662</v>
      </c>
      <c r="G501" s="288">
        <v>4637.4333333333325</v>
      </c>
      <c r="H501" s="288">
        <v>4905.4333333333325</v>
      </c>
      <c r="I501" s="288">
        <v>4984.2166666666672</v>
      </c>
      <c r="J501" s="288">
        <v>5039.4333333333325</v>
      </c>
      <c r="K501" s="288">
        <v>4929</v>
      </c>
      <c r="L501" s="288">
        <v>4795</v>
      </c>
      <c r="M501" s="288">
        <v>2.2669999999999999E-2</v>
      </c>
    </row>
    <row r="502" spans="1:13">
      <c r="A502" s="267">
        <v>492</v>
      </c>
      <c r="B502" s="244" t="s">
        <v>567</v>
      </c>
      <c r="C502" s="288">
        <v>101.5</v>
      </c>
      <c r="D502" s="288">
        <v>103.2</v>
      </c>
      <c r="E502" s="288">
        <v>97.800000000000011</v>
      </c>
      <c r="F502" s="288">
        <v>94.100000000000009</v>
      </c>
      <c r="G502" s="288">
        <v>88.700000000000017</v>
      </c>
      <c r="H502" s="288">
        <v>106.9</v>
      </c>
      <c r="I502" s="288">
        <v>112.30000000000001</v>
      </c>
      <c r="J502" s="288">
        <v>116</v>
      </c>
      <c r="K502" s="288">
        <v>108.6</v>
      </c>
      <c r="L502" s="288">
        <v>99.5</v>
      </c>
      <c r="M502" s="288">
        <v>20.917120000000001</v>
      </c>
    </row>
    <row r="503" spans="1:13">
      <c r="A503" s="267">
        <v>493</v>
      </c>
      <c r="B503" s="244" t="s">
        <v>568</v>
      </c>
      <c r="C503" s="288">
        <v>66.5</v>
      </c>
      <c r="D503" s="288">
        <v>67.766666666666666</v>
      </c>
      <c r="E503" s="288">
        <v>65.133333333333326</v>
      </c>
      <c r="F503" s="288">
        <v>63.766666666666666</v>
      </c>
      <c r="G503" s="288">
        <v>61.133333333333326</v>
      </c>
      <c r="H503" s="288">
        <v>69.133333333333326</v>
      </c>
      <c r="I503" s="288">
        <v>71.76666666666668</v>
      </c>
      <c r="J503" s="288">
        <v>73.133333333333326</v>
      </c>
      <c r="K503" s="288">
        <v>70.400000000000006</v>
      </c>
      <c r="L503" s="288">
        <v>66.400000000000006</v>
      </c>
      <c r="M503" s="288">
        <v>10.856299999999999</v>
      </c>
    </row>
    <row r="504" spans="1:13">
      <c r="A504" s="267">
        <v>494</v>
      </c>
      <c r="B504" s="244" t="s">
        <v>2851</v>
      </c>
      <c r="C504" s="288">
        <v>370.35</v>
      </c>
      <c r="D504" s="288">
        <v>372.84999999999997</v>
      </c>
      <c r="E504" s="288">
        <v>367.49999999999994</v>
      </c>
      <c r="F504" s="288">
        <v>364.65</v>
      </c>
      <c r="G504" s="288">
        <v>359.29999999999995</v>
      </c>
      <c r="H504" s="288">
        <v>375.69999999999993</v>
      </c>
      <c r="I504" s="288">
        <v>381.04999999999995</v>
      </c>
      <c r="J504" s="288">
        <v>383.89999999999992</v>
      </c>
      <c r="K504" s="288">
        <v>378.2</v>
      </c>
      <c r="L504" s="288">
        <v>370</v>
      </c>
      <c r="M504" s="288">
        <v>0.24478</v>
      </c>
    </row>
    <row r="505" spans="1:13">
      <c r="A505" s="267">
        <v>495</v>
      </c>
      <c r="B505" s="244" t="s">
        <v>569</v>
      </c>
      <c r="C505" s="288">
        <v>2051.4499999999998</v>
      </c>
      <c r="D505" s="288">
        <v>2076.1666666666665</v>
      </c>
      <c r="E505" s="288">
        <v>2010.333333333333</v>
      </c>
      <c r="F505" s="288">
        <v>1969.2166666666665</v>
      </c>
      <c r="G505" s="288">
        <v>1903.383333333333</v>
      </c>
      <c r="H505" s="288">
        <v>2117.2833333333328</v>
      </c>
      <c r="I505" s="288">
        <v>2183.1166666666659</v>
      </c>
      <c r="J505" s="288">
        <v>2224.2333333333331</v>
      </c>
      <c r="K505" s="288">
        <v>2142</v>
      </c>
      <c r="L505" s="288">
        <v>2035.05</v>
      </c>
      <c r="M505" s="288">
        <v>1.7375799999999999</v>
      </c>
    </row>
    <row r="506" spans="1:13">
      <c r="A506" s="267">
        <v>496</v>
      </c>
      <c r="B506" s="244" t="s">
        <v>200</v>
      </c>
      <c r="C506" s="288">
        <v>334.8</v>
      </c>
      <c r="D506" s="288">
        <v>336.75</v>
      </c>
      <c r="E506" s="288">
        <v>331.75</v>
      </c>
      <c r="F506" s="288">
        <v>328.7</v>
      </c>
      <c r="G506" s="288">
        <v>323.7</v>
      </c>
      <c r="H506" s="288">
        <v>339.8</v>
      </c>
      <c r="I506" s="288">
        <v>344.8</v>
      </c>
      <c r="J506" s="288">
        <v>347.85</v>
      </c>
      <c r="K506" s="288">
        <v>341.75</v>
      </c>
      <c r="L506" s="288">
        <v>333.7</v>
      </c>
      <c r="M506" s="288">
        <v>48.311329999999998</v>
      </c>
    </row>
    <row r="507" spans="1:13">
      <c r="A507" s="267">
        <v>497</v>
      </c>
      <c r="B507" s="244" t="s">
        <v>570</v>
      </c>
      <c r="C507" s="288">
        <v>295.64999999999998</v>
      </c>
      <c r="D507" s="288">
        <v>297</v>
      </c>
      <c r="E507" s="288">
        <v>284.14999999999998</v>
      </c>
      <c r="F507" s="288">
        <v>272.64999999999998</v>
      </c>
      <c r="G507" s="288">
        <v>259.79999999999995</v>
      </c>
      <c r="H507" s="288">
        <v>308.5</v>
      </c>
      <c r="I507" s="288">
        <v>321.35000000000002</v>
      </c>
      <c r="J507" s="288">
        <v>332.85</v>
      </c>
      <c r="K507" s="288">
        <v>309.85000000000002</v>
      </c>
      <c r="L507" s="288">
        <v>285.5</v>
      </c>
      <c r="M507" s="288">
        <v>14.61205</v>
      </c>
    </row>
    <row r="508" spans="1:13">
      <c r="A508" s="267">
        <v>498</v>
      </c>
      <c r="B508" s="244" t="s">
        <v>202</v>
      </c>
      <c r="C508" s="288">
        <v>183.45</v>
      </c>
      <c r="D508" s="288">
        <v>183.71666666666667</v>
      </c>
      <c r="E508" s="288">
        <v>180.73333333333335</v>
      </c>
      <c r="F508" s="288">
        <v>178.01666666666668</v>
      </c>
      <c r="G508" s="288">
        <v>175.03333333333336</v>
      </c>
      <c r="H508" s="288">
        <v>186.43333333333334</v>
      </c>
      <c r="I508" s="288">
        <v>189.41666666666663</v>
      </c>
      <c r="J508" s="288">
        <v>192.13333333333333</v>
      </c>
      <c r="K508" s="288">
        <v>186.7</v>
      </c>
      <c r="L508" s="288">
        <v>181</v>
      </c>
      <c r="M508" s="288">
        <v>243.0702</v>
      </c>
    </row>
    <row r="509" spans="1:13">
      <c r="A509" s="267">
        <v>499</v>
      </c>
      <c r="B509" s="244" t="s">
        <v>571</v>
      </c>
      <c r="C509" s="288">
        <v>174</v>
      </c>
      <c r="D509" s="288">
        <v>174.43333333333331</v>
      </c>
      <c r="E509" s="288">
        <v>171.86666666666662</v>
      </c>
      <c r="F509" s="288">
        <v>169.73333333333332</v>
      </c>
      <c r="G509" s="288">
        <v>167.16666666666663</v>
      </c>
      <c r="H509" s="288">
        <v>176.56666666666661</v>
      </c>
      <c r="I509" s="288">
        <v>179.13333333333327</v>
      </c>
      <c r="J509" s="288">
        <v>181.26666666666659</v>
      </c>
      <c r="K509" s="288">
        <v>177</v>
      </c>
      <c r="L509" s="288">
        <v>172.3</v>
      </c>
      <c r="M509" s="288">
        <v>1.0367999999999999</v>
      </c>
    </row>
    <row r="510" spans="1:13">
      <c r="A510" s="267">
        <v>500</v>
      </c>
      <c r="B510" s="244" t="s">
        <v>572</v>
      </c>
      <c r="C510" s="288">
        <v>1783.5</v>
      </c>
      <c r="D510" s="288">
        <v>1812.4333333333332</v>
      </c>
      <c r="E510" s="288">
        <v>1730.1666666666663</v>
      </c>
      <c r="F510" s="288">
        <v>1676.833333333333</v>
      </c>
      <c r="G510" s="288">
        <v>1594.5666666666662</v>
      </c>
      <c r="H510" s="288">
        <v>1865.7666666666664</v>
      </c>
      <c r="I510" s="288">
        <v>1948.0333333333333</v>
      </c>
      <c r="J510" s="288">
        <v>2001.3666666666666</v>
      </c>
      <c r="K510" s="288">
        <v>1894.7</v>
      </c>
      <c r="L510" s="288">
        <v>1759.1</v>
      </c>
      <c r="M510" s="288">
        <v>1.5967899999999999</v>
      </c>
    </row>
    <row r="511" spans="1:13">
      <c r="A511" s="267"/>
      <c r="B511" s="244"/>
      <c r="C511" s="288"/>
      <c r="D511" s="288"/>
      <c r="E511" s="288"/>
      <c r="F511" s="288"/>
      <c r="G511" s="288"/>
      <c r="H511" s="288"/>
      <c r="I511" s="288"/>
      <c r="J511" s="288"/>
      <c r="K511" s="288"/>
      <c r="L511" s="288"/>
      <c r="M511" s="288"/>
    </row>
    <row r="512" spans="1:13">
      <c r="A512" s="267"/>
    </row>
    <row r="513" spans="1:1">
      <c r="A513" s="267"/>
    </row>
    <row r="514" spans="1:1">
      <c r="A514" s="291"/>
    </row>
    <row r="515" spans="1:1">
      <c r="A515" s="291"/>
    </row>
    <row r="516" spans="1:1">
      <c r="A516" s="5"/>
    </row>
    <row r="517" spans="1:1">
      <c r="A517" s="5"/>
    </row>
    <row r="518" spans="1:1">
      <c r="A518" s="5"/>
    </row>
    <row r="519" spans="1:1">
      <c r="A519" s="5"/>
    </row>
    <row r="521" spans="1:1">
      <c r="A521" s="293"/>
    </row>
    <row r="522" spans="1:1">
      <c r="A522" s="270"/>
    </row>
    <row r="523" spans="1:1">
      <c r="A523" s="293"/>
    </row>
    <row r="524" spans="1:1">
      <c r="A524" s="293"/>
    </row>
    <row r="525" spans="1:1">
      <c r="A525" s="294" t="s">
        <v>288</v>
      </c>
    </row>
    <row r="526" spans="1:1">
      <c r="A526" s="295" t="s">
        <v>203</v>
      </c>
    </row>
    <row r="527" spans="1:1">
      <c r="A527" s="295" t="s">
        <v>204</v>
      </c>
    </row>
    <row r="528" spans="1:1">
      <c r="A528" s="295" t="s">
        <v>205</v>
      </c>
    </row>
    <row r="529" spans="1:1">
      <c r="A529" s="295" t="s">
        <v>206</v>
      </c>
    </row>
    <row r="530" spans="1:1">
      <c r="A530" s="295" t="s">
        <v>207</v>
      </c>
    </row>
    <row r="531" spans="1:1">
      <c r="A531" s="296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0" t="s">
        <v>208</v>
      </c>
    </row>
    <row r="537" spans="1:1">
      <c r="A537" s="293" t="s">
        <v>209</v>
      </c>
    </row>
    <row r="538" spans="1:1">
      <c r="A538" s="293" t="s">
        <v>210</v>
      </c>
    </row>
    <row r="539" spans="1:1">
      <c r="A539" s="293" t="s">
        <v>211</v>
      </c>
    </row>
    <row r="540" spans="1:1">
      <c r="A540" s="297" t="s">
        <v>212</v>
      </c>
    </row>
    <row r="541" spans="1:1">
      <c r="A541" s="297" t="s">
        <v>213</v>
      </c>
    </row>
    <row r="542" spans="1:1">
      <c r="A542" s="297" t="s">
        <v>214</v>
      </c>
    </row>
    <row r="543" spans="1:1">
      <c r="A543" s="297" t="s">
        <v>215</v>
      </c>
    </row>
    <row r="544" spans="1:1">
      <c r="A544" s="297" t="s">
        <v>216</v>
      </c>
    </row>
    <row r="545" spans="1:1">
      <c r="A545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52"/>
      <c r="B5" s="552"/>
      <c r="C5" s="553"/>
      <c r="D5" s="553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54" t="s">
        <v>574</v>
      </c>
      <c r="C7" s="554"/>
      <c r="D7" s="261">
        <f>Main!B10</f>
        <v>44138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44137</v>
      </c>
      <c r="B10" s="266">
        <v>540146</v>
      </c>
      <c r="C10" s="267" t="s">
        <v>3689</v>
      </c>
      <c r="D10" s="267" t="s">
        <v>3690</v>
      </c>
      <c r="E10" s="267" t="s">
        <v>583</v>
      </c>
      <c r="F10" s="380">
        <v>108000</v>
      </c>
      <c r="G10" s="266">
        <v>10.02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44137</v>
      </c>
      <c r="B11" s="266">
        <v>540697</v>
      </c>
      <c r="C11" s="267" t="s">
        <v>3672</v>
      </c>
      <c r="D11" s="267" t="s">
        <v>3673</v>
      </c>
      <c r="E11" s="267" t="s">
        <v>584</v>
      </c>
      <c r="F11" s="380">
        <v>182366</v>
      </c>
      <c r="G11" s="266">
        <v>1.32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44137</v>
      </c>
      <c r="B12" s="266">
        <v>526443</v>
      </c>
      <c r="C12" s="267" t="s">
        <v>3691</v>
      </c>
      <c r="D12" s="267" t="s">
        <v>3692</v>
      </c>
      <c r="E12" s="267" t="s">
        <v>583</v>
      </c>
      <c r="F12" s="380">
        <v>6000</v>
      </c>
      <c r="G12" s="266">
        <v>2.04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44137</v>
      </c>
      <c r="B13" s="266">
        <v>526443</v>
      </c>
      <c r="C13" s="267" t="s">
        <v>3691</v>
      </c>
      <c r="D13" s="267" t="s">
        <v>3693</v>
      </c>
      <c r="E13" s="267" t="s">
        <v>584</v>
      </c>
      <c r="F13" s="380">
        <v>6940</v>
      </c>
      <c r="G13" s="266">
        <v>2.04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44137</v>
      </c>
      <c r="B14" s="266">
        <v>532843</v>
      </c>
      <c r="C14" s="267" t="s">
        <v>370</v>
      </c>
      <c r="D14" s="267" t="s">
        <v>3694</v>
      </c>
      <c r="E14" s="267" t="s">
        <v>584</v>
      </c>
      <c r="F14" s="380">
        <v>4000000</v>
      </c>
      <c r="G14" s="266">
        <v>125.53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44137</v>
      </c>
      <c r="B15" s="266">
        <v>526415</v>
      </c>
      <c r="C15" s="267" t="s">
        <v>3695</v>
      </c>
      <c r="D15" s="267" t="s">
        <v>3696</v>
      </c>
      <c r="E15" s="267" t="s">
        <v>583</v>
      </c>
      <c r="F15" s="380">
        <v>225690</v>
      </c>
      <c r="G15" s="266">
        <v>16.75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44137</v>
      </c>
      <c r="B16" s="266">
        <v>526415</v>
      </c>
      <c r="C16" s="267" t="s">
        <v>3695</v>
      </c>
      <c r="D16" s="267" t="s">
        <v>3697</v>
      </c>
      <c r="E16" s="267" t="s">
        <v>584</v>
      </c>
      <c r="F16" s="380">
        <v>225690</v>
      </c>
      <c r="G16" s="266">
        <v>16.75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44137</v>
      </c>
      <c r="B17" s="266">
        <v>531512</v>
      </c>
      <c r="C17" s="267" t="s">
        <v>3698</v>
      </c>
      <c r="D17" s="267" t="s">
        <v>3699</v>
      </c>
      <c r="E17" s="267" t="s">
        <v>583</v>
      </c>
      <c r="F17" s="380">
        <v>274922</v>
      </c>
      <c r="G17" s="266">
        <v>1.81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44137</v>
      </c>
      <c r="B18" s="266">
        <v>526247</v>
      </c>
      <c r="C18" s="267" t="s">
        <v>3700</v>
      </c>
      <c r="D18" s="267" t="s">
        <v>3701</v>
      </c>
      <c r="E18" s="267" t="s">
        <v>584</v>
      </c>
      <c r="F18" s="380">
        <v>100000</v>
      </c>
      <c r="G18" s="266">
        <v>115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44137</v>
      </c>
      <c r="B19" s="266">
        <v>539526</v>
      </c>
      <c r="C19" s="267" t="s">
        <v>3702</v>
      </c>
      <c r="D19" s="267" t="s">
        <v>3703</v>
      </c>
      <c r="E19" s="267" t="s">
        <v>584</v>
      </c>
      <c r="F19" s="380">
        <v>1131000</v>
      </c>
      <c r="G19" s="266">
        <v>0.78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44137</v>
      </c>
      <c r="B20" s="266">
        <v>543244</v>
      </c>
      <c r="C20" s="267" t="s">
        <v>3704</v>
      </c>
      <c r="D20" s="267" t="s">
        <v>3705</v>
      </c>
      <c r="E20" s="267" t="s">
        <v>583</v>
      </c>
      <c r="F20" s="380">
        <v>9000</v>
      </c>
      <c r="G20" s="266">
        <v>39.53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44137</v>
      </c>
      <c r="B21" s="266">
        <v>513472</v>
      </c>
      <c r="C21" s="267" t="s">
        <v>3706</v>
      </c>
      <c r="D21" s="267" t="s">
        <v>3707</v>
      </c>
      <c r="E21" s="267" t="s">
        <v>584</v>
      </c>
      <c r="F21" s="380">
        <v>150000</v>
      </c>
      <c r="G21" s="266">
        <v>20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44137</v>
      </c>
      <c r="B22" s="266">
        <v>538402</v>
      </c>
      <c r="C22" s="267" t="s">
        <v>3708</v>
      </c>
      <c r="D22" s="267" t="s">
        <v>3709</v>
      </c>
      <c r="E22" s="267" t="s">
        <v>583</v>
      </c>
      <c r="F22" s="380">
        <v>24800</v>
      </c>
      <c r="G22" s="266">
        <v>101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44137</v>
      </c>
      <c r="B23" s="266">
        <v>532070</v>
      </c>
      <c r="C23" s="267" t="s">
        <v>3710</v>
      </c>
      <c r="D23" s="267" t="s">
        <v>3711</v>
      </c>
      <c r="E23" s="267" t="s">
        <v>584</v>
      </c>
      <c r="F23" s="380">
        <v>30000</v>
      </c>
      <c r="G23" s="266">
        <v>11.1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44137</v>
      </c>
      <c r="B24" s="266">
        <v>532070</v>
      </c>
      <c r="C24" s="267" t="s">
        <v>3710</v>
      </c>
      <c r="D24" s="267" t="s">
        <v>3712</v>
      </c>
      <c r="E24" s="267" t="s">
        <v>583</v>
      </c>
      <c r="F24" s="380">
        <v>85500</v>
      </c>
      <c r="G24" s="266">
        <v>11.13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44137</v>
      </c>
      <c r="B25" s="266">
        <v>531644</v>
      </c>
      <c r="C25" s="267" t="s">
        <v>3713</v>
      </c>
      <c r="D25" s="267" t="s">
        <v>3714</v>
      </c>
      <c r="E25" s="267" t="s">
        <v>584</v>
      </c>
      <c r="F25" s="380">
        <v>51426</v>
      </c>
      <c r="G25" s="266">
        <v>10.02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44137</v>
      </c>
      <c r="B26" s="266">
        <v>533252</v>
      </c>
      <c r="C26" s="267" t="s">
        <v>3715</v>
      </c>
      <c r="D26" s="267" t="s">
        <v>3716</v>
      </c>
      <c r="E26" s="267" t="s">
        <v>583</v>
      </c>
      <c r="F26" s="380">
        <v>18441</v>
      </c>
      <c r="G26" s="266">
        <v>260.41000000000003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44137</v>
      </c>
      <c r="B27" s="266" t="s">
        <v>3717</v>
      </c>
      <c r="C27" s="267" t="s">
        <v>3718</v>
      </c>
      <c r="D27" s="267" t="s">
        <v>3719</v>
      </c>
      <c r="E27" s="267" t="s">
        <v>583</v>
      </c>
      <c r="F27" s="380">
        <v>164000</v>
      </c>
      <c r="G27" s="266">
        <v>7.9</v>
      </c>
      <c r="H27" s="344" t="s">
        <v>2952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44137</v>
      </c>
      <c r="B28" s="266" t="s">
        <v>644</v>
      </c>
      <c r="C28" s="267" t="s">
        <v>3720</v>
      </c>
      <c r="D28" s="267" t="s">
        <v>3721</v>
      </c>
      <c r="E28" s="267" t="s">
        <v>583</v>
      </c>
      <c r="F28" s="380">
        <v>460351</v>
      </c>
      <c r="G28" s="266">
        <v>75.849999999999994</v>
      </c>
      <c r="H28" s="344" t="s">
        <v>2952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44137</v>
      </c>
      <c r="B29" s="266" t="s">
        <v>132</v>
      </c>
      <c r="C29" s="267" t="s">
        <v>3722</v>
      </c>
      <c r="D29" s="267" t="s">
        <v>3723</v>
      </c>
      <c r="E29" s="267" t="s">
        <v>583</v>
      </c>
      <c r="F29" s="380">
        <v>370077</v>
      </c>
      <c r="G29" s="266">
        <v>614.47</v>
      </c>
      <c r="H29" s="344" t="s">
        <v>2952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44137</v>
      </c>
      <c r="B30" s="266" t="s">
        <v>2207</v>
      </c>
      <c r="C30" s="267" t="s">
        <v>3724</v>
      </c>
      <c r="D30" s="267" t="s">
        <v>3725</v>
      </c>
      <c r="E30" s="267" t="s">
        <v>583</v>
      </c>
      <c r="F30" s="380">
        <v>235900</v>
      </c>
      <c r="G30" s="266">
        <v>38.700000000000003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44137</v>
      </c>
      <c r="B31" s="266" t="s">
        <v>3726</v>
      </c>
      <c r="C31" s="267" t="s">
        <v>3727</v>
      </c>
      <c r="D31" s="267" t="s">
        <v>3728</v>
      </c>
      <c r="E31" s="267" t="s">
        <v>583</v>
      </c>
      <c r="F31" s="380">
        <v>39000</v>
      </c>
      <c r="G31" s="266">
        <v>65.92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44137</v>
      </c>
      <c r="B32" s="266" t="s">
        <v>3371</v>
      </c>
      <c r="C32" s="267" t="s">
        <v>3652</v>
      </c>
      <c r="D32" s="267" t="s">
        <v>3729</v>
      </c>
      <c r="E32" s="267" t="s">
        <v>583</v>
      </c>
      <c r="F32" s="380">
        <v>10000036</v>
      </c>
      <c r="G32" s="266">
        <v>0.55000000000000004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44137</v>
      </c>
      <c r="B33" s="266" t="s">
        <v>3371</v>
      </c>
      <c r="C33" s="267" t="s">
        <v>3652</v>
      </c>
      <c r="D33" s="267" t="s">
        <v>3674</v>
      </c>
      <c r="E33" s="267" t="s">
        <v>583</v>
      </c>
      <c r="F33" s="380">
        <v>11830880</v>
      </c>
      <c r="G33" s="266">
        <v>0.56999999999999995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44137</v>
      </c>
      <c r="B34" s="266" t="s">
        <v>3371</v>
      </c>
      <c r="C34" s="267" t="s">
        <v>3652</v>
      </c>
      <c r="D34" s="267" t="s">
        <v>3730</v>
      </c>
      <c r="E34" s="267" t="s">
        <v>583</v>
      </c>
      <c r="F34" s="380">
        <v>5250008</v>
      </c>
      <c r="G34" s="266">
        <v>0.55000000000000004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44137</v>
      </c>
      <c r="B35" s="266" t="s">
        <v>3371</v>
      </c>
      <c r="C35" s="267" t="s">
        <v>3652</v>
      </c>
      <c r="D35" s="267" t="s">
        <v>3731</v>
      </c>
      <c r="E35" s="267" t="s">
        <v>583</v>
      </c>
      <c r="F35" s="380">
        <v>6500000</v>
      </c>
      <c r="G35" s="266">
        <v>0.6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44137</v>
      </c>
      <c r="B36" s="266" t="s">
        <v>3717</v>
      </c>
      <c r="C36" s="267" t="s">
        <v>3718</v>
      </c>
      <c r="D36" s="267" t="s">
        <v>3732</v>
      </c>
      <c r="E36" s="267" t="s">
        <v>584</v>
      </c>
      <c r="F36" s="380">
        <v>160000</v>
      </c>
      <c r="G36" s="266">
        <v>7.9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44137</v>
      </c>
      <c r="B37" s="266" t="s">
        <v>370</v>
      </c>
      <c r="C37" s="267" t="s">
        <v>3733</v>
      </c>
      <c r="D37" s="267" t="s">
        <v>3694</v>
      </c>
      <c r="E37" s="267" t="s">
        <v>584</v>
      </c>
      <c r="F37" s="380">
        <v>4050000</v>
      </c>
      <c r="G37" s="266">
        <v>125.67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44137</v>
      </c>
      <c r="B38" s="266" t="s">
        <v>132</v>
      </c>
      <c r="C38" s="267" t="s">
        <v>3722</v>
      </c>
      <c r="D38" s="267" t="s">
        <v>3723</v>
      </c>
      <c r="E38" s="267" t="s">
        <v>584</v>
      </c>
      <c r="F38" s="380">
        <v>372715</v>
      </c>
      <c r="G38" s="266">
        <v>615.27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44137</v>
      </c>
      <c r="B39" s="266" t="s">
        <v>2207</v>
      </c>
      <c r="C39" s="267" t="s">
        <v>3724</v>
      </c>
      <c r="D39" s="267" t="s">
        <v>3725</v>
      </c>
      <c r="E39" s="267" t="s">
        <v>584</v>
      </c>
      <c r="F39" s="380">
        <v>25000</v>
      </c>
      <c r="G39" s="266">
        <v>39.9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44137</v>
      </c>
      <c r="B40" s="266" t="s">
        <v>2241</v>
      </c>
      <c r="C40" s="267" t="s">
        <v>3734</v>
      </c>
      <c r="D40" s="267" t="s">
        <v>3735</v>
      </c>
      <c r="E40" s="267" t="s">
        <v>584</v>
      </c>
      <c r="F40" s="380">
        <v>100000</v>
      </c>
      <c r="G40" s="266">
        <v>115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44137</v>
      </c>
      <c r="B41" s="266" t="s">
        <v>3726</v>
      </c>
      <c r="C41" s="267" t="s">
        <v>3727</v>
      </c>
      <c r="D41" s="267" t="s">
        <v>3728</v>
      </c>
      <c r="E41" s="267" t="s">
        <v>584</v>
      </c>
      <c r="F41" s="380">
        <v>39000</v>
      </c>
      <c r="G41" s="266">
        <v>64.36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44137</v>
      </c>
      <c r="B42" s="266" t="s">
        <v>3371</v>
      </c>
      <c r="C42" s="267" t="s">
        <v>3652</v>
      </c>
      <c r="D42" s="267" t="s">
        <v>3653</v>
      </c>
      <c r="E42" s="267" t="s">
        <v>584</v>
      </c>
      <c r="F42" s="380">
        <v>31769543</v>
      </c>
      <c r="G42" s="266">
        <v>0.56000000000000005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44137</v>
      </c>
      <c r="B43" s="266" t="s">
        <v>3371</v>
      </c>
      <c r="C43" s="267" t="s">
        <v>3652</v>
      </c>
      <c r="D43" s="267" t="s">
        <v>3729</v>
      </c>
      <c r="E43" s="267" t="s">
        <v>584</v>
      </c>
      <c r="F43" s="380">
        <v>5646036</v>
      </c>
      <c r="G43" s="266">
        <v>0.55000000000000004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44137</v>
      </c>
      <c r="B44" s="266" t="s">
        <v>3371</v>
      </c>
      <c r="C44" s="267" t="s">
        <v>3652</v>
      </c>
      <c r="D44" s="267" t="s">
        <v>3731</v>
      </c>
      <c r="E44" s="267" t="s">
        <v>584</v>
      </c>
      <c r="F44" s="380">
        <v>6500000</v>
      </c>
      <c r="G44" s="266">
        <v>0.63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44137</v>
      </c>
      <c r="B45" s="266" t="s">
        <v>3371</v>
      </c>
      <c r="C45" s="267" t="s">
        <v>3652</v>
      </c>
      <c r="D45" s="267" t="s">
        <v>3674</v>
      </c>
      <c r="E45" s="267" t="s">
        <v>584</v>
      </c>
      <c r="F45" s="380">
        <v>7930880</v>
      </c>
      <c r="G45" s="266">
        <v>0.59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44137</v>
      </c>
      <c r="B46" s="266" t="s">
        <v>3371</v>
      </c>
      <c r="C46" s="267" t="s">
        <v>3652</v>
      </c>
      <c r="D46" s="267" t="s">
        <v>3730</v>
      </c>
      <c r="E46" s="267" t="s">
        <v>584</v>
      </c>
      <c r="F46" s="380">
        <v>1363497</v>
      </c>
      <c r="G46" s="266">
        <v>0.6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B47" s="266"/>
      <c r="C47" s="267"/>
      <c r="D47" s="267"/>
      <c r="E47" s="267"/>
      <c r="F47" s="380"/>
      <c r="G47" s="266"/>
      <c r="H47" s="344"/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B48" s="266"/>
      <c r="C48" s="267"/>
      <c r="D48" s="267"/>
      <c r="E48" s="267"/>
      <c r="F48" s="380"/>
      <c r="G48" s="266"/>
      <c r="H48" s="344"/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2:35">
      <c r="B49" s="266"/>
      <c r="C49" s="267"/>
      <c r="D49" s="267"/>
      <c r="E49" s="267"/>
      <c r="F49" s="380"/>
      <c r="G49" s="266"/>
      <c r="H49" s="344"/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2:35">
      <c r="B50" s="266"/>
      <c r="C50" s="267"/>
      <c r="D50" s="267"/>
      <c r="E50" s="267"/>
      <c r="F50" s="380"/>
      <c r="G50" s="266"/>
      <c r="H50" s="344"/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2:35">
      <c r="B51" s="266"/>
      <c r="C51" s="267"/>
      <c r="D51" s="267"/>
      <c r="E51" s="267"/>
      <c r="F51" s="380"/>
      <c r="G51" s="266"/>
      <c r="H51" s="344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2:35">
      <c r="B52" s="266"/>
      <c r="C52" s="267"/>
      <c r="D52" s="267"/>
      <c r="E52" s="267"/>
      <c r="F52" s="380"/>
      <c r="G52" s="266"/>
      <c r="H52" s="344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2:35">
      <c r="B53" s="266"/>
      <c r="C53" s="267"/>
      <c r="D53" s="267"/>
      <c r="E53" s="267"/>
      <c r="F53" s="380"/>
      <c r="G53" s="266"/>
      <c r="H53" s="344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2:35">
      <c r="B54" s="266"/>
      <c r="C54" s="267"/>
      <c r="D54" s="267"/>
      <c r="E54" s="267"/>
      <c r="F54" s="380"/>
      <c r="G54" s="266"/>
      <c r="H54" s="344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2:35">
      <c r="B55" s="266"/>
      <c r="C55" s="267"/>
      <c r="D55" s="267"/>
      <c r="E55" s="267"/>
      <c r="F55" s="380"/>
      <c r="G55" s="266"/>
      <c r="H55" s="344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2:35">
      <c r="B56" s="266"/>
      <c r="C56" s="267"/>
      <c r="D56" s="267"/>
      <c r="E56" s="267"/>
      <c r="F56" s="380"/>
      <c r="G56" s="266"/>
      <c r="H56" s="344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2:35">
      <c r="B57" s="266"/>
      <c r="C57" s="267"/>
      <c r="D57" s="267"/>
      <c r="E57" s="267"/>
      <c r="F57" s="380"/>
      <c r="G57" s="266"/>
      <c r="H57" s="344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2:35">
      <c r="B58" s="266"/>
      <c r="C58" s="267"/>
      <c r="D58" s="267"/>
      <c r="E58" s="267"/>
      <c r="F58" s="380"/>
      <c r="G58" s="266"/>
      <c r="H58" s="344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2:35">
      <c r="B59" s="266"/>
      <c r="C59" s="267"/>
      <c r="D59" s="267"/>
      <c r="E59" s="267"/>
      <c r="F59" s="380"/>
      <c r="G59" s="266"/>
      <c r="H59" s="344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2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2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2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2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2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2"/>
  <sheetViews>
    <sheetView zoomScale="85" zoomScaleNormal="85" workbookViewId="0">
      <selection activeCell="F25" sqref="F2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3688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44138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44064</v>
      </c>
      <c r="C10" s="423"/>
      <c r="D10" s="424" t="s">
        <v>284</v>
      </c>
      <c r="E10" s="425" t="s">
        <v>600</v>
      </c>
      <c r="F10" s="426">
        <v>172</v>
      </c>
      <c r="G10" s="425">
        <v>160</v>
      </c>
      <c r="H10" s="472">
        <v>180.5</v>
      </c>
      <c r="I10" s="427">
        <v>195</v>
      </c>
      <c r="J10" s="428" t="s">
        <v>3635</v>
      </c>
      <c r="K10" s="428">
        <f t="shared" ref="K10" si="0">H10-F10</f>
        <v>8.5</v>
      </c>
      <c r="L10" s="448">
        <f t="shared" ref="L10" si="1">(F10*-0.8)/100</f>
        <v>-1.3759999999999999</v>
      </c>
      <c r="M10" s="429">
        <f t="shared" ref="M10" si="2">(K10+L10)/F10</f>
        <v>4.1418604651162795E-2</v>
      </c>
      <c r="N10" s="430" t="s">
        <v>599</v>
      </c>
      <c r="O10" s="431">
        <v>44070</v>
      </c>
      <c r="Q10" s="415"/>
      <c r="R10" s="416" t="s">
        <v>3186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44097</v>
      </c>
      <c r="C11" s="423"/>
      <c r="D11" s="424" t="s">
        <v>569</v>
      </c>
      <c r="E11" s="425" t="s">
        <v>600</v>
      </c>
      <c r="F11" s="426">
        <v>2110</v>
      </c>
      <c r="G11" s="425">
        <v>1980</v>
      </c>
      <c r="H11" s="425">
        <v>2192.5</v>
      </c>
      <c r="I11" s="427" t="s">
        <v>3638</v>
      </c>
      <c r="J11" s="428" t="s">
        <v>3639</v>
      </c>
      <c r="K11" s="428">
        <f t="shared" ref="K11" si="3">H11-F11</f>
        <v>82.5</v>
      </c>
      <c r="L11" s="448">
        <f>(F11*-0.7)/100</f>
        <v>-14.77</v>
      </c>
      <c r="M11" s="429">
        <f>(K11+L11)/F11</f>
        <v>3.2099526066350713E-2</v>
      </c>
      <c r="N11" s="430" t="s">
        <v>599</v>
      </c>
      <c r="O11" s="431">
        <v>44103</v>
      </c>
      <c r="Q11" s="415"/>
      <c r="R11" s="416" t="s">
        <v>602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21">
        <v>3</v>
      </c>
      <c r="B12" s="422">
        <v>44110</v>
      </c>
      <c r="C12" s="423"/>
      <c r="D12" s="424" t="s">
        <v>138</v>
      </c>
      <c r="E12" s="425" t="s">
        <v>600</v>
      </c>
      <c r="F12" s="426">
        <v>619</v>
      </c>
      <c r="G12" s="425">
        <v>590</v>
      </c>
      <c r="H12" s="425">
        <v>646</v>
      </c>
      <c r="I12" s="427">
        <v>690</v>
      </c>
      <c r="J12" s="428" t="s">
        <v>3642</v>
      </c>
      <c r="K12" s="428">
        <f t="shared" ref="K12" si="4">H12-F12</f>
        <v>27</v>
      </c>
      <c r="L12" s="448">
        <f t="shared" ref="L12" si="5">(F12*-0.8)/100</f>
        <v>-4.9520000000000008</v>
      </c>
      <c r="M12" s="429">
        <f t="shared" ref="M12" si="6">(K12+L12)/F12</f>
        <v>3.5618739903069463E-2</v>
      </c>
      <c r="N12" s="430" t="s">
        <v>599</v>
      </c>
      <c r="O12" s="431">
        <v>44113</v>
      </c>
      <c r="Q12" s="415"/>
      <c r="R12" s="416" t="s">
        <v>3633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421">
        <v>4</v>
      </c>
      <c r="B13" s="422">
        <v>44110</v>
      </c>
      <c r="C13" s="423"/>
      <c r="D13" s="424" t="s">
        <v>142</v>
      </c>
      <c r="E13" s="425" t="s">
        <v>600</v>
      </c>
      <c r="F13" s="426">
        <v>6890</v>
      </c>
      <c r="G13" s="425">
        <v>6600</v>
      </c>
      <c r="H13" s="425">
        <v>7170</v>
      </c>
      <c r="I13" s="427">
        <v>7450</v>
      </c>
      <c r="J13" s="428" t="s">
        <v>3649</v>
      </c>
      <c r="K13" s="428">
        <f t="shared" ref="K13" si="7">H13-F13</f>
        <v>280</v>
      </c>
      <c r="L13" s="448">
        <f t="shared" ref="L13" si="8">(F13*-0.8)/100</f>
        <v>-55.12</v>
      </c>
      <c r="M13" s="429">
        <f t="shared" ref="M13" si="9">(K13+L13)/F13</f>
        <v>3.2638606676342524E-2</v>
      </c>
      <c r="N13" s="430" t="s">
        <v>599</v>
      </c>
      <c r="O13" s="431">
        <v>44131</v>
      </c>
      <c r="Q13" s="415"/>
      <c r="R13" s="416" t="s">
        <v>3633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382">
        <v>5</v>
      </c>
      <c r="B14" s="404">
        <v>44112</v>
      </c>
      <c r="C14" s="409"/>
      <c r="D14" s="439" t="s">
        <v>3640</v>
      </c>
      <c r="E14" s="410" t="s">
        <v>600</v>
      </c>
      <c r="F14" s="410" t="s">
        <v>3641</v>
      </c>
      <c r="G14" s="418">
        <v>548</v>
      </c>
      <c r="H14" s="410"/>
      <c r="I14" s="406">
        <v>640</v>
      </c>
      <c r="J14" s="483" t="s">
        <v>601</v>
      </c>
      <c r="K14" s="483"/>
      <c r="L14" s="450"/>
      <c r="M14" s="483"/>
      <c r="N14" s="412"/>
      <c r="O14" s="413"/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382">
        <v>6</v>
      </c>
      <c r="B15" s="404">
        <v>44126</v>
      </c>
      <c r="C15" s="409"/>
      <c r="D15" s="439" t="s">
        <v>301</v>
      </c>
      <c r="E15" s="410" t="s">
        <v>600</v>
      </c>
      <c r="F15" s="410" t="s">
        <v>3645</v>
      </c>
      <c r="G15" s="418">
        <v>1895</v>
      </c>
      <c r="H15" s="410"/>
      <c r="I15" s="406" t="s">
        <v>3646</v>
      </c>
      <c r="J15" s="483" t="s">
        <v>601</v>
      </c>
      <c r="K15" s="483"/>
      <c r="L15" s="450"/>
      <c r="M15" s="483"/>
      <c r="N15" s="412"/>
      <c r="O15" s="413"/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44131</v>
      </c>
      <c r="C16" s="409"/>
      <c r="D16" s="439" t="s">
        <v>71</v>
      </c>
      <c r="E16" s="410" t="s">
        <v>600</v>
      </c>
      <c r="F16" s="410" t="s">
        <v>3650</v>
      </c>
      <c r="G16" s="418">
        <v>375</v>
      </c>
      <c r="H16" s="410"/>
      <c r="I16" s="406" t="s">
        <v>3651</v>
      </c>
      <c r="J16" s="483" t="s">
        <v>601</v>
      </c>
      <c r="K16" s="483"/>
      <c r="L16" s="450"/>
      <c r="M16" s="483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6">
        <v>8</v>
      </c>
      <c r="B17" s="435">
        <v>44133</v>
      </c>
      <c r="C17" s="457"/>
      <c r="D17" s="467" t="s">
        <v>118</v>
      </c>
      <c r="E17" s="458" t="s">
        <v>600</v>
      </c>
      <c r="F17" s="458">
        <v>392</v>
      </c>
      <c r="G17" s="460">
        <v>368</v>
      </c>
      <c r="H17" s="458">
        <v>417</v>
      </c>
      <c r="I17" s="459" t="s">
        <v>3654</v>
      </c>
      <c r="J17" s="434" t="s">
        <v>743</v>
      </c>
      <c r="K17" s="434">
        <f t="shared" ref="K17" si="10">H17-F17</f>
        <v>25</v>
      </c>
      <c r="L17" s="447">
        <f t="shared" ref="L17" si="11">(F17*-0.8)/100</f>
        <v>-3.1360000000000001</v>
      </c>
      <c r="M17" s="437">
        <f t="shared" ref="M17" si="12">(K17+L17)/F17</f>
        <v>5.5775510204081634E-2</v>
      </c>
      <c r="N17" s="438" t="s">
        <v>599</v>
      </c>
      <c r="O17" s="468">
        <v>44137</v>
      </c>
      <c r="Q17" s="415"/>
      <c r="R17" s="416" t="s">
        <v>602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44133</v>
      </c>
      <c r="C18" s="409"/>
      <c r="D18" s="439" t="s">
        <v>3655</v>
      </c>
      <c r="E18" s="410" t="s">
        <v>600</v>
      </c>
      <c r="F18" s="410" t="s">
        <v>3656</v>
      </c>
      <c r="G18" s="418">
        <v>640</v>
      </c>
      <c r="H18" s="410"/>
      <c r="I18" s="406" t="s">
        <v>3657</v>
      </c>
      <c r="J18" s="483" t="s">
        <v>601</v>
      </c>
      <c r="K18" s="483"/>
      <c r="L18" s="450"/>
      <c r="M18" s="483"/>
      <c r="N18" s="412"/>
      <c r="O18" s="413"/>
      <c r="Q18" s="415"/>
      <c r="R18" s="416" t="s">
        <v>3186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414" customFormat="1" ht="14.25">
      <c r="A19" s="382">
        <v>10</v>
      </c>
      <c r="B19" s="404">
        <v>44134</v>
      </c>
      <c r="C19" s="409"/>
      <c r="D19" s="439" t="s">
        <v>3668</v>
      </c>
      <c r="E19" s="410" t="s">
        <v>600</v>
      </c>
      <c r="F19" s="410" t="s">
        <v>3669</v>
      </c>
      <c r="G19" s="418">
        <v>337</v>
      </c>
      <c r="H19" s="410"/>
      <c r="I19" s="406" t="s">
        <v>3670</v>
      </c>
      <c r="J19" s="483" t="s">
        <v>601</v>
      </c>
      <c r="K19" s="483"/>
      <c r="L19" s="450"/>
      <c r="M19" s="483"/>
      <c r="N19" s="412"/>
      <c r="O19" s="413"/>
      <c r="Q19" s="415"/>
      <c r="R19" s="416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</row>
    <row r="20" spans="1:38" s="414" customFormat="1" ht="14.25">
      <c r="A20" s="382">
        <v>11</v>
      </c>
      <c r="B20" s="404">
        <v>44137</v>
      </c>
      <c r="C20" s="409"/>
      <c r="D20" s="439" t="s">
        <v>1396</v>
      </c>
      <c r="E20" s="410" t="s">
        <v>600</v>
      </c>
      <c r="F20" s="410" t="s">
        <v>3680</v>
      </c>
      <c r="G20" s="418">
        <v>3280</v>
      </c>
      <c r="H20" s="410"/>
      <c r="I20" s="406">
        <v>4200</v>
      </c>
      <c r="J20" s="411" t="s">
        <v>601</v>
      </c>
      <c r="K20" s="411"/>
      <c r="L20" s="450"/>
      <c r="M20" s="483"/>
      <c r="N20" s="412"/>
      <c r="O20" s="413"/>
      <c r="Q20" s="415"/>
      <c r="R20" s="416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</row>
    <row r="21" spans="1:38" s="5" customFormat="1" ht="14.25">
      <c r="A21" s="382">
        <v>12</v>
      </c>
      <c r="B21" s="404">
        <v>44137</v>
      </c>
      <c r="C21" s="405"/>
      <c r="D21" s="439" t="s">
        <v>106</v>
      </c>
      <c r="E21" s="410" t="s">
        <v>3627</v>
      </c>
      <c r="F21" s="410" t="s">
        <v>3681</v>
      </c>
      <c r="G21" s="418">
        <v>805</v>
      </c>
      <c r="H21" s="410"/>
      <c r="I21" s="406">
        <v>700</v>
      </c>
      <c r="J21" s="412" t="s">
        <v>601</v>
      </c>
      <c r="K21" s="412"/>
      <c r="L21" s="451"/>
      <c r="M21" s="375"/>
      <c r="N21" s="385"/>
      <c r="O21" s="381"/>
      <c r="P21" s="414"/>
      <c r="Q21" s="64"/>
      <c r="R21" s="340"/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/>
      <c r="B22" s="404"/>
      <c r="C22" s="405"/>
      <c r="D22" s="439"/>
      <c r="E22" s="410"/>
      <c r="F22" s="410"/>
      <c r="G22" s="418"/>
      <c r="H22" s="410"/>
      <c r="I22" s="406"/>
      <c r="J22" s="412"/>
      <c r="K22" s="412"/>
      <c r="L22" s="451"/>
      <c r="M22" s="375"/>
      <c r="N22" s="385"/>
      <c r="O22" s="381"/>
      <c r="P22" s="414"/>
      <c r="Q22" s="64"/>
      <c r="R22" s="340"/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51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51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382"/>
      <c r="B25" s="404"/>
      <c r="C25" s="405"/>
      <c r="D25" s="439"/>
      <c r="E25" s="410"/>
      <c r="F25" s="410"/>
      <c r="G25" s="418"/>
      <c r="H25" s="410"/>
      <c r="I25" s="406"/>
      <c r="J25" s="412"/>
      <c r="K25" s="412"/>
      <c r="L25" s="451"/>
      <c r="M25" s="375"/>
      <c r="N25" s="385"/>
      <c r="O25" s="381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382"/>
      <c r="B26" s="404"/>
      <c r="C26" s="405"/>
      <c r="D26" s="439"/>
      <c r="E26" s="410"/>
      <c r="F26" s="410"/>
      <c r="G26" s="418"/>
      <c r="H26" s="410"/>
      <c r="I26" s="406"/>
      <c r="J26" s="412"/>
      <c r="K26" s="412"/>
      <c r="L26" s="451"/>
      <c r="M26" s="375"/>
      <c r="N26" s="385"/>
      <c r="O26" s="381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32"/>
      <c r="B27" s="533"/>
      <c r="C27" s="534"/>
      <c r="D27" s="535"/>
      <c r="E27" s="536"/>
      <c r="F27" s="536"/>
      <c r="G27" s="476"/>
      <c r="H27" s="536"/>
      <c r="I27" s="537"/>
      <c r="J27" s="477"/>
      <c r="K27" s="477"/>
      <c r="L27" s="538"/>
      <c r="M27" s="79"/>
      <c r="N27" s="539"/>
      <c r="O27" s="540"/>
      <c r="P27" s="414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4.25">
      <c r="A28" s="532"/>
      <c r="B28" s="533"/>
      <c r="C28" s="534"/>
      <c r="D28" s="535"/>
      <c r="E28" s="536"/>
      <c r="F28" s="536"/>
      <c r="G28" s="476"/>
      <c r="H28" s="536"/>
      <c r="I28" s="537"/>
      <c r="J28" s="477"/>
      <c r="K28" s="477"/>
      <c r="L28" s="538"/>
      <c r="M28" s="79"/>
      <c r="N28" s="539"/>
      <c r="O28" s="540"/>
      <c r="P28" s="414"/>
      <c r="Q28" s="64"/>
      <c r="R28" s="340"/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38" s="5" customFormat="1" ht="12" customHeight="1">
      <c r="A29" s="23" t="s">
        <v>603</v>
      </c>
      <c r="B29" s="24"/>
      <c r="C29" s="25"/>
      <c r="D29" s="26"/>
      <c r="E29" s="27"/>
      <c r="F29" s="28"/>
      <c r="G29" s="28"/>
      <c r="H29" s="28"/>
      <c r="I29" s="28"/>
      <c r="J29" s="65"/>
      <c r="K29" s="28"/>
      <c r="L29" s="452"/>
      <c r="M29" s="38"/>
      <c r="N29" s="65"/>
      <c r="O29" s="66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9" t="s">
        <v>604</v>
      </c>
      <c r="B30" s="23"/>
      <c r="C30" s="23"/>
      <c r="D30" s="23"/>
      <c r="F30" s="30" t="s">
        <v>605</v>
      </c>
      <c r="G30" s="17"/>
      <c r="H30" s="31"/>
      <c r="I30" s="36"/>
      <c r="J30" s="67"/>
      <c r="K30" s="68"/>
      <c r="L30" s="453"/>
      <c r="M30" s="69"/>
      <c r="N30" s="16"/>
      <c r="O30" s="70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 t="s">
        <v>606</v>
      </c>
      <c r="B31" s="23"/>
      <c r="C31" s="23"/>
      <c r="D31" s="23"/>
      <c r="E31" s="32"/>
      <c r="F31" s="30" t="s">
        <v>607</v>
      </c>
      <c r="G31" s="17"/>
      <c r="H31" s="31"/>
      <c r="I31" s="36"/>
      <c r="J31" s="67"/>
      <c r="K31" s="68"/>
      <c r="L31" s="453"/>
      <c r="M31" s="69"/>
      <c r="N31" s="16"/>
      <c r="O31" s="70"/>
      <c r="P31" s="8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s="5" customFormat="1" ht="12" customHeight="1">
      <c r="A32" s="23"/>
      <c r="B32" s="23"/>
      <c r="C32" s="23"/>
      <c r="D32" s="23"/>
      <c r="E32" s="32"/>
      <c r="F32" s="17"/>
      <c r="G32" s="17"/>
      <c r="H32" s="31"/>
      <c r="I32" s="36"/>
      <c r="J32" s="71"/>
      <c r="K32" s="68"/>
      <c r="L32" s="453"/>
      <c r="M32" s="17"/>
      <c r="N32" s="72"/>
      <c r="O32" s="57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</row>
    <row r="33" spans="1:34" ht="15">
      <c r="A33" s="11"/>
      <c r="B33" s="33" t="s">
        <v>608</v>
      </c>
      <c r="C33" s="33"/>
      <c r="D33" s="33"/>
      <c r="E33" s="33"/>
      <c r="F33" s="34"/>
      <c r="G33" s="32"/>
      <c r="H33" s="32"/>
      <c r="I33" s="73"/>
      <c r="J33" s="74"/>
      <c r="K33" s="75"/>
      <c r="L33" s="454"/>
      <c r="M33" s="12"/>
      <c r="N33" s="11"/>
      <c r="O33" s="53"/>
      <c r="P33" s="7"/>
      <c r="R33" s="82"/>
      <c r="S33" s="16"/>
      <c r="T33" s="16"/>
      <c r="U33" s="16"/>
      <c r="V33" s="16"/>
      <c r="W33" s="16"/>
      <c r="X33" s="16"/>
      <c r="Y33" s="16"/>
      <c r="Z33" s="16"/>
    </row>
    <row r="34" spans="1:34" s="6" customFormat="1" ht="38.25">
      <c r="A34" s="20" t="s">
        <v>16</v>
      </c>
      <c r="B34" s="21" t="s">
        <v>575</v>
      </c>
      <c r="C34" s="21"/>
      <c r="D34" s="22" t="s">
        <v>588</v>
      </c>
      <c r="E34" s="21" t="s">
        <v>589</v>
      </c>
      <c r="F34" s="21" t="s">
        <v>590</v>
      </c>
      <c r="G34" s="21" t="s">
        <v>609</v>
      </c>
      <c r="H34" s="21" t="s">
        <v>592</v>
      </c>
      <c r="I34" s="21" t="s">
        <v>593</v>
      </c>
      <c r="J34" s="21" t="s">
        <v>594</v>
      </c>
      <c r="K34" s="62" t="s">
        <v>610</v>
      </c>
      <c r="L34" s="455" t="s">
        <v>3630</v>
      </c>
      <c r="M34" s="63" t="s">
        <v>3629</v>
      </c>
      <c r="N34" s="21" t="s">
        <v>597</v>
      </c>
      <c r="O34" s="78" t="s">
        <v>598</v>
      </c>
      <c r="P34" s="7"/>
      <c r="Q34" s="40"/>
      <c r="R34" s="38"/>
      <c r="S34" s="38"/>
      <c r="T34" s="38"/>
    </row>
    <row r="35" spans="1:34" s="9" customFormat="1" ht="15" customHeight="1">
      <c r="A35" s="463">
        <v>1</v>
      </c>
      <c r="B35" s="496">
        <v>44123</v>
      </c>
      <c r="C35" s="440"/>
      <c r="D35" s="441" t="s">
        <v>91</v>
      </c>
      <c r="E35" s="442" t="s">
        <v>600</v>
      </c>
      <c r="F35" s="442" t="s">
        <v>3643</v>
      </c>
      <c r="G35" s="443">
        <v>3040</v>
      </c>
      <c r="H35" s="443"/>
      <c r="I35" s="442">
        <v>3350</v>
      </c>
      <c r="J35" s="442" t="s">
        <v>601</v>
      </c>
      <c r="K35" s="442"/>
      <c r="L35" s="442"/>
      <c r="M35" s="442"/>
      <c r="N35" s="442"/>
      <c r="O35" s="442"/>
      <c r="P35" s="64"/>
      <c r="Q35" s="64"/>
      <c r="R35" s="408" t="s">
        <v>602</v>
      </c>
      <c r="S35" s="6"/>
      <c r="T35" s="6"/>
      <c r="U35" s="6"/>
      <c r="V35" s="6"/>
      <c r="W35" s="6"/>
      <c r="X35" s="6"/>
      <c r="Y35" s="6"/>
      <c r="Z35" s="6"/>
      <c r="AA35" s="6"/>
    </row>
    <row r="36" spans="1:34" s="400" customFormat="1" ht="15" customHeight="1">
      <c r="A36" s="507">
        <v>2</v>
      </c>
      <c r="B36" s="505">
        <v>44134</v>
      </c>
      <c r="C36" s="508"/>
      <c r="D36" s="509" t="s">
        <v>3660</v>
      </c>
      <c r="E36" s="436" t="s">
        <v>600</v>
      </c>
      <c r="F36" s="436">
        <v>2195</v>
      </c>
      <c r="G36" s="510">
        <v>2140</v>
      </c>
      <c r="H36" s="510">
        <v>2247.5</v>
      </c>
      <c r="I36" s="436">
        <v>2300</v>
      </c>
      <c r="J36" s="434" t="s">
        <v>3644</v>
      </c>
      <c r="K36" s="434">
        <f t="shared" ref="K36" si="13">H36-F36</f>
        <v>52.5</v>
      </c>
      <c r="L36" s="447">
        <f t="shared" ref="L36" si="14">(F36*-0.7)/100</f>
        <v>-15.365</v>
      </c>
      <c r="M36" s="437">
        <f t="shared" ref="M36" si="15">(K36+L36)/F36</f>
        <v>1.6917995444191342E-2</v>
      </c>
      <c r="N36" s="438" t="s">
        <v>599</v>
      </c>
      <c r="O36" s="468">
        <v>44137</v>
      </c>
      <c r="P36" s="7"/>
      <c r="Q36" s="7"/>
      <c r="R36" s="343"/>
      <c r="S36" s="40"/>
      <c r="T36" s="40"/>
      <c r="U36" s="40"/>
      <c r="V36" s="40"/>
      <c r="W36" s="40"/>
      <c r="X36" s="40"/>
      <c r="Y36" s="40"/>
      <c r="Z36" s="40"/>
      <c r="AA36" s="40"/>
    </row>
    <row r="37" spans="1:34" s="9" customFormat="1" ht="15" customHeight="1">
      <c r="A37" s="463">
        <v>3</v>
      </c>
      <c r="B37" s="496">
        <v>44134</v>
      </c>
      <c r="C37" s="440"/>
      <c r="D37" s="441" t="s">
        <v>3663</v>
      </c>
      <c r="E37" s="442" t="s">
        <v>600</v>
      </c>
      <c r="F37" s="442" t="s">
        <v>3664</v>
      </c>
      <c r="G37" s="443">
        <v>134.9</v>
      </c>
      <c r="H37" s="443"/>
      <c r="I37" s="442" t="s">
        <v>3665</v>
      </c>
      <c r="J37" s="442" t="s">
        <v>601</v>
      </c>
      <c r="K37" s="442"/>
      <c r="L37" s="442"/>
      <c r="M37" s="442"/>
      <c r="N37" s="442"/>
      <c r="O37" s="442"/>
      <c r="P37" s="7"/>
      <c r="Q37" s="7"/>
      <c r="R37" s="343"/>
      <c r="S37" s="40"/>
      <c r="T37" s="40"/>
      <c r="U37" s="40"/>
      <c r="V37" s="40"/>
      <c r="W37" s="40"/>
      <c r="X37" s="40"/>
      <c r="Y37" s="40"/>
      <c r="Z37" s="40"/>
      <c r="AA37" s="40"/>
      <c r="AB37" s="400"/>
    </row>
    <row r="38" spans="1:34" s="400" customFormat="1" ht="15" customHeight="1">
      <c r="A38" s="463">
        <v>4</v>
      </c>
      <c r="B38" s="496">
        <v>44134</v>
      </c>
      <c r="C38" s="511"/>
      <c r="D38" s="445" t="s">
        <v>3666</v>
      </c>
      <c r="E38" s="446" t="s">
        <v>600</v>
      </c>
      <c r="F38" s="446" t="s">
        <v>3667</v>
      </c>
      <c r="G38" s="512">
        <v>477</v>
      </c>
      <c r="H38" s="512"/>
      <c r="I38" s="446">
        <v>520</v>
      </c>
      <c r="J38" s="490" t="s">
        <v>601</v>
      </c>
      <c r="K38" s="490"/>
      <c r="L38" s="491"/>
      <c r="M38" s="478"/>
      <c r="N38" s="411"/>
      <c r="O38" s="462"/>
      <c r="P38" s="7"/>
      <c r="Q38" s="7"/>
      <c r="R38" s="343"/>
      <c r="S38" s="40"/>
      <c r="T38" s="40"/>
      <c r="U38" s="40"/>
      <c r="V38" s="40"/>
      <c r="W38" s="40"/>
      <c r="X38" s="40"/>
      <c r="Y38" s="40"/>
      <c r="Z38" s="40"/>
      <c r="AA38" s="40"/>
    </row>
    <row r="39" spans="1:34" s="400" customFormat="1" ht="15" customHeight="1">
      <c r="A39" s="524">
        <v>5</v>
      </c>
      <c r="B39" s="500">
        <v>44137</v>
      </c>
      <c r="C39" s="525"/>
      <c r="D39" s="469" t="s">
        <v>330</v>
      </c>
      <c r="E39" s="470" t="s">
        <v>600</v>
      </c>
      <c r="F39" s="470">
        <v>242</v>
      </c>
      <c r="G39" s="526">
        <v>235</v>
      </c>
      <c r="H39" s="526">
        <v>235</v>
      </c>
      <c r="I39" s="470" t="s">
        <v>3679</v>
      </c>
      <c r="J39" s="465" t="s">
        <v>3647</v>
      </c>
      <c r="K39" s="465">
        <f t="shared" ref="K39" si="16">H39-F39</f>
        <v>-7</v>
      </c>
      <c r="L39" s="449">
        <f t="shared" ref="L39" si="17">(F39*-0.7)/100</f>
        <v>-1.6939999999999997</v>
      </c>
      <c r="M39" s="419">
        <f t="shared" ref="M39" si="18">(K39+L39)/F39</f>
        <v>-3.5925619834710737E-2</v>
      </c>
      <c r="N39" s="432" t="s">
        <v>663</v>
      </c>
      <c r="O39" s="420">
        <v>44137</v>
      </c>
      <c r="P39" s="7"/>
      <c r="Q39" s="7"/>
      <c r="R39" s="343"/>
      <c r="S39" s="40"/>
      <c r="T39" s="40"/>
      <c r="U39" s="40"/>
      <c r="V39" s="40"/>
      <c r="W39" s="40"/>
      <c r="X39" s="40"/>
      <c r="Y39" s="40"/>
      <c r="Z39" s="40"/>
      <c r="AA39" s="40"/>
    </row>
    <row r="40" spans="1:34" s="9" customFormat="1" ht="15" customHeight="1">
      <c r="A40" s="463">
        <v>6</v>
      </c>
      <c r="B40" s="496">
        <v>44137</v>
      </c>
      <c r="C40" s="440"/>
      <c r="D40" s="441" t="s">
        <v>47</v>
      </c>
      <c r="E40" s="442" t="s">
        <v>600</v>
      </c>
      <c r="F40" s="442" t="s">
        <v>3682</v>
      </c>
      <c r="G40" s="443">
        <v>2025</v>
      </c>
      <c r="H40" s="443"/>
      <c r="I40" s="442">
        <v>2200</v>
      </c>
      <c r="J40" s="442" t="s">
        <v>601</v>
      </c>
      <c r="K40" s="442"/>
      <c r="L40" s="442"/>
      <c r="M40" s="442"/>
      <c r="N40" s="442"/>
      <c r="O40" s="442"/>
      <c r="P40" s="7"/>
      <c r="Q40" s="7"/>
      <c r="R40" s="343"/>
      <c r="S40" s="40"/>
      <c r="T40" s="40"/>
      <c r="U40" s="40"/>
      <c r="V40" s="40"/>
      <c r="W40" s="40"/>
      <c r="X40" s="40"/>
      <c r="Y40" s="40"/>
      <c r="Z40" s="40"/>
      <c r="AA40" s="40"/>
      <c r="AB40" s="400"/>
    </row>
    <row r="41" spans="1:34" s="400" customFormat="1" ht="15" customHeight="1">
      <c r="A41" s="463">
        <v>7</v>
      </c>
      <c r="B41" s="496">
        <v>44137</v>
      </c>
      <c r="C41" s="511"/>
      <c r="D41" s="441" t="s">
        <v>338</v>
      </c>
      <c r="E41" s="446" t="s">
        <v>600</v>
      </c>
      <c r="F41" s="446" t="s">
        <v>3683</v>
      </c>
      <c r="G41" s="512">
        <v>455</v>
      </c>
      <c r="H41" s="512"/>
      <c r="I41" s="446" t="s">
        <v>3135</v>
      </c>
      <c r="J41" s="376" t="s">
        <v>601</v>
      </c>
      <c r="K41" s="376"/>
      <c r="L41" s="480"/>
      <c r="M41" s="478"/>
      <c r="N41" s="412"/>
      <c r="O41" s="462"/>
      <c r="P41" s="7"/>
      <c r="Q41" s="7"/>
      <c r="R41" s="343"/>
      <c r="S41" s="40"/>
      <c r="T41" s="40"/>
      <c r="U41" s="40"/>
      <c r="V41" s="40"/>
      <c r="W41" s="40"/>
      <c r="X41" s="40"/>
      <c r="Y41" s="40"/>
      <c r="Z41" s="40"/>
      <c r="AA41" s="40"/>
    </row>
    <row r="42" spans="1:34" s="400" customFormat="1" ht="15" customHeight="1">
      <c r="A42" s="463"/>
      <c r="B42" s="496"/>
      <c r="C42" s="511"/>
      <c r="D42" s="441"/>
      <c r="E42" s="446"/>
      <c r="F42" s="446"/>
      <c r="G42" s="512"/>
      <c r="H42" s="512"/>
      <c r="I42" s="446"/>
      <c r="J42" s="376"/>
      <c r="K42" s="376"/>
      <c r="L42" s="480"/>
      <c r="M42" s="478"/>
      <c r="N42" s="412"/>
      <c r="O42" s="462"/>
      <c r="P42" s="7"/>
      <c r="Q42" s="7"/>
      <c r="R42" s="343"/>
      <c r="S42" s="40"/>
      <c r="T42" s="40"/>
      <c r="U42" s="40"/>
      <c r="V42" s="40"/>
      <c r="W42" s="40"/>
      <c r="X42" s="40"/>
      <c r="Y42" s="40"/>
      <c r="Z42" s="40"/>
      <c r="AA42" s="40"/>
    </row>
    <row r="43" spans="1:34" s="400" customFormat="1" ht="15" customHeight="1">
      <c r="A43" s="463"/>
      <c r="B43" s="496"/>
      <c r="C43" s="511"/>
      <c r="D43" s="441"/>
      <c r="E43" s="446"/>
      <c r="F43" s="446"/>
      <c r="G43" s="512"/>
      <c r="H43" s="512"/>
      <c r="I43" s="446"/>
      <c r="J43" s="376"/>
      <c r="K43" s="376"/>
      <c r="L43" s="480"/>
      <c r="M43" s="478"/>
      <c r="N43" s="412"/>
      <c r="O43" s="462"/>
      <c r="P43" s="7"/>
      <c r="Q43" s="7"/>
      <c r="R43" s="343"/>
      <c r="S43" s="40"/>
      <c r="T43" s="40"/>
      <c r="U43" s="40"/>
      <c r="V43" s="40"/>
      <c r="W43" s="40"/>
      <c r="X43" s="40"/>
      <c r="Y43" s="40"/>
      <c r="Z43" s="40"/>
      <c r="AA43" s="40"/>
    </row>
    <row r="44" spans="1:34" ht="44.25" customHeight="1">
      <c r="A44" s="23" t="s">
        <v>603</v>
      </c>
      <c r="B44" s="39"/>
      <c r="C44" s="39"/>
      <c r="D44" s="40"/>
      <c r="E44" s="36"/>
      <c r="F44" s="36"/>
      <c r="G44" s="35"/>
      <c r="H44" s="35" t="s">
        <v>3632</v>
      </c>
      <c r="I44" s="36"/>
      <c r="J44" s="17"/>
      <c r="K44" s="79"/>
      <c r="L44" s="80"/>
      <c r="M44" s="79"/>
      <c r="N44" s="81"/>
      <c r="O44" s="79"/>
      <c r="P44" s="7"/>
      <c r="Q44" s="486"/>
      <c r="R44" s="513"/>
      <c r="S44" s="486"/>
      <c r="T44" s="486"/>
      <c r="U44" s="486"/>
      <c r="V44" s="486"/>
      <c r="W44" s="486"/>
      <c r="X44" s="486"/>
      <c r="Y44" s="486"/>
      <c r="Z44" s="40"/>
      <c r="AA44" s="40"/>
      <c r="AB44" s="40"/>
    </row>
    <row r="45" spans="1:34" s="6" customFormat="1">
      <c r="A45" s="29" t="s">
        <v>604</v>
      </c>
      <c r="B45" s="23"/>
      <c r="C45" s="23"/>
      <c r="D45" s="23"/>
      <c r="E45" s="5"/>
      <c r="F45" s="30" t="s">
        <v>605</v>
      </c>
      <c r="G45" s="41"/>
      <c r="H45" s="42"/>
      <c r="I45" s="82"/>
      <c r="J45" s="17"/>
      <c r="K45" s="83"/>
      <c r="L45" s="84"/>
      <c r="M45" s="85"/>
      <c r="N45" s="86"/>
      <c r="O45" s="87"/>
      <c r="P45" s="5"/>
      <c r="Q45" s="4"/>
      <c r="R45" s="12"/>
      <c r="Z45" s="9"/>
      <c r="AA45" s="9"/>
      <c r="AB45" s="9"/>
      <c r="AC45" s="9"/>
      <c r="AD45" s="9"/>
      <c r="AE45" s="9"/>
      <c r="AF45" s="9"/>
      <c r="AG45" s="9"/>
      <c r="AH45" s="9"/>
    </row>
    <row r="46" spans="1:34" s="9" customFormat="1" ht="14.25" customHeight="1">
      <c r="A46" s="29"/>
      <c r="B46" s="23"/>
      <c r="C46" s="23"/>
      <c r="D46" s="23"/>
      <c r="E46" s="32"/>
      <c r="F46" s="30" t="s">
        <v>607</v>
      </c>
      <c r="G46" s="41"/>
      <c r="H46" s="42"/>
      <c r="I46" s="82"/>
      <c r="J46" s="17"/>
      <c r="K46" s="83"/>
      <c r="L46" s="84"/>
      <c r="M46" s="85"/>
      <c r="N46" s="86"/>
      <c r="O46" s="87"/>
      <c r="P46" s="5"/>
      <c r="Q46" s="4"/>
      <c r="R46" s="12"/>
      <c r="S46" s="6"/>
      <c r="Y46" s="6"/>
      <c r="Z46" s="6"/>
    </row>
    <row r="47" spans="1:34" s="9" customFormat="1" ht="14.25" customHeight="1">
      <c r="A47" s="23"/>
      <c r="B47" s="23"/>
      <c r="C47" s="23"/>
      <c r="D47" s="23"/>
      <c r="E47" s="32"/>
      <c r="F47" s="17"/>
      <c r="G47" s="17"/>
      <c r="H47" s="31"/>
      <c r="I47" s="36"/>
      <c r="J47" s="71"/>
      <c r="K47" s="68"/>
      <c r="L47" s="69"/>
      <c r="M47" s="17"/>
      <c r="N47" s="72"/>
      <c r="O47" s="57"/>
      <c r="P47" s="8"/>
      <c r="Q47" s="4"/>
      <c r="R47" s="12"/>
      <c r="S47" s="6"/>
      <c r="Y47" s="6"/>
      <c r="Z47" s="6"/>
    </row>
    <row r="48" spans="1:34" s="9" customFormat="1" ht="15">
      <c r="A48" s="43" t="s">
        <v>614</v>
      </c>
      <c r="B48" s="43"/>
      <c r="C48" s="43"/>
      <c r="D48" s="43"/>
      <c r="E48" s="32"/>
      <c r="F48" s="17"/>
      <c r="G48" s="12"/>
      <c r="H48" s="17"/>
      <c r="I48" s="12"/>
      <c r="J48" s="88"/>
      <c r="K48" s="12"/>
      <c r="L48" s="12"/>
      <c r="M48" s="12"/>
      <c r="N48" s="12"/>
      <c r="O48" s="89"/>
      <c r="P48"/>
      <c r="Q48" s="4"/>
      <c r="R48" s="12"/>
      <c r="S48" s="6"/>
      <c r="Y48" s="6"/>
      <c r="Z48" s="6"/>
    </row>
    <row r="49" spans="1:34" s="9" customFormat="1" ht="38.25">
      <c r="A49" s="21" t="s">
        <v>16</v>
      </c>
      <c r="B49" s="21" t="s">
        <v>575</v>
      </c>
      <c r="C49" s="21"/>
      <c r="D49" s="22" t="s">
        <v>588</v>
      </c>
      <c r="E49" s="21" t="s">
        <v>589</v>
      </c>
      <c r="F49" s="21" t="s">
        <v>590</v>
      </c>
      <c r="G49" s="21" t="s">
        <v>609</v>
      </c>
      <c r="H49" s="21" t="s">
        <v>592</v>
      </c>
      <c r="I49" s="21" t="s">
        <v>593</v>
      </c>
      <c r="J49" s="20" t="s">
        <v>594</v>
      </c>
      <c r="K49" s="77" t="s">
        <v>615</v>
      </c>
      <c r="L49" s="63" t="s">
        <v>3630</v>
      </c>
      <c r="M49" s="77" t="s">
        <v>611</v>
      </c>
      <c r="N49" s="21" t="s">
        <v>612</v>
      </c>
      <c r="O49" s="20" t="s">
        <v>597</v>
      </c>
      <c r="P49" s="90" t="s">
        <v>598</v>
      </c>
      <c r="Q49" s="4"/>
      <c r="R49" s="17"/>
      <c r="S49" s="6"/>
      <c r="Y49" s="6"/>
      <c r="Z49" s="6"/>
    </row>
    <row r="50" spans="1:34" s="400" customFormat="1" ht="13.9" customHeight="1">
      <c r="A50" s="499">
        <v>1</v>
      </c>
      <c r="B50" s="500">
        <v>44134</v>
      </c>
      <c r="C50" s="501"/>
      <c r="D50" s="502" t="s">
        <v>3659</v>
      </c>
      <c r="E50" s="494" t="s">
        <v>600</v>
      </c>
      <c r="F50" s="470">
        <v>1076</v>
      </c>
      <c r="G50" s="470">
        <v>1052</v>
      </c>
      <c r="H50" s="470">
        <v>1056</v>
      </c>
      <c r="I50" s="465">
        <v>1120</v>
      </c>
      <c r="J50" s="465" t="s">
        <v>3678</v>
      </c>
      <c r="K50" s="465">
        <f t="shared" ref="K50" si="19">H50-F50</f>
        <v>-20</v>
      </c>
      <c r="L50" s="449">
        <f t="shared" ref="L50" si="20">(H50*N50)*0.035%</f>
        <v>221.76000000000002</v>
      </c>
      <c r="M50" s="503">
        <f t="shared" ref="M50" si="21">(K50*N50)-L50</f>
        <v>-12221.76</v>
      </c>
      <c r="N50" s="465">
        <v>600</v>
      </c>
      <c r="O50" s="432" t="s">
        <v>663</v>
      </c>
      <c r="P50" s="420">
        <v>44137</v>
      </c>
      <c r="Q50" s="387"/>
      <c r="R50" s="343"/>
      <c r="S50" s="40"/>
      <c r="Y50" s="40"/>
      <c r="Z50" s="40"/>
    </row>
    <row r="51" spans="1:34" s="400" customFormat="1" ht="13.9" customHeight="1">
      <c r="A51" s="498">
        <v>2</v>
      </c>
      <c r="B51" s="496">
        <v>44134</v>
      </c>
      <c r="C51" s="497"/>
      <c r="D51" s="488" t="s">
        <v>3661</v>
      </c>
      <c r="E51" s="489" t="s">
        <v>600</v>
      </c>
      <c r="F51" s="446" t="s">
        <v>3662</v>
      </c>
      <c r="G51" s="446">
        <v>425</v>
      </c>
      <c r="H51" s="446"/>
      <c r="I51" s="376">
        <v>460</v>
      </c>
      <c r="J51" s="376" t="s">
        <v>601</v>
      </c>
      <c r="K51" s="376"/>
      <c r="L51" s="376"/>
      <c r="M51" s="376"/>
      <c r="N51" s="376"/>
      <c r="O51" s="376"/>
      <c r="P51" s="376"/>
      <c r="Q51" s="387"/>
      <c r="R51" s="343"/>
      <c r="S51" s="40"/>
      <c r="Y51" s="40"/>
      <c r="Z51" s="40"/>
    </row>
    <row r="52" spans="1:34" s="400" customFormat="1" ht="13.9" customHeight="1">
      <c r="A52" s="504">
        <v>3</v>
      </c>
      <c r="B52" s="505">
        <v>44134</v>
      </c>
      <c r="C52" s="506"/>
      <c r="D52" s="471" t="s">
        <v>3648</v>
      </c>
      <c r="E52" s="461" t="s">
        <v>600</v>
      </c>
      <c r="F52" s="436">
        <v>2202.5</v>
      </c>
      <c r="G52" s="436">
        <v>2160</v>
      </c>
      <c r="H52" s="436">
        <v>2225</v>
      </c>
      <c r="I52" s="434" t="s">
        <v>3671</v>
      </c>
      <c r="J52" s="434" t="s">
        <v>3644</v>
      </c>
      <c r="K52" s="434">
        <f t="shared" ref="K52" si="22">H52-F52</f>
        <v>22.5</v>
      </c>
      <c r="L52" s="447">
        <f t="shared" ref="L52:L53" si="23">(H52*N52)*0.035%</f>
        <v>233.62500000000003</v>
      </c>
      <c r="M52" s="495">
        <f t="shared" ref="M52:M53" si="24">(K52*N52)-L52</f>
        <v>6516.375</v>
      </c>
      <c r="N52" s="434">
        <v>300</v>
      </c>
      <c r="O52" s="438" t="s">
        <v>599</v>
      </c>
      <c r="P52" s="468">
        <v>44137</v>
      </c>
      <c r="Q52" s="387"/>
      <c r="R52" s="343"/>
      <c r="S52" s="40"/>
      <c r="Y52" s="40"/>
      <c r="Z52" s="40"/>
    </row>
    <row r="53" spans="1:34" s="400" customFormat="1" ht="13.9" customHeight="1">
      <c r="A53" s="504">
        <v>4</v>
      </c>
      <c r="B53" s="505">
        <v>44137</v>
      </c>
      <c r="C53" s="506"/>
      <c r="D53" s="471" t="s">
        <v>3686</v>
      </c>
      <c r="E53" s="461" t="s">
        <v>3627</v>
      </c>
      <c r="F53" s="436">
        <v>25080</v>
      </c>
      <c r="G53" s="436">
        <v>25400</v>
      </c>
      <c r="H53" s="436">
        <v>24890</v>
      </c>
      <c r="I53" s="434">
        <v>24500</v>
      </c>
      <c r="J53" s="434" t="s">
        <v>3687</v>
      </c>
      <c r="K53" s="434">
        <f>F53-H53</f>
        <v>190</v>
      </c>
      <c r="L53" s="447">
        <f t="shared" si="23"/>
        <v>217.78750000000002</v>
      </c>
      <c r="M53" s="495">
        <f t="shared" si="24"/>
        <v>4532.2124999999996</v>
      </c>
      <c r="N53" s="434">
        <v>25</v>
      </c>
      <c r="O53" s="438" t="s">
        <v>599</v>
      </c>
      <c r="P53" s="468">
        <v>44137</v>
      </c>
      <c r="Q53" s="387"/>
      <c r="R53" s="343"/>
      <c r="S53" s="40"/>
      <c r="Y53" s="40"/>
      <c r="Z53" s="40"/>
    </row>
    <row r="54" spans="1:34" s="400" customFormat="1" ht="13.9" customHeight="1">
      <c r="A54" s="498"/>
      <c r="B54" s="496"/>
      <c r="C54" s="497"/>
      <c r="D54" s="488"/>
      <c r="E54" s="489"/>
      <c r="F54" s="446"/>
      <c r="G54" s="446"/>
      <c r="H54" s="446"/>
      <c r="I54" s="376"/>
      <c r="J54" s="376"/>
      <c r="K54" s="376"/>
      <c r="L54" s="376"/>
      <c r="M54" s="376"/>
      <c r="N54" s="376"/>
      <c r="O54" s="376"/>
      <c r="P54" s="376"/>
      <c r="Q54" s="387"/>
      <c r="R54" s="343"/>
      <c r="S54" s="40"/>
      <c r="Y54" s="40"/>
      <c r="Z54" s="40"/>
    </row>
    <row r="55" spans="1:34" s="400" customFormat="1" ht="13.9" customHeight="1">
      <c r="A55" s="498"/>
      <c r="B55" s="496"/>
      <c r="C55" s="497"/>
      <c r="D55" s="488"/>
      <c r="E55" s="489"/>
      <c r="F55" s="446"/>
      <c r="G55" s="446"/>
      <c r="H55" s="446"/>
      <c r="I55" s="376"/>
      <c r="J55" s="376"/>
      <c r="K55" s="376"/>
      <c r="L55" s="376"/>
      <c r="M55" s="376"/>
      <c r="N55" s="376"/>
      <c r="O55" s="376"/>
      <c r="P55" s="376"/>
      <c r="Q55" s="387"/>
      <c r="R55" s="343"/>
      <c r="S55" s="40"/>
      <c r="Y55" s="40"/>
      <c r="Z55" s="40"/>
    </row>
    <row r="56" spans="1:34" s="400" customFormat="1" ht="13.9" customHeight="1">
      <c r="A56" s="520"/>
      <c r="B56" s="514"/>
      <c r="C56" s="521"/>
      <c r="D56" s="522"/>
      <c r="E56" s="377"/>
      <c r="F56" s="475"/>
      <c r="G56" s="475"/>
      <c r="H56" s="475"/>
      <c r="I56" s="464"/>
      <c r="J56" s="464"/>
      <c r="K56" s="464"/>
      <c r="L56" s="464"/>
      <c r="M56" s="464"/>
      <c r="N56" s="464"/>
      <c r="O56" s="464"/>
      <c r="P56" s="464"/>
      <c r="Q56" s="387"/>
      <c r="R56" s="343"/>
      <c r="S56" s="40"/>
      <c r="Y56" s="40"/>
      <c r="Z56" s="40"/>
    </row>
    <row r="57" spans="1:34" s="6" customFormat="1">
      <c r="A57" s="44"/>
      <c r="B57" s="45"/>
      <c r="C57" s="46"/>
      <c r="D57" s="47"/>
      <c r="E57" s="48"/>
      <c r="F57" s="49"/>
      <c r="G57" s="49"/>
      <c r="H57" s="49"/>
      <c r="I57" s="49"/>
      <c r="J57" s="17"/>
      <c r="K57" s="91"/>
      <c r="L57" s="91"/>
      <c r="M57" s="17"/>
      <c r="N57" s="16"/>
      <c r="O57" s="92"/>
      <c r="P57" s="5"/>
      <c r="Q57" s="4"/>
      <c r="R57" s="17"/>
      <c r="Z57" s="9"/>
      <c r="AA57" s="9"/>
      <c r="AB57" s="9"/>
      <c r="AC57" s="9"/>
      <c r="AD57" s="9"/>
      <c r="AE57" s="9"/>
      <c r="AF57" s="9"/>
      <c r="AG57" s="9"/>
      <c r="AH57" s="9"/>
    </row>
    <row r="58" spans="1:34" s="6" customFormat="1" ht="15">
      <c r="A58" s="50" t="s">
        <v>616</v>
      </c>
      <c r="B58" s="50"/>
      <c r="C58" s="50"/>
      <c r="D58" s="50"/>
      <c r="E58" s="51"/>
      <c r="F58" s="49"/>
      <c r="G58" s="49"/>
      <c r="H58" s="49"/>
      <c r="I58" s="49"/>
      <c r="J58" s="53"/>
      <c r="K58" s="12"/>
      <c r="L58" s="12"/>
      <c r="M58" s="12"/>
      <c r="N58" s="11"/>
      <c r="O58" s="53"/>
      <c r="P58" s="5"/>
      <c r="Q58" s="4"/>
      <c r="R58" s="17"/>
      <c r="Z58" s="9"/>
      <c r="AA58" s="9"/>
      <c r="AB58" s="9"/>
      <c r="AC58" s="9"/>
      <c r="AD58" s="9"/>
      <c r="AE58" s="9"/>
      <c r="AF58" s="9"/>
      <c r="AG58" s="9"/>
      <c r="AH58" s="9"/>
    </row>
    <row r="59" spans="1:34" s="6" customFormat="1" ht="38.25">
      <c r="A59" s="21" t="s">
        <v>16</v>
      </c>
      <c r="B59" s="21" t="s">
        <v>575</v>
      </c>
      <c r="C59" s="21"/>
      <c r="D59" s="22" t="s">
        <v>588</v>
      </c>
      <c r="E59" s="21" t="s">
        <v>589</v>
      </c>
      <c r="F59" s="21" t="s">
        <v>590</v>
      </c>
      <c r="G59" s="52" t="s">
        <v>609</v>
      </c>
      <c r="H59" s="21" t="s">
        <v>592</v>
      </c>
      <c r="I59" s="21" t="s">
        <v>593</v>
      </c>
      <c r="J59" s="20" t="s">
        <v>594</v>
      </c>
      <c r="K59" s="20" t="s">
        <v>617</v>
      </c>
      <c r="L59" s="63" t="s">
        <v>3630</v>
      </c>
      <c r="M59" s="77" t="s">
        <v>611</v>
      </c>
      <c r="N59" s="21" t="s">
        <v>612</v>
      </c>
      <c r="O59" s="21" t="s">
        <v>597</v>
      </c>
      <c r="P59" s="22" t="s">
        <v>598</v>
      </c>
      <c r="Q59" s="4"/>
      <c r="R59" s="17"/>
      <c r="Z59" s="9"/>
      <c r="AA59" s="9"/>
      <c r="AB59" s="9"/>
      <c r="AC59" s="9"/>
      <c r="AD59" s="9"/>
      <c r="AE59" s="9"/>
      <c r="AF59" s="9"/>
      <c r="AG59" s="9"/>
      <c r="AH59" s="9"/>
    </row>
    <row r="60" spans="1:34" s="40" customFormat="1" ht="14.25">
      <c r="A60" s="527">
        <v>1</v>
      </c>
      <c r="B60" s="528">
        <v>44134</v>
      </c>
      <c r="C60" s="528"/>
      <c r="D60" s="509" t="s">
        <v>3658</v>
      </c>
      <c r="E60" s="436" t="s">
        <v>600</v>
      </c>
      <c r="F60" s="436">
        <v>13.2</v>
      </c>
      <c r="G60" s="460">
        <v>8</v>
      </c>
      <c r="H60" s="460">
        <v>17</v>
      </c>
      <c r="I60" s="460">
        <v>22</v>
      </c>
      <c r="J60" s="529" t="s">
        <v>3675</v>
      </c>
      <c r="K60" s="529">
        <f t="shared" ref="K60" si="25">H60-F60</f>
        <v>3.8000000000000007</v>
      </c>
      <c r="L60" s="530">
        <v>100</v>
      </c>
      <c r="M60" s="529">
        <f t="shared" ref="M60" si="26">(K60*N60)-100</f>
        <v>5125.0000000000009</v>
      </c>
      <c r="N60" s="529">
        <v>1375</v>
      </c>
      <c r="O60" s="531" t="s">
        <v>599</v>
      </c>
      <c r="P60" s="468">
        <v>44137</v>
      </c>
      <c r="Q60" s="387"/>
      <c r="R60" s="343"/>
      <c r="Z60" s="400"/>
      <c r="AA60" s="400"/>
      <c r="AB60" s="400"/>
      <c r="AC60" s="400"/>
      <c r="AD60" s="400"/>
      <c r="AE60" s="400"/>
      <c r="AF60" s="400"/>
      <c r="AG60" s="400"/>
      <c r="AH60" s="400"/>
    </row>
    <row r="61" spans="1:34" s="40" customFormat="1" ht="14.25">
      <c r="A61" s="466">
        <v>2</v>
      </c>
      <c r="B61" s="444">
        <v>44137</v>
      </c>
      <c r="C61" s="444"/>
      <c r="D61" s="445" t="s">
        <v>3676</v>
      </c>
      <c r="E61" s="446" t="s">
        <v>600</v>
      </c>
      <c r="F61" s="523" t="s">
        <v>3677</v>
      </c>
      <c r="G61" s="418">
        <v>8</v>
      </c>
      <c r="H61" s="418"/>
      <c r="I61" s="418">
        <v>20</v>
      </c>
      <c r="J61" s="376" t="s">
        <v>601</v>
      </c>
      <c r="K61" s="376"/>
      <c r="L61" s="480"/>
      <c r="M61" s="376"/>
      <c r="N61" s="376"/>
      <c r="O61" s="412"/>
      <c r="P61" s="485"/>
      <c r="Q61" s="387"/>
      <c r="R61" s="343"/>
      <c r="Z61" s="400"/>
      <c r="AA61" s="400"/>
      <c r="AB61" s="400"/>
      <c r="AC61" s="400"/>
      <c r="AD61" s="400"/>
      <c r="AE61" s="400"/>
      <c r="AF61" s="400"/>
      <c r="AG61" s="400"/>
      <c r="AH61" s="400"/>
    </row>
    <row r="62" spans="1:34" s="40" customFormat="1" ht="14.25">
      <c r="A62" s="527">
        <v>3</v>
      </c>
      <c r="B62" s="528">
        <v>44137</v>
      </c>
      <c r="C62" s="528"/>
      <c r="D62" s="509" t="s">
        <v>3684</v>
      </c>
      <c r="E62" s="436" t="s">
        <v>600</v>
      </c>
      <c r="F62" s="436">
        <v>72</v>
      </c>
      <c r="G62" s="460">
        <v>30</v>
      </c>
      <c r="H62" s="460">
        <v>82.5</v>
      </c>
      <c r="I62" s="460">
        <v>130</v>
      </c>
      <c r="J62" s="529" t="s">
        <v>3685</v>
      </c>
      <c r="K62" s="529">
        <f t="shared" ref="K62" si="27">H62-F62</f>
        <v>10.5</v>
      </c>
      <c r="L62" s="530">
        <v>100</v>
      </c>
      <c r="M62" s="529">
        <f t="shared" ref="M62" si="28">(K62*N62)-100</f>
        <v>687.5</v>
      </c>
      <c r="N62" s="529">
        <v>75</v>
      </c>
      <c r="O62" s="531" t="s">
        <v>599</v>
      </c>
      <c r="P62" s="468">
        <v>44137</v>
      </c>
      <c r="Q62" s="387"/>
      <c r="R62" s="343"/>
      <c r="Z62" s="400"/>
      <c r="AA62" s="400"/>
      <c r="AB62" s="400"/>
      <c r="AC62" s="400"/>
      <c r="AD62" s="400"/>
      <c r="AE62" s="400"/>
      <c r="AF62" s="400"/>
      <c r="AG62" s="400"/>
      <c r="AH62" s="400"/>
    </row>
    <row r="63" spans="1:34" s="40" customFormat="1" ht="14.25">
      <c r="A63" s="466"/>
      <c r="B63" s="444"/>
      <c r="C63" s="444"/>
      <c r="D63" s="445"/>
      <c r="E63" s="446"/>
      <c r="F63" s="446"/>
      <c r="G63" s="418"/>
      <c r="H63" s="418"/>
      <c r="I63" s="418"/>
      <c r="J63" s="376"/>
      <c r="K63" s="376"/>
      <c r="L63" s="480"/>
      <c r="M63" s="376"/>
      <c r="N63" s="376"/>
      <c r="O63" s="412"/>
      <c r="P63" s="485"/>
      <c r="Q63" s="387"/>
      <c r="R63" s="343"/>
      <c r="Z63" s="400"/>
      <c r="AA63" s="400"/>
      <c r="AB63" s="400"/>
      <c r="AC63" s="400"/>
      <c r="AD63" s="400"/>
      <c r="AE63" s="400"/>
      <c r="AF63" s="400"/>
      <c r="AG63" s="400"/>
      <c r="AH63" s="400"/>
    </row>
    <row r="64" spans="1:34" s="40" customFormat="1" ht="14.25">
      <c r="A64" s="466"/>
      <c r="B64" s="444"/>
      <c r="C64" s="444"/>
      <c r="D64" s="445"/>
      <c r="E64" s="446"/>
      <c r="F64" s="446"/>
      <c r="G64" s="418"/>
      <c r="H64" s="418"/>
      <c r="I64" s="418"/>
      <c r="J64" s="376"/>
      <c r="K64" s="376"/>
      <c r="L64" s="480"/>
      <c r="M64" s="376"/>
      <c r="N64" s="376"/>
      <c r="O64" s="412"/>
      <c r="P64" s="485"/>
      <c r="Q64" s="387"/>
      <c r="R64" s="343"/>
      <c r="Z64" s="400"/>
      <c r="AA64" s="400"/>
      <c r="AB64" s="400"/>
      <c r="AC64" s="400"/>
      <c r="AD64" s="400"/>
      <c r="AE64" s="400"/>
      <c r="AF64" s="400"/>
      <c r="AG64" s="400"/>
      <c r="AH64" s="400"/>
    </row>
    <row r="65" spans="1:34" s="40" customFormat="1" ht="14.25">
      <c r="A65" s="466"/>
      <c r="B65" s="444"/>
      <c r="C65" s="444"/>
      <c r="D65" s="445"/>
      <c r="E65" s="446"/>
      <c r="F65" s="446"/>
      <c r="G65" s="418"/>
      <c r="H65" s="418"/>
      <c r="I65" s="418"/>
      <c r="J65" s="376"/>
      <c r="K65" s="376"/>
      <c r="L65" s="480"/>
      <c r="M65" s="376"/>
      <c r="N65" s="376"/>
      <c r="O65" s="412"/>
      <c r="P65" s="485"/>
      <c r="Q65" s="387"/>
      <c r="R65" s="343"/>
      <c r="Z65" s="400"/>
      <c r="AA65" s="400"/>
      <c r="AB65" s="400"/>
      <c r="AC65" s="400"/>
      <c r="AD65" s="400"/>
      <c r="AE65" s="400"/>
      <c r="AF65" s="400"/>
      <c r="AG65" s="400"/>
      <c r="AH65" s="400"/>
    </row>
    <row r="66" spans="1:34" s="40" customFormat="1" ht="14.25">
      <c r="A66" s="466"/>
      <c r="B66" s="444"/>
      <c r="C66" s="444"/>
      <c r="D66" s="445"/>
      <c r="E66" s="446"/>
      <c r="F66" s="446"/>
      <c r="G66" s="418"/>
      <c r="H66" s="418"/>
      <c r="I66" s="418"/>
      <c r="J66" s="376"/>
      <c r="K66" s="376"/>
      <c r="L66" s="480"/>
      <c r="M66" s="376"/>
      <c r="N66" s="376"/>
      <c r="O66" s="412"/>
      <c r="P66" s="485"/>
      <c r="Q66" s="387"/>
      <c r="R66" s="343"/>
      <c r="Z66" s="400"/>
      <c r="AA66" s="400"/>
      <c r="AB66" s="400"/>
      <c r="AC66" s="400"/>
      <c r="AD66" s="400"/>
      <c r="AE66" s="400"/>
      <c r="AF66" s="400"/>
      <c r="AG66" s="400"/>
      <c r="AH66" s="400"/>
    </row>
    <row r="67" spans="1:34" s="40" customFormat="1" ht="14.25">
      <c r="A67" s="466"/>
      <c r="B67" s="444"/>
      <c r="C67" s="444"/>
      <c r="D67" s="445"/>
      <c r="E67" s="446"/>
      <c r="F67" s="446"/>
      <c r="G67" s="418"/>
      <c r="H67" s="418"/>
      <c r="I67" s="418"/>
      <c r="J67" s="376"/>
      <c r="K67" s="376"/>
      <c r="L67" s="480"/>
      <c r="M67" s="376"/>
      <c r="N67" s="376"/>
      <c r="O67" s="412"/>
      <c r="P67" s="485"/>
      <c r="Q67" s="387"/>
      <c r="R67" s="343"/>
      <c r="Z67" s="400"/>
      <c r="AA67" s="400"/>
      <c r="AB67" s="400"/>
      <c r="AC67" s="400"/>
      <c r="AD67" s="400"/>
      <c r="AE67" s="400"/>
      <c r="AF67" s="400"/>
      <c r="AG67" s="400"/>
      <c r="AH67" s="400"/>
    </row>
    <row r="68" spans="1:34" s="40" customFormat="1" ht="14.25">
      <c r="A68" s="466"/>
      <c r="B68" s="444"/>
      <c r="C68" s="444"/>
      <c r="D68" s="445"/>
      <c r="E68" s="446"/>
      <c r="F68" s="446"/>
      <c r="G68" s="418"/>
      <c r="H68" s="418"/>
      <c r="I68" s="418"/>
      <c r="J68" s="376"/>
      <c r="K68" s="376"/>
      <c r="L68" s="480"/>
      <c r="M68" s="376"/>
      <c r="N68" s="376"/>
      <c r="O68" s="412"/>
      <c r="P68" s="485"/>
      <c r="Q68" s="387"/>
      <c r="R68" s="343"/>
      <c r="Z68" s="400"/>
      <c r="AA68" s="400"/>
      <c r="AB68" s="400"/>
      <c r="AC68" s="400"/>
      <c r="AD68" s="400"/>
      <c r="AE68" s="400"/>
      <c r="AF68" s="400"/>
      <c r="AG68" s="400"/>
      <c r="AH68" s="400"/>
    </row>
    <row r="69" spans="1:34" s="40" customFormat="1" ht="14.25">
      <c r="A69" s="36"/>
      <c r="B69" s="473"/>
      <c r="C69" s="473"/>
      <c r="D69" s="474"/>
      <c r="E69" s="475"/>
      <c r="F69" s="475"/>
      <c r="G69" s="476"/>
      <c r="H69" s="476"/>
      <c r="I69" s="475"/>
      <c r="J69" s="464"/>
      <c r="K69" s="464"/>
      <c r="L69" s="464"/>
      <c r="M69" s="464"/>
      <c r="N69" s="464"/>
      <c r="O69" s="464"/>
      <c r="P69" s="464"/>
      <c r="Q69" s="387"/>
      <c r="R69" s="343"/>
      <c r="Z69" s="400"/>
      <c r="AA69" s="400"/>
      <c r="AB69" s="400"/>
      <c r="AC69" s="400"/>
      <c r="AD69" s="400"/>
      <c r="AE69" s="400"/>
      <c r="AF69" s="400"/>
      <c r="AG69" s="400"/>
      <c r="AH69" s="400"/>
    </row>
    <row r="70" spans="1:34" s="40" customFormat="1" ht="14.25">
      <c r="A70" s="36"/>
      <c r="B70" s="473"/>
      <c r="C70" s="473"/>
      <c r="D70" s="474"/>
      <c r="E70" s="475"/>
      <c r="F70" s="475"/>
      <c r="G70" s="476"/>
      <c r="H70" s="476"/>
      <c r="I70" s="475"/>
      <c r="J70" s="464"/>
      <c r="K70" s="464"/>
      <c r="L70" s="464"/>
      <c r="M70" s="464"/>
      <c r="N70" s="464"/>
      <c r="O70" s="464"/>
      <c r="P70" s="464"/>
      <c r="Q70" s="387"/>
      <c r="R70" s="343"/>
      <c r="Z70" s="400"/>
      <c r="AA70" s="400"/>
      <c r="AB70" s="400"/>
      <c r="AC70" s="400"/>
      <c r="AD70" s="400"/>
      <c r="AE70" s="400"/>
      <c r="AF70" s="400"/>
      <c r="AG70" s="400"/>
      <c r="AH70" s="400"/>
    </row>
    <row r="71" spans="1:34" s="40" customFormat="1" ht="14.25">
      <c r="A71" s="36"/>
      <c r="B71" s="473"/>
      <c r="C71" s="473"/>
      <c r="D71" s="474"/>
      <c r="E71" s="475"/>
      <c r="F71" s="475"/>
      <c r="G71" s="476"/>
      <c r="H71" s="476"/>
      <c r="I71" s="475"/>
      <c r="J71" s="464"/>
      <c r="K71" s="464"/>
      <c r="L71" s="464"/>
      <c r="M71" s="464"/>
      <c r="N71" s="464"/>
      <c r="O71" s="477"/>
      <c r="P71" s="464"/>
      <c r="Q71" s="387"/>
      <c r="R71" s="343"/>
      <c r="Z71" s="400"/>
      <c r="AA71" s="400"/>
      <c r="AB71" s="400"/>
      <c r="AC71" s="400"/>
      <c r="AD71" s="400"/>
      <c r="AE71" s="400"/>
      <c r="AF71" s="400"/>
      <c r="AG71" s="400"/>
      <c r="AH71" s="400"/>
    </row>
    <row r="72" spans="1:34" s="40" customFormat="1" ht="14.25">
      <c r="A72" s="377"/>
      <c r="B72" s="378"/>
      <c r="C72" s="378"/>
      <c r="D72" s="379"/>
      <c r="E72" s="377"/>
      <c r="F72" s="401"/>
      <c r="G72" s="377"/>
      <c r="H72" s="377"/>
      <c r="I72" s="377"/>
      <c r="J72" s="378"/>
      <c r="K72" s="402"/>
      <c r="L72" s="377"/>
      <c r="M72" s="377"/>
      <c r="N72" s="377"/>
      <c r="O72" s="403"/>
      <c r="P72" s="387"/>
      <c r="Q72" s="387"/>
      <c r="R72" s="343"/>
      <c r="Z72" s="400"/>
      <c r="AA72" s="400"/>
      <c r="AB72" s="400"/>
      <c r="AC72" s="400"/>
      <c r="AD72" s="400"/>
      <c r="AE72" s="400"/>
      <c r="AF72" s="400"/>
      <c r="AG72" s="400"/>
      <c r="AH72" s="400"/>
    </row>
    <row r="73" spans="1:34" ht="15">
      <c r="A73" s="99" t="s">
        <v>618</v>
      </c>
      <c r="B73" s="100"/>
      <c r="C73" s="100"/>
      <c r="D73" s="101"/>
      <c r="E73" s="34"/>
      <c r="F73" s="32"/>
      <c r="G73" s="32"/>
      <c r="H73" s="73"/>
      <c r="I73" s="119"/>
      <c r="J73" s="120"/>
      <c r="K73" s="17"/>
      <c r="L73" s="17"/>
      <c r="M73" s="17"/>
      <c r="N73" s="11"/>
      <c r="O73" s="53"/>
      <c r="Q73" s="95"/>
      <c r="R73" s="17"/>
      <c r="S73" s="16"/>
      <c r="T73" s="16"/>
      <c r="U73" s="16"/>
      <c r="V73" s="16"/>
      <c r="W73" s="16"/>
      <c r="X73" s="16"/>
      <c r="Y73" s="16"/>
      <c r="Z73" s="16"/>
    </row>
    <row r="74" spans="1:34" ht="38.25">
      <c r="A74" s="20" t="s">
        <v>16</v>
      </c>
      <c r="B74" s="21" t="s">
        <v>575</v>
      </c>
      <c r="C74" s="21"/>
      <c r="D74" s="22" t="s">
        <v>588</v>
      </c>
      <c r="E74" s="21" t="s">
        <v>589</v>
      </c>
      <c r="F74" s="21" t="s">
        <v>590</v>
      </c>
      <c r="G74" s="21" t="s">
        <v>591</v>
      </c>
      <c r="H74" s="21" t="s">
        <v>592</v>
      </c>
      <c r="I74" s="21" t="s">
        <v>593</v>
      </c>
      <c r="J74" s="20" t="s">
        <v>594</v>
      </c>
      <c r="K74" s="62" t="s">
        <v>610</v>
      </c>
      <c r="L74" s="455" t="s">
        <v>3630</v>
      </c>
      <c r="M74" s="63" t="s">
        <v>3629</v>
      </c>
      <c r="N74" s="21" t="s">
        <v>597</v>
      </c>
      <c r="O74" s="78" t="s">
        <v>598</v>
      </c>
      <c r="P74" s="97"/>
      <c r="Q74" s="11"/>
      <c r="R74" s="17"/>
      <c r="S74" s="16"/>
      <c r="T74" s="16"/>
      <c r="U74" s="16"/>
      <c r="V74" s="16"/>
      <c r="W74" s="16"/>
      <c r="X74" s="16"/>
      <c r="Y74" s="16"/>
      <c r="Z74" s="16"/>
    </row>
    <row r="75" spans="1:34" s="400" customFormat="1" ht="14.25">
      <c r="A75" s="466"/>
      <c r="B75" s="444"/>
      <c r="C75" s="444"/>
      <c r="D75" s="445"/>
      <c r="E75" s="446"/>
      <c r="F75" s="446"/>
      <c r="G75" s="418"/>
      <c r="H75" s="418"/>
      <c r="I75" s="446"/>
      <c r="J75" s="490"/>
      <c r="K75" s="490"/>
      <c r="L75" s="491"/>
      <c r="M75" s="478"/>
      <c r="N75" s="411"/>
      <c r="O75" s="485"/>
      <c r="P75" s="98"/>
      <c r="Q75" s="492"/>
      <c r="R75" s="31"/>
      <c r="S75" s="486"/>
      <c r="T75" s="486"/>
      <c r="U75" s="486"/>
      <c r="V75" s="486"/>
      <c r="W75" s="486"/>
      <c r="X75" s="486"/>
      <c r="Y75" s="486"/>
      <c r="Z75" s="486"/>
    </row>
    <row r="76" spans="1:34" s="8" customFormat="1">
      <c r="A76" s="388"/>
      <c r="B76" s="389"/>
      <c r="C76" s="390"/>
      <c r="D76" s="391"/>
      <c r="E76" s="392"/>
      <c r="F76" s="392"/>
      <c r="G76" s="393"/>
      <c r="H76" s="393"/>
      <c r="I76" s="392"/>
      <c r="J76" s="394"/>
      <c r="K76" s="395"/>
      <c r="L76" s="396"/>
      <c r="M76" s="397"/>
      <c r="N76" s="398"/>
      <c r="O76" s="399"/>
      <c r="P76" s="123"/>
      <c r="Q76"/>
      <c r="R76" s="94"/>
      <c r="T76" s="57"/>
      <c r="U76" s="57"/>
      <c r="V76" s="57"/>
      <c r="W76" s="57"/>
      <c r="X76" s="57"/>
      <c r="Y76" s="57"/>
      <c r="Z76" s="57"/>
    </row>
    <row r="77" spans="1:34">
      <c r="A77" s="23" t="s">
        <v>603</v>
      </c>
      <c r="B77" s="23"/>
      <c r="C77" s="23"/>
      <c r="D77" s="23"/>
      <c r="E77" s="5"/>
      <c r="F77" s="30" t="s">
        <v>605</v>
      </c>
      <c r="G77" s="82"/>
      <c r="H77" s="82"/>
      <c r="I77" s="38"/>
      <c r="J77" s="85"/>
      <c r="K77" s="83"/>
      <c r="L77" s="84"/>
      <c r="M77" s="85"/>
      <c r="N77" s="86"/>
      <c r="O77" s="124"/>
      <c r="P77" s="11"/>
      <c r="Q77" s="16"/>
      <c r="R77" s="96"/>
      <c r="S77" s="16"/>
      <c r="T77" s="16"/>
      <c r="U77" s="16"/>
      <c r="V77" s="16"/>
      <c r="W77" s="16"/>
      <c r="X77" s="16"/>
      <c r="Y77" s="16"/>
    </row>
    <row r="78" spans="1:34">
      <c r="A78" s="29" t="s">
        <v>604</v>
      </c>
      <c r="B78" s="23"/>
      <c r="C78" s="23"/>
      <c r="D78" s="23"/>
      <c r="E78" s="32"/>
      <c r="F78" s="30" t="s">
        <v>607</v>
      </c>
      <c r="G78" s="12"/>
      <c r="H78" s="12"/>
      <c r="I78" s="12"/>
      <c r="J78" s="53"/>
      <c r="K78" s="12"/>
      <c r="L78" s="12"/>
      <c r="M78" s="12"/>
      <c r="N78" s="11"/>
      <c r="O78" s="53"/>
      <c r="Q78" s="7"/>
      <c r="R78" s="17"/>
      <c r="S78" s="16"/>
      <c r="T78" s="16"/>
      <c r="U78" s="16"/>
      <c r="V78" s="16"/>
      <c r="W78" s="16"/>
      <c r="X78" s="16"/>
      <c r="Y78" s="16"/>
      <c r="Z78" s="16"/>
    </row>
    <row r="79" spans="1:34">
      <c r="A79" s="29"/>
      <c r="B79" s="23"/>
      <c r="C79" s="23"/>
      <c r="D79" s="23"/>
      <c r="E79" s="32"/>
      <c r="F79" s="30"/>
      <c r="G79" s="12"/>
      <c r="H79" s="12"/>
      <c r="I79" s="12"/>
      <c r="J79" s="53"/>
      <c r="K79" s="12"/>
      <c r="L79" s="12"/>
      <c r="M79" s="12"/>
      <c r="N79" s="11"/>
      <c r="O79" s="53"/>
      <c r="Q79" s="7"/>
      <c r="R79" s="82"/>
      <c r="S79" s="16"/>
      <c r="T79" s="16"/>
      <c r="U79" s="16"/>
      <c r="V79" s="16"/>
      <c r="W79" s="16"/>
      <c r="X79" s="16"/>
      <c r="Y79" s="16"/>
      <c r="Z79" s="16"/>
    </row>
    <row r="80" spans="1:34" ht="15">
      <c r="A80" s="11"/>
      <c r="B80" s="33" t="s">
        <v>3636</v>
      </c>
      <c r="C80" s="33"/>
      <c r="D80" s="33"/>
      <c r="E80" s="33"/>
      <c r="F80" s="34"/>
      <c r="G80" s="32"/>
      <c r="H80" s="32"/>
      <c r="I80" s="73"/>
      <c r="J80" s="74"/>
      <c r="K80" s="75"/>
      <c r="L80" s="454"/>
      <c r="M80" s="12"/>
      <c r="N80" s="11"/>
      <c r="O80" s="53"/>
      <c r="Q80" s="7"/>
      <c r="R80" s="82"/>
      <c r="S80" s="16"/>
      <c r="T80" s="16"/>
      <c r="U80" s="16"/>
      <c r="V80" s="16"/>
      <c r="W80" s="16"/>
      <c r="X80" s="16"/>
      <c r="Y80" s="16"/>
      <c r="Z80" s="16"/>
    </row>
    <row r="81" spans="1:29" ht="38.25">
      <c r="A81" s="20" t="s">
        <v>16</v>
      </c>
      <c r="B81" s="21" t="s">
        <v>575</v>
      </c>
      <c r="C81" s="21"/>
      <c r="D81" s="22" t="s">
        <v>588</v>
      </c>
      <c r="E81" s="21" t="s">
        <v>589</v>
      </c>
      <c r="F81" s="21" t="s">
        <v>590</v>
      </c>
      <c r="G81" s="21" t="s">
        <v>609</v>
      </c>
      <c r="H81" s="21" t="s">
        <v>592</v>
      </c>
      <c r="I81" s="21" t="s">
        <v>593</v>
      </c>
      <c r="J81" s="76" t="s">
        <v>594</v>
      </c>
      <c r="K81" s="62" t="s">
        <v>610</v>
      </c>
      <c r="L81" s="77" t="s">
        <v>611</v>
      </c>
      <c r="M81" s="21" t="s">
        <v>612</v>
      </c>
      <c r="N81" s="455" t="s">
        <v>3630</v>
      </c>
      <c r="O81" s="63" t="s">
        <v>3629</v>
      </c>
      <c r="P81" s="21" t="s">
        <v>597</v>
      </c>
      <c r="Q81" s="78" t="s">
        <v>598</v>
      </c>
      <c r="R81" s="82"/>
      <c r="S81" s="16"/>
      <c r="T81" s="16"/>
      <c r="U81" s="16"/>
      <c r="V81" s="16"/>
      <c r="W81" s="16"/>
      <c r="X81" s="16"/>
      <c r="Y81" s="16"/>
      <c r="Z81" s="16"/>
    </row>
    <row r="82" spans="1:29" ht="14.25">
      <c r="A82" s="382"/>
      <c r="B82" s="404"/>
      <c r="C82" s="409"/>
      <c r="D82" s="439"/>
      <c r="E82" s="410"/>
      <c r="F82" s="479"/>
      <c r="G82" s="418"/>
      <c r="H82" s="410"/>
      <c r="I82" s="406"/>
      <c r="J82" s="490"/>
      <c r="K82" s="490"/>
      <c r="L82" s="491"/>
      <c r="M82" s="489"/>
      <c r="N82" s="491"/>
      <c r="O82" s="478"/>
      <c r="P82" s="411"/>
      <c r="Q82" s="462"/>
      <c r="R82" s="487"/>
      <c r="S82" s="477"/>
      <c r="T82" s="16"/>
      <c r="U82" s="486"/>
      <c r="V82" s="486"/>
      <c r="W82" s="486"/>
      <c r="X82" s="486"/>
      <c r="Y82" s="486"/>
      <c r="Z82" s="486"/>
      <c r="AA82" s="400"/>
      <c r="AB82" s="400"/>
      <c r="AC82" s="400"/>
    </row>
    <row r="83" spans="1:29" ht="14.25">
      <c r="A83" s="382"/>
      <c r="B83" s="404"/>
      <c r="C83" s="409"/>
      <c r="D83" s="439"/>
      <c r="E83" s="410"/>
      <c r="F83" s="479"/>
      <c r="G83" s="418"/>
      <c r="H83" s="410"/>
      <c r="I83" s="406"/>
      <c r="J83" s="490"/>
      <c r="K83" s="490"/>
      <c r="L83" s="491"/>
      <c r="M83" s="489"/>
      <c r="N83" s="491"/>
      <c r="O83" s="478"/>
      <c r="P83" s="411"/>
      <c r="Q83" s="462"/>
      <c r="R83" s="487"/>
      <c r="S83" s="477"/>
      <c r="T83" s="16"/>
      <c r="U83" s="486"/>
      <c r="V83" s="486"/>
      <c r="W83" s="486"/>
      <c r="X83" s="486"/>
      <c r="Y83" s="486"/>
      <c r="Z83" s="486"/>
      <c r="AA83" s="400"/>
      <c r="AB83" s="400"/>
      <c r="AC83" s="400"/>
    </row>
    <row r="84" spans="1:29" s="400" customFormat="1" ht="14.25">
      <c r="A84" s="382"/>
      <c r="B84" s="404"/>
      <c r="C84" s="409"/>
      <c r="D84" s="439"/>
      <c r="E84" s="410"/>
      <c r="F84" s="479"/>
      <c r="G84" s="418"/>
      <c r="H84" s="410"/>
      <c r="I84" s="406"/>
      <c r="J84" s="490"/>
      <c r="K84" s="490"/>
      <c r="L84" s="491"/>
      <c r="M84" s="489"/>
      <c r="N84" s="491"/>
      <c r="O84" s="478"/>
      <c r="P84" s="411"/>
      <c r="Q84" s="462"/>
      <c r="R84" s="484"/>
      <c r="S84" s="486"/>
      <c r="T84" s="486"/>
      <c r="U84" s="486"/>
      <c r="V84" s="486"/>
      <c r="W84" s="486"/>
      <c r="X84" s="486"/>
      <c r="Y84" s="486"/>
      <c r="Z84" s="486"/>
    </row>
    <row r="85" spans="1:29" s="400" customFormat="1" ht="14.25">
      <c r="A85" s="382"/>
      <c r="B85" s="404"/>
      <c r="C85" s="409"/>
      <c r="D85" s="439"/>
      <c r="E85" s="410"/>
      <c r="F85" s="490"/>
      <c r="G85" s="446"/>
      <c r="H85" s="410"/>
      <c r="I85" s="406"/>
      <c r="J85" s="490"/>
      <c r="K85" s="490"/>
      <c r="L85" s="491"/>
      <c r="M85" s="489"/>
      <c r="N85" s="491"/>
      <c r="O85" s="478"/>
      <c r="P85" s="411"/>
      <c r="Q85" s="462"/>
      <c r="R85" s="484"/>
      <c r="S85" s="486"/>
      <c r="T85" s="486"/>
      <c r="U85" s="486"/>
      <c r="V85" s="486"/>
      <c r="W85" s="486"/>
      <c r="X85" s="486"/>
      <c r="Y85" s="486"/>
      <c r="Z85" s="486"/>
    </row>
    <row r="86" spans="1:29" s="400" customFormat="1" ht="14.25">
      <c r="A86" s="382"/>
      <c r="B86" s="404"/>
      <c r="C86" s="409"/>
      <c r="D86" s="439"/>
      <c r="E86" s="410"/>
      <c r="F86" s="490"/>
      <c r="G86" s="446"/>
      <c r="H86" s="410"/>
      <c r="I86" s="406"/>
      <c r="J86" s="490"/>
      <c r="K86" s="490"/>
      <c r="L86" s="491"/>
      <c r="M86" s="489"/>
      <c r="N86" s="491"/>
      <c r="O86" s="478"/>
      <c r="P86" s="411"/>
      <c r="Q86" s="462"/>
      <c r="R86" s="484"/>
      <c r="S86" s="486"/>
      <c r="T86" s="486"/>
      <c r="U86" s="486"/>
      <c r="V86" s="486"/>
      <c r="W86" s="486"/>
      <c r="X86" s="486"/>
      <c r="Y86" s="486"/>
      <c r="Z86" s="486"/>
    </row>
    <row r="87" spans="1:29" s="400" customFormat="1" ht="14.25">
      <c r="A87" s="382"/>
      <c r="B87" s="404"/>
      <c r="C87" s="409"/>
      <c r="D87" s="439"/>
      <c r="E87" s="410"/>
      <c r="F87" s="479"/>
      <c r="G87" s="418"/>
      <c r="H87" s="410"/>
      <c r="I87" s="406"/>
      <c r="J87" s="490"/>
      <c r="K87" s="481"/>
      <c r="L87" s="491"/>
      <c r="M87" s="489"/>
      <c r="N87" s="491"/>
      <c r="O87" s="478"/>
      <c r="P87" s="483"/>
      <c r="Q87" s="462"/>
      <c r="R87" s="484"/>
      <c r="S87" s="486"/>
      <c r="T87" s="486"/>
      <c r="U87" s="486"/>
      <c r="V87" s="486"/>
      <c r="W87" s="486"/>
      <c r="X87" s="486"/>
      <c r="Y87" s="486"/>
      <c r="Z87" s="486"/>
    </row>
    <row r="88" spans="1:29" s="400" customFormat="1" ht="14.25">
      <c r="A88" s="382"/>
      <c r="B88" s="404"/>
      <c r="C88" s="409"/>
      <c r="D88" s="439"/>
      <c r="E88" s="410"/>
      <c r="F88" s="479"/>
      <c r="G88" s="418"/>
      <c r="H88" s="410"/>
      <c r="I88" s="406"/>
      <c r="J88" s="481"/>
      <c r="K88" s="481"/>
      <c r="L88" s="481"/>
      <c r="M88" s="481"/>
      <c r="N88" s="482"/>
      <c r="O88" s="493"/>
      <c r="P88" s="483"/>
      <c r="Q88" s="462"/>
      <c r="R88" s="484"/>
      <c r="S88" s="486"/>
      <c r="T88" s="486"/>
      <c r="U88" s="486"/>
      <c r="V88" s="486"/>
      <c r="W88" s="486"/>
      <c r="X88" s="486"/>
      <c r="Y88" s="486"/>
      <c r="Z88" s="486"/>
    </row>
    <row r="89" spans="1:29" s="400" customFormat="1" ht="14.25">
      <c r="A89" s="382"/>
      <c r="B89" s="404"/>
      <c r="C89" s="409"/>
      <c r="D89" s="439"/>
      <c r="E89" s="410"/>
      <c r="F89" s="490"/>
      <c r="G89" s="446"/>
      <c r="H89" s="410"/>
      <c r="I89" s="406"/>
      <c r="J89" s="490"/>
      <c r="K89" s="490"/>
      <c r="L89" s="491"/>
      <c r="M89" s="489"/>
      <c r="N89" s="491"/>
      <c r="O89" s="478"/>
      <c r="P89" s="411"/>
      <c r="Q89" s="462"/>
      <c r="R89" s="487"/>
      <c r="S89" s="477"/>
      <c r="T89" s="486"/>
      <c r="U89" s="486"/>
      <c r="V89" s="486"/>
      <c r="W89" s="486"/>
      <c r="X89" s="486"/>
      <c r="Y89" s="486"/>
      <c r="Z89" s="486"/>
    </row>
    <row r="90" spans="1:29" s="400" customFormat="1" ht="14.25">
      <c r="A90" s="382"/>
      <c r="B90" s="404"/>
      <c r="C90" s="409"/>
      <c r="D90" s="439"/>
      <c r="E90" s="410"/>
      <c r="F90" s="479"/>
      <c r="G90" s="418"/>
      <c r="H90" s="410"/>
      <c r="I90" s="406"/>
      <c r="J90" s="481"/>
      <c r="K90" s="481"/>
      <c r="L90" s="481"/>
      <c r="M90" s="481"/>
      <c r="N90" s="482"/>
      <c r="O90" s="493"/>
      <c r="P90" s="483"/>
      <c r="Q90" s="462"/>
      <c r="R90" s="487"/>
      <c r="S90" s="477"/>
      <c r="T90" s="486"/>
      <c r="U90" s="486"/>
      <c r="V90" s="486"/>
      <c r="W90" s="486"/>
      <c r="X90" s="486"/>
      <c r="Y90" s="486"/>
      <c r="Z90" s="486"/>
    </row>
    <row r="91" spans="1:29" s="400" customFormat="1" ht="14.25">
      <c r="A91" s="382"/>
      <c r="B91" s="404"/>
      <c r="C91" s="409"/>
      <c r="D91" s="439"/>
      <c r="E91" s="410"/>
      <c r="F91" s="479"/>
      <c r="G91" s="418"/>
      <c r="H91" s="410"/>
      <c r="I91" s="406"/>
      <c r="J91" s="481"/>
      <c r="K91" s="481"/>
      <c r="L91" s="481"/>
      <c r="M91" s="481"/>
      <c r="N91" s="482"/>
      <c r="O91" s="493"/>
      <c r="P91" s="483"/>
      <c r="Q91" s="462"/>
      <c r="R91" s="487"/>
      <c r="S91" s="477"/>
      <c r="T91" s="486"/>
      <c r="U91" s="486"/>
      <c r="V91" s="486"/>
      <c r="W91" s="486"/>
      <c r="X91" s="486"/>
      <c r="Y91" s="486"/>
      <c r="Z91" s="486"/>
    </row>
    <row r="92" spans="1:29" s="400" customFormat="1" ht="14.25">
      <c r="A92" s="382"/>
      <c r="B92" s="404"/>
      <c r="C92" s="409"/>
      <c r="D92" s="439"/>
      <c r="E92" s="410"/>
      <c r="F92" s="479"/>
      <c r="G92" s="418"/>
      <c r="H92" s="410"/>
      <c r="I92" s="406"/>
      <c r="J92" s="490"/>
      <c r="K92" s="481"/>
      <c r="L92" s="491"/>
      <c r="M92" s="489"/>
      <c r="N92" s="491"/>
      <c r="O92" s="478"/>
      <c r="P92" s="411"/>
      <c r="Q92" s="462"/>
      <c r="R92" s="487"/>
      <c r="S92" s="477"/>
      <c r="T92" s="486"/>
      <c r="U92" s="486"/>
      <c r="V92" s="486"/>
      <c r="W92" s="486"/>
      <c r="X92" s="486"/>
      <c r="Y92" s="486"/>
      <c r="Z92" s="486"/>
    </row>
    <row r="93" spans="1:29" s="400" customFormat="1" ht="14.25">
      <c r="A93" s="382"/>
      <c r="B93" s="404"/>
      <c r="C93" s="409"/>
      <c r="D93" s="439"/>
      <c r="E93" s="410"/>
      <c r="F93" s="490"/>
      <c r="G93" s="446"/>
      <c r="H93" s="410"/>
      <c r="I93" s="406"/>
      <c r="J93" s="490"/>
      <c r="K93" s="490"/>
      <c r="L93" s="491"/>
      <c r="M93" s="489"/>
      <c r="N93" s="491"/>
      <c r="O93" s="478"/>
      <c r="P93" s="411"/>
      <c r="Q93" s="462"/>
      <c r="R93" s="487"/>
      <c r="S93" s="477"/>
      <c r="T93" s="486"/>
      <c r="U93" s="486"/>
      <c r="V93" s="486"/>
      <c r="W93" s="486"/>
      <c r="X93" s="486"/>
      <c r="Y93" s="486"/>
      <c r="Z93" s="486"/>
    </row>
    <row r="94" spans="1:29" s="400" customFormat="1" ht="14.25">
      <c r="A94" s="382"/>
      <c r="B94" s="404"/>
      <c r="C94" s="409"/>
      <c r="D94" s="439"/>
      <c r="E94" s="410"/>
      <c r="F94" s="479"/>
      <c r="G94" s="418"/>
      <c r="H94" s="410"/>
      <c r="I94" s="406"/>
      <c r="J94" s="481"/>
      <c r="K94" s="481"/>
      <c r="L94" s="481"/>
      <c r="M94" s="481"/>
      <c r="N94" s="482"/>
      <c r="O94" s="493"/>
      <c r="P94" s="483"/>
      <c r="Q94" s="462"/>
      <c r="R94" s="487"/>
      <c r="S94" s="477"/>
      <c r="T94" s="486"/>
      <c r="U94" s="486"/>
      <c r="V94" s="486"/>
      <c r="W94" s="486"/>
      <c r="X94" s="486"/>
      <c r="Y94" s="486"/>
      <c r="Z94" s="486"/>
    </row>
    <row r="95" spans="1:29" s="400" customFormat="1" ht="14.25">
      <c r="A95" s="382"/>
      <c r="B95" s="404"/>
      <c r="C95" s="409"/>
      <c r="D95" s="439"/>
      <c r="E95" s="410"/>
      <c r="F95" s="479"/>
      <c r="G95" s="418"/>
      <c r="H95" s="410"/>
      <c r="I95" s="406"/>
      <c r="J95" s="481"/>
      <c r="K95" s="481"/>
      <c r="L95" s="481"/>
      <c r="M95" s="481"/>
      <c r="N95" s="482"/>
      <c r="O95" s="493"/>
      <c r="P95" s="483"/>
      <c r="Q95" s="462"/>
      <c r="R95" s="487"/>
      <c r="S95" s="477"/>
      <c r="T95" s="486"/>
      <c r="U95" s="486"/>
      <c r="V95" s="486"/>
      <c r="W95" s="486"/>
      <c r="X95" s="486"/>
      <c r="Y95" s="486"/>
      <c r="Z95" s="486"/>
    </row>
    <row r="96" spans="1:29" s="400" customFormat="1" ht="14.25">
      <c r="A96" s="382"/>
      <c r="B96" s="404"/>
      <c r="C96" s="409"/>
      <c r="D96" s="439"/>
      <c r="E96" s="410"/>
      <c r="F96" s="479"/>
      <c r="G96" s="418"/>
      <c r="H96" s="410"/>
      <c r="I96" s="406"/>
      <c r="J96" s="481"/>
      <c r="K96" s="481"/>
      <c r="L96" s="481"/>
      <c r="M96" s="481"/>
      <c r="N96" s="482"/>
      <c r="O96" s="493"/>
      <c r="P96" s="483"/>
      <c r="Q96" s="462"/>
      <c r="R96" s="487"/>
      <c r="S96" s="477"/>
      <c r="T96" s="486"/>
      <c r="U96" s="486"/>
      <c r="V96" s="486"/>
      <c r="W96" s="486"/>
      <c r="X96" s="486"/>
      <c r="Y96" s="486"/>
      <c r="Z96" s="486"/>
    </row>
    <row r="97" spans="1:26" s="400" customFormat="1" ht="14.25">
      <c r="A97" s="382"/>
      <c r="B97" s="404"/>
      <c r="C97" s="409"/>
      <c r="D97" s="439"/>
      <c r="E97" s="410"/>
      <c r="F97" s="479"/>
      <c r="G97" s="418"/>
      <c r="H97" s="410"/>
      <c r="I97" s="406"/>
      <c r="J97" s="490"/>
      <c r="K97" s="490"/>
      <c r="L97" s="491"/>
      <c r="M97" s="489"/>
      <c r="N97" s="491"/>
      <c r="O97" s="478"/>
      <c r="P97" s="411"/>
      <c r="Q97" s="462"/>
      <c r="R97" s="487"/>
      <c r="S97" s="477"/>
      <c r="T97" s="486"/>
      <c r="U97" s="486"/>
      <c r="V97" s="486"/>
      <c r="W97" s="486"/>
      <c r="X97" s="486"/>
      <c r="Y97" s="486"/>
      <c r="Z97" s="486"/>
    </row>
    <row r="98" spans="1:26" s="400" customFormat="1" ht="14.25">
      <c r="A98" s="382"/>
      <c r="B98" s="404"/>
      <c r="C98" s="409"/>
      <c r="D98" s="439"/>
      <c r="E98" s="410"/>
      <c r="F98" s="479"/>
      <c r="G98" s="418"/>
      <c r="H98" s="410"/>
      <c r="I98" s="406"/>
      <c r="J98" s="490"/>
      <c r="K98" s="490"/>
      <c r="L98" s="491"/>
      <c r="M98" s="489"/>
      <c r="N98" s="491"/>
      <c r="O98" s="478"/>
      <c r="P98" s="411"/>
      <c r="Q98" s="462"/>
      <c r="R98" s="487"/>
      <c r="S98" s="477"/>
      <c r="T98" s="486"/>
      <c r="U98" s="486"/>
      <c r="V98" s="486"/>
      <c r="W98" s="486"/>
      <c r="X98" s="486"/>
      <c r="Y98" s="486"/>
      <c r="Z98" s="486"/>
    </row>
    <row r="99" spans="1:26" s="400" customFormat="1" ht="14.25">
      <c r="A99" s="382"/>
      <c r="B99" s="404"/>
      <c r="C99" s="409"/>
      <c r="D99" s="439"/>
      <c r="E99" s="410"/>
      <c r="F99" s="479"/>
      <c r="G99" s="418"/>
      <c r="H99" s="410"/>
      <c r="I99" s="406"/>
      <c r="J99" s="481"/>
      <c r="K99" s="481"/>
      <c r="L99" s="481"/>
      <c r="M99" s="481"/>
      <c r="N99" s="482"/>
      <c r="O99" s="493"/>
      <c r="P99" s="483"/>
      <c r="Q99" s="462"/>
      <c r="R99" s="487"/>
      <c r="S99" s="477"/>
      <c r="T99" s="486"/>
      <c r="U99" s="486"/>
      <c r="V99" s="486"/>
      <c r="W99" s="486"/>
      <c r="X99" s="486"/>
      <c r="Y99" s="486"/>
      <c r="Z99" s="486"/>
    </row>
    <row r="100" spans="1:26" s="400" customFormat="1" ht="14.25">
      <c r="A100" s="382"/>
      <c r="B100" s="404"/>
      <c r="C100" s="409"/>
      <c r="D100" s="439"/>
      <c r="E100" s="410"/>
      <c r="F100" s="479"/>
      <c r="G100" s="418"/>
      <c r="H100" s="410"/>
      <c r="I100" s="406"/>
      <c r="J100" s="481"/>
      <c r="K100" s="481"/>
      <c r="L100" s="481"/>
      <c r="M100" s="481"/>
      <c r="N100" s="482"/>
      <c r="O100" s="493"/>
      <c r="P100" s="483"/>
      <c r="Q100" s="462"/>
      <c r="R100" s="487"/>
      <c r="S100" s="477"/>
      <c r="T100" s="486"/>
      <c r="U100" s="486"/>
      <c r="V100" s="486"/>
      <c r="W100" s="486"/>
      <c r="X100" s="486"/>
      <c r="Y100" s="486"/>
      <c r="Z100" s="486"/>
    </row>
    <row r="101" spans="1:26" ht="14.25">
      <c r="A101" s="382"/>
      <c r="B101" s="404"/>
      <c r="C101" s="409"/>
      <c r="D101" s="439"/>
      <c r="E101" s="410"/>
      <c r="F101" s="479"/>
      <c r="G101" s="418"/>
      <c r="H101" s="410"/>
      <c r="I101" s="406"/>
      <c r="J101" s="376"/>
      <c r="K101" s="376"/>
      <c r="L101" s="376"/>
      <c r="M101" s="376"/>
      <c r="N101" s="480"/>
      <c r="O101" s="478"/>
      <c r="P101" s="412"/>
      <c r="Q101" s="485"/>
      <c r="R101" s="141"/>
      <c r="S101" s="16"/>
      <c r="T101" s="16"/>
      <c r="U101" s="16"/>
      <c r="V101" s="16"/>
      <c r="W101" s="16"/>
      <c r="X101" s="16"/>
      <c r="Y101" s="16"/>
      <c r="Z101" s="16"/>
    </row>
    <row r="102" spans="1:26" ht="14.25">
      <c r="A102" s="382"/>
      <c r="B102" s="404"/>
      <c r="C102" s="409"/>
      <c r="D102" s="439"/>
      <c r="E102" s="410"/>
      <c r="F102" s="479"/>
      <c r="G102" s="418"/>
      <c r="H102" s="410"/>
      <c r="I102" s="406"/>
      <c r="J102" s="376"/>
      <c r="K102" s="376"/>
      <c r="L102" s="376"/>
      <c r="M102" s="376"/>
      <c r="N102" s="480"/>
      <c r="O102" s="478"/>
      <c r="P102" s="412"/>
      <c r="Q102" s="485"/>
      <c r="R102" s="141"/>
      <c r="S102" s="16"/>
      <c r="T102" s="16"/>
      <c r="U102" s="16"/>
      <c r="V102" s="16"/>
      <c r="W102" s="16"/>
      <c r="X102" s="16"/>
      <c r="Y102" s="16"/>
      <c r="Z102" s="16"/>
    </row>
    <row r="103" spans="1:26">
      <c r="A103" s="29"/>
      <c r="B103" s="23"/>
      <c r="C103" s="23"/>
      <c r="D103" s="23"/>
      <c r="E103" s="32"/>
      <c r="F103" s="30"/>
      <c r="G103" s="12"/>
      <c r="H103" s="12"/>
      <c r="I103" s="12"/>
      <c r="J103" s="53"/>
      <c r="K103" s="12"/>
      <c r="L103" s="12"/>
      <c r="M103" s="12"/>
      <c r="N103" s="11"/>
      <c r="O103" s="53"/>
      <c r="P103" s="7"/>
      <c r="Q103" s="11"/>
      <c r="R103" s="141"/>
      <c r="S103" s="16"/>
      <c r="T103" s="16"/>
      <c r="U103" s="16"/>
      <c r="V103" s="16"/>
      <c r="W103" s="16"/>
      <c r="X103" s="16"/>
      <c r="Y103" s="16"/>
      <c r="Z103" s="16"/>
    </row>
    <row r="104" spans="1:26">
      <c r="A104" s="29"/>
      <c r="B104" s="23"/>
      <c r="C104" s="23"/>
      <c r="D104" s="23"/>
      <c r="E104" s="32"/>
      <c r="F104" s="30"/>
      <c r="G104" s="41"/>
      <c r="H104" s="42"/>
      <c r="I104" s="82"/>
      <c r="J104" s="17"/>
      <c r="K104" s="83"/>
      <c r="L104" s="84"/>
      <c r="M104" s="85"/>
      <c r="N104" s="86"/>
      <c r="O104" s="87"/>
      <c r="P104" s="11"/>
      <c r="Q104" s="16"/>
      <c r="R104" s="141"/>
      <c r="S104" s="16"/>
      <c r="T104" s="16"/>
      <c r="U104" s="16"/>
      <c r="V104" s="16"/>
      <c r="W104" s="16"/>
      <c r="X104" s="16"/>
      <c r="Y104" s="16"/>
      <c r="Z104" s="16"/>
    </row>
    <row r="105" spans="1:26">
      <c r="A105" s="37"/>
      <c r="B105" s="45"/>
      <c r="C105" s="102"/>
      <c r="D105" s="6"/>
      <c r="E105" s="38"/>
      <c r="F105" s="82"/>
      <c r="G105" s="41"/>
      <c r="H105" s="42"/>
      <c r="I105" s="82"/>
      <c r="J105" s="17"/>
      <c r="K105" s="83"/>
      <c r="L105" s="84"/>
      <c r="M105" s="85"/>
      <c r="N105" s="86"/>
      <c r="O105" s="87"/>
      <c r="P105" s="11"/>
      <c r="Q105" s="16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26" ht="15">
      <c r="A106" s="5"/>
      <c r="B106" s="103" t="s">
        <v>619</v>
      </c>
      <c r="C106" s="103"/>
      <c r="D106" s="103"/>
      <c r="E106" s="103"/>
      <c r="F106" s="17"/>
      <c r="G106" s="17"/>
      <c r="H106" s="104"/>
      <c r="I106" s="17"/>
      <c r="J106" s="74"/>
      <c r="K106" s="75"/>
      <c r="L106" s="17"/>
      <c r="M106" s="17"/>
      <c r="N106" s="16"/>
      <c r="O106" s="98"/>
      <c r="P106" s="11"/>
      <c r="Q106" s="16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26" ht="38.25">
      <c r="A107" s="20" t="s">
        <v>16</v>
      </c>
      <c r="B107" s="21" t="s">
        <v>575</v>
      </c>
      <c r="C107" s="21"/>
      <c r="D107" s="22" t="s">
        <v>588</v>
      </c>
      <c r="E107" s="21" t="s">
        <v>589</v>
      </c>
      <c r="F107" s="21" t="s">
        <v>590</v>
      </c>
      <c r="G107" s="21" t="s">
        <v>620</v>
      </c>
      <c r="H107" s="21" t="s">
        <v>621</v>
      </c>
      <c r="I107" s="21" t="s">
        <v>593</v>
      </c>
      <c r="J107" s="61" t="s">
        <v>594</v>
      </c>
      <c r="K107" s="21" t="s">
        <v>595</v>
      </c>
      <c r="L107" s="21" t="s">
        <v>596</v>
      </c>
      <c r="M107" s="21" t="s">
        <v>597</v>
      </c>
      <c r="N107" s="22" t="s">
        <v>598</v>
      </c>
      <c r="O107" s="98"/>
      <c r="P107" s="11"/>
      <c r="Q107" s="16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26">
      <c r="A108" s="202">
        <v>1</v>
      </c>
      <c r="B108" s="105">
        <v>41579</v>
      </c>
      <c r="C108" s="105"/>
      <c r="D108" s="106" t="s">
        <v>622</v>
      </c>
      <c r="E108" s="107" t="s">
        <v>623</v>
      </c>
      <c r="F108" s="108">
        <v>82</v>
      </c>
      <c r="G108" s="107" t="s">
        <v>624</v>
      </c>
      <c r="H108" s="107">
        <v>100</v>
      </c>
      <c r="I108" s="125">
        <v>100</v>
      </c>
      <c r="J108" s="126" t="s">
        <v>625</v>
      </c>
      <c r="K108" s="127">
        <f t="shared" ref="K108:K139" si="29">H108-F108</f>
        <v>18</v>
      </c>
      <c r="L108" s="128">
        <f t="shared" ref="L108:L139" si="30">K108/F108</f>
        <v>0.21951219512195122</v>
      </c>
      <c r="M108" s="129" t="s">
        <v>599</v>
      </c>
      <c r="N108" s="130">
        <v>42657</v>
      </c>
      <c r="O108" s="53"/>
      <c r="P108" s="16"/>
      <c r="Q108" s="16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26">
      <c r="A109" s="202">
        <v>2</v>
      </c>
      <c r="B109" s="105">
        <v>41794</v>
      </c>
      <c r="C109" s="105"/>
      <c r="D109" s="106" t="s">
        <v>626</v>
      </c>
      <c r="E109" s="107" t="s">
        <v>600</v>
      </c>
      <c r="F109" s="108">
        <v>257</v>
      </c>
      <c r="G109" s="107" t="s">
        <v>624</v>
      </c>
      <c r="H109" s="107">
        <v>300</v>
      </c>
      <c r="I109" s="125">
        <v>300</v>
      </c>
      <c r="J109" s="126" t="s">
        <v>625</v>
      </c>
      <c r="K109" s="127">
        <f t="shared" si="29"/>
        <v>43</v>
      </c>
      <c r="L109" s="128">
        <f t="shared" si="30"/>
        <v>0.16731517509727625</v>
      </c>
      <c r="M109" s="129" t="s">
        <v>599</v>
      </c>
      <c r="N109" s="130">
        <v>41822</v>
      </c>
      <c r="O109" s="53"/>
      <c r="P109" s="16"/>
      <c r="Q109" s="16"/>
      <c r="R109" s="17"/>
      <c r="S109" s="16"/>
      <c r="T109" s="16"/>
      <c r="U109" s="16"/>
      <c r="V109" s="16"/>
      <c r="W109" s="16"/>
      <c r="X109" s="16"/>
      <c r="Y109" s="16"/>
      <c r="Z109" s="16"/>
    </row>
    <row r="110" spans="1:26">
      <c r="A110" s="202">
        <v>3</v>
      </c>
      <c r="B110" s="105">
        <v>41828</v>
      </c>
      <c r="C110" s="105"/>
      <c r="D110" s="106" t="s">
        <v>627</v>
      </c>
      <c r="E110" s="107" t="s">
        <v>600</v>
      </c>
      <c r="F110" s="108">
        <v>393</v>
      </c>
      <c r="G110" s="107" t="s">
        <v>624</v>
      </c>
      <c r="H110" s="107">
        <v>468</v>
      </c>
      <c r="I110" s="125">
        <v>468</v>
      </c>
      <c r="J110" s="126" t="s">
        <v>625</v>
      </c>
      <c r="K110" s="127">
        <f t="shared" si="29"/>
        <v>75</v>
      </c>
      <c r="L110" s="128">
        <f t="shared" si="30"/>
        <v>0.19083969465648856</v>
      </c>
      <c r="M110" s="129" t="s">
        <v>599</v>
      </c>
      <c r="N110" s="130">
        <v>41863</v>
      </c>
      <c r="O110" s="53"/>
      <c r="P110" s="16"/>
      <c r="Q110" s="16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26">
      <c r="A111" s="202">
        <v>4</v>
      </c>
      <c r="B111" s="105">
        <v>41857</v>
      </c>
      <c r="C111" s="105"/>
      <c r="D111" s="106" t="s">
        <v>628</v>
      </c>
      <c r="E111" s="107" t="s">
        <v>600</v>
      </c>
      <c r="F111" s="108">
        <v>205</v>
      </c>
      <c r="G111" s="107" t="s">
        <v>624</v>
      </c>
      <c r="H111" s="107">
        <v>275</v>
      </c>
      <c r="I111" s="125">
        <v>250</v>
      </c>
      <c r="J111" s="126" t="s">
        <v>625</v>
      </c>
      <c r="K111" s="127">
        <f t="shared" si="29"/>
        <v>70</v>
      </c>
      <c r="L111" s="128">
        <f t="shared" si="30"/>
        <v>0.34146341463414637</v>
      </c>
      <c r="M111" s="129" t="s">
        <v>599</v>
      </c>
      <c r="N111" s="130">
        <v>41962</v>
      </c>
      <c r="O111" s="53"/>
      <c r="P111" s="16"/>
      <c r="Q111" s="16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26">
      <c r="A112" s="202">
        <v>5</v>
      </c>
      <c r="B112" s="105">
        <v>41886</v>
      </c>
      <c r="C112" s="105"/>
      <c r="D112" s="106" t="s">
        <v>629</v>
      </c>
      <c r="E112" s="107" t="s">
        <v>600</v>
      </c>
      <c r="F112" s="108">
        <v>162</v>
      </c>
      <c r="G112" s="107" t="s">
        <v>624</v>
      </c>
      <c r="H112" s="107">
        <v>190</v>
      </c>
      <c r="I112" s="125">
        <v>190</v>
      </c>
      <c r="J112" s="126" t="s">
        <v>625</v>
      </c>
      <c r="K112" s="127">
        <f t="shared" si="29"/>
        <v>28</v>
      </c>
      <c r="L112" s="128">
        <f t="shared" si="30"/>
        <v>0.1728395061728395</v>
      </c>
      <c r="M112" s="129" t="s">
        <v>599</v>
      </c>
      <c r="N112" s="130">
        <v>42006</v>
      </c>
      <c r="O112" s="53"/>
      <c r="P112" s="16"/>
      <c r="Q112" s="16"/>
      <c r="R112" s="17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02">
        <v>6</v>
      </c>
      <c r="B113" s="105">
        <v>41886</v>
      </c>
      <c r="C113" s="105"/>
      <c r="D113" s="106" t="s">
        <v>630</v>
      </c>
      <c r="E113" s="107" t="s">
        <v>600</v>
      </c>
      <c r="F113" s="108">
        <v>75</v>
      </c>
      <c r="G113" s="107" t="s">
        <v>624</v>
      </c>
      <c r="H113" s="107">
        <v>91.5</v>
      </c>
      <c r="I113" s="125" t="s">
        <v>631</v>
      </c>
      <c r="J113" s="126" t="s">
        <v>632</v>
      </c>
      <c r="K113" s="127">
        <f t="shared" si="29"/>
        <v>16.5</v>
      </c>
      <c r="L113" s="128">
        <f t="shared" si="30"/>
        <v>0.22</v>
      </c>
      <c r="M113" s="129" t="s">
        <v>599</v>
      </c>
      <c r="N113" s="130">
        <v>41954</v>
      </c>
      <c r="O113" s="53"/>
      <c r="P113" s="16"/>
      <c r="Q113" s="16"/>
      <c r="R113" s="17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02">
        <v>7</v>
      </c>
      <c r="B114" s="105">
        <v>41913</v>
      </c>
      <c r="C114" s="105"/>
      <c r="D114" s="106" t="s">
        <v>633</v>
      </c>
      <c r="E114" s="107" t="s">
        <v>600</v>
      </c>
      <c r="F114" s="108">
        <v>850</v>
      </c>
      <c r="G114" s="107" t="s">
        <v>624</v>
      </c>
      <c r="H114" s="107">
        <v>982.5</v>
      </c>
      <c r="I114" s="125">
        <v>1050</v>
      </c>
      <c r="J114" s="126" t="s">
        <v>634</v>
      </c>
      <c r="K114" s="127">
        <f t="shared" si="29"/>
        <v>132.5</v>
      </c>
      <c r="L114" s="128">
        <f t="shared" si="30"/>
        <v>0.15588235294117647</v>
      </c>
      <c r="M114" s="129" t="s">
        <v>599</v>
      </c>
      <c r="N114" s="130">
        <v>42039</v>
      </c>
      <c r="O114" s="57"/>
      <c r="P114" s="16"/>
      <c r="Q114" s="16"/>
      <c r="R114" s="17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202">
        <v>8</v>
      </c>
      <c r="B115" s="105">
        <v>41913</v>
      </c>
      <c r="C115" s="105"/>
      <c r="D115" s="106" t="s">
        <v>635</v>
      </c>
      <c r="E115" s="107" t="s">
        <v>600</v>
      </c>
      <c r="F115" s="108">
        <v>475</v>
      </c>
      <c r="G115" s="107" t="s">
        <v>624</v>
      </c>
      <c r="H115" s="107">
        <v>515</v>
      </c>
      <c r="I115" s="125">
        <v>600</v>
      </c>
      <c r="J115" s="126" t="s">
        <v>636</v>
      </c>
      <c r="K115" s="127">
        <f t="shared" si="29"/>
        <v>40</v>
      </c>
      <c r="L115" s="128">
        <f t="shared" si="30"/>
        <v>8.4210526315789472E-2</v>
      </c>
      <c r="M115" s="129" t="s">
        <v>599</v>
      </c>
      <c r="N115" s="130">
        <v>41939</v>
      </c>
      <c r="O115" s="57"/>
      <c r="P115" s="16"/>
      <c r="Q115" s="16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>
      <c r="A116" s="202">
        <v>9</v>
      </c>
      <c r="B116" s="105">
        <v>41913</v>
      </c>
      <c r="C116" s="105"/>
      <c r="D116" s="106" t="s">
        <v>637</v>
      </c>
      <c r="E116" s="107" t="s">
        <v>600</v>
      </c>
      <c r="F116" s="108">
        <v>86</v>
      </c>
      <c r="G116" s="107" t="s">
        <v>624</v>
      </c>
      <c r="H116" s="107">
        <v>99</v>
      </c>
      <c r="I116" s="125">
        <v>140</v>
      </c>
      <c r="J116" s="126" t="s">
        <v>638</v>
      </c>
      <c r="K116" s="127">
        <f t="shared" si="29"/>
        <v>13</v>
      </c>
      <c r="L116" s="128">
        <f t="shared" si="30"/>
        <v>0.15116279069767441</v>
      </c>
      <c r="M116" s="129" t="s">
        <v>599</v>
      </c>
      <c r="N116" s="130">
        <v>41939</v>
      </c>
      <c r="O116" s="57"/>
      <c r="P116" s="16"/>
      <c r="Q116" s="16"/>
      <c r="R116" s="17"/>
      <c r="S116" s="16"/>
      <c r="T116" s="16"/>
      <c r="U116" s="16"/>
      <c r="V116" s="16"/>
      <c r="W116" s="16"/>
      <c r="X116" s="16"/>
      <c r="Y116" s="16"/>
      <c r="Z116" s="16"/>
    </row>
    <row r="117" spans="1:26">
      <c r="A117" s="202">
        <v>10</v>
      </c>
      <c r="B117" s="105">
        <v>41926</v>
      </c>
      <c r="C117" s="105"/>
      <c r="D117" s="106" t="s">
        <v>639</v>
      </c>
      <c r="E117" s="107" t="s">
        <v>600</v>
      </c>
      <c r="F117" s="108">
        <v>496.6</v>
      </c>
      <c r="G117" s="107" t="s">
        <v>624</v>
      </c>
      <c r="H117" s="107">
        <v>621</v>
      </c>
      <c r="I117" s="125">
        <v>580</v>
      </c>
      <c r="J117" s="126" t="s">
        <v>625</v>
      </c>
      <c r="K117" s="127">
        <f t="shared" si="29"/>
        <v>124.39999999999998</v>
      </c>
      <c r="L117" s="128">
        <f t="shared" si="30"/>
        <v>0.25050342327829234</v>
      </c>
      <c r="M117" s="129" t="s">
        <v>599</v>
      </c>
      <c r="N117" s="130">
        <v>42605</v>
      </c>
      <c r="O117" s="57"/>
      <c r="P117" s="16"/>
      <c r="Q117" s="16"/>
      <c r="R117" s="17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2">
        <v>11</v>
      </c>
      <c r="B118" s="105">
        <v>41926</v>
      </c>
      <c r="C118" s="105"/>
      <c r="D118" s="106" t="s">
        <v>640</v>
      </c>
      <c r="E118" s="107" t="s">
        <v>600</v>
      </c>
      <c r="F118" s="108">
        <v>2481.9</v>
      </c>
      <c r="G118" s="107" t="s">
        <v>624</v>
      </c>
      <c r="H118" s="107">
        <v>2840</v>
      </c>
      <c r="I118" s="125">
        <v>2870</v>
      </c>
      <c r="J118" s="126" t="s">
        <v>641</v>
      </c>
      <c r="K118" s="127">
        <f t="shared" si="29"/>
        <v>358.09999999999991</v>
      </c>
      <c r="L118" s="128">
        <f t="shared" si="30"/>
        <v>0.14428462065353154</v>
      </c>
      <c r="M118" s="129" t="s">
        <v>599</v>
      </c>
      <c r="N118" s="130">
        <v>42017</v>
      </c>
      <c r="O118" s="57"/>
      <c r="P118" s="16"/>
      <c r="Q118" s="16"/>
      <c r="R118" s="17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2">
        <v>12</v>
      </c>
      <c r="B119" s="105">
        <v>41928</v>
      </c>
      <c r="C119" s="105"/>
      <c r="D119" s="106" t="s">
        <v>642</v>
      </c>
      <c r="E119" s="107" t="s">
        <v>600</v>
      </c>
      <c r="F119" s="108">
        <v>84.5</v>
      </c>
      <c r="G119" s="107" t="s">
        <v>624</v>
      </c>
      <c r="H119" s="107">
        <v>93</v>
      </c>
      <c r="I119" s="125">
        <v>110</v>
      </c>
      <c r="J119" s="126" t="s">
        <v>643</v>
      </c>
      <c r="K119" s="127">
        <f t="shared" si="29"/>
        <v>8.5</v>
      </c>
      <c r="L119" s="128">
        <f t="shared" si="30"/>
        <v>0.10059171597633136</v>
      </c>
      <c r="M119" s="129" t="s">
        <v>599</v>
      </c>
      <c r="N119" s="130">
        <v>41939</v>
      </c>
      <c r="O119" s="57"/>
      <c r="P119" s="16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2">
        <v>13</v>
      </c>
      <c r="B120" s="105">
        <v>41928</v>
      </c>
      <c r="C120" s="105"/>
      <c r="D120" s="106" t="s">
        <v>644</v>
      </c>
      <c r="E120" s="107" t="s">
        <v>600</v>
      </c>
      <c r="F120" s="108">
        <v>401</v>
      </c>
      <c r="G120" s="107" t="s">
        <v>624</v>
      </c>
      <c r="H120" s="107">
        <v>428</v>
      </c>
      <c r="I120" s="125">
        <v>450</v>
      </c>
      <c r="J120" s="126" t="s">
        <v>645</v>
      </c>
      <c r="K120" s="127">
        <f t="shared" si="29"/>
        <v>27</v>
      </c>
      <c r="L120" s="128">
        <f t="shared" si="30"/>
        <v>6.7331670822942641E-2</v>
      </c>
      <c r="M120" s="129" t="s">
        <v>599</v>
      </c>
      <c r="N120" s="130">
        <v>42020</v>
      </c>
      <c r="O120" s="57"/>
      <c r="P120" s="16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2">
        <v>14</v>
      </c>
      <c r="B121" s="105">
        <v>41928</v>
      </c>
      <c r="C121" s="105"/>
      <c r="D121" s="106" t="s">
        <v>646</v>
      </c>
      <c r="E121" s="107" t="s">
        <v>600</v>
      </c>
      <c r="F121" s="108">
        <v>101</v>
      </c>
      <c r="G121" s="107" t="s">
        <v>624</v>
      </c>
      <c r="H121" s="107">
        <v>112</v>
      </c>
      <c r="I121" s="125">
        <v>120</v>
      </c>
      <c r="J121" s="126" t="s">
        <v>647</v>
      </c>
      <c r="K121" s="127">
        <f t="shared" si="29"/>
        <v>11</v>
      </c>
      <c r="L121" s="128">
        <f t="shared" si="30"/>
        <v>0.10891089108910891</v>
      </c>
      <c r="M121" s="129" t="s">
        <v>599</v>
      </c>
      <c r="N121" s="130">
        <v>41939</v>
      </c>
      <c r="O121" s="57"/>
      <c r="P121" s="16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2">
        <v>15</v>
      </c>
      <c r="B122" s="105">
        <v>41954</v>
      </c>
      <c r="C122" s="105"/>
      <c r="D122" s="106" t="s">
        <v>648</v>
      </c>
      <c r="E122" s="107" t="s">
        <v>600</v>
      </c>
      <c r="F122" s="108">
        <v>59</v>
      </c>
      <c r="G122" s="107" t="s">
        <v>624</v>
      </c>
      <c r="H122" s="107">
        <v>76</v>
      </c>
      <c r="I122" s="125">
        <v>76</v>
      </c>
      <c r="J122" s="126" t="s">
        <v>625</v>
      </c>
      <c r="K122" s="127">
        <f t="shared" si="29"/>
        <v>17</v>
      </c>
      <c r="L122" s="128">
        <f t="shared" si="30"/>
        <v>0.28813559322033899</v>
      </c>
      <c r="M122" s="129" t="s">
        <v>599</v>
      </c>
      <c r="N122" s="130">
        <v>43032</v>
      </c>
      <c r="O122" s="57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2">
        <v>16</v>
      </c>
      <c r="B123" s="105">
        <v>41954</v>
      </c>
      <c r="C123" s="105"/>
      <c r="D123" s="106" t="s">
        <v>637</v>
      </c>
      <c r="E123" s="107" t="s">
        <v>600</v>
      </c>
      <c r="F123" s="108">
        <v>99</v>
      </c>
      <c r="G123" s="107" t="s">
        <v>624</v>
      </c>
      <c r="H123" s="107">
        <v>120</v>
      </c>
      <c r="I123" s="125">
        <v>120</v>
      </c>
      <c r="J123" s="126" t="s">
        <v>649</v>
      </c>
      <c r="K123" s="127">
        <f t="shared" si="29"/>
        <v>21</v>
      </c>
      <c r="L123" s="128">
        <f t="shared" si="30"/>
        <v>0.21212121212121213</v>
      </c>
      <c r="M123" s="129" t="s">
        <v>599</v>
      </c>
      <c r="N123" s="130">
        <v>41960</v>
      </c>
      <c r="O123" s="57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2">
        <v>17</v>
      </c>
      <c r="B124" s="105">
        <v>41956</v>
      </c>
      <c r="C124" s="105"/>
      <c r="D124" s="106" t="s">
        <v>650</v>
      </c>
      <c r="E124" s="107" t="s">
        <v>600</v>
      </c>
      <c r="F124" s="108">
        <v>22</v>
      </c>
      <c r="G124" s="107" t="s">
        <v>624</v>
      </c>
      <c r="H124" s="107">
        <v>33.549999999999997</v>
      </c>
      <c r="I124" s="125">
        <v>32</v>
      </c>
      <c r="J124" s="126" t="s">
        <v>651</v>
      </c>
      <c r="K124" s="127">
        <f t="shared" si="29"/>
        <v>11.549999999999997</v>
      </c>
      <c r="L124" s="128">
        <f t="shared" si="30"/>
        <v>0.52499999999999991</v>
      </c>
      <c r="M124" s="129" t="s">
        <v>599</v>
      </c>
      <c r="N124" s="130">
        <v>42188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2">
        <v>18</v>
      </c>
      <c r="B125" s="105">
        <v>41976</v>
      </c>
      <c r="C125" s="105"/>
      <c r="D125" s="106" t="s">
        <v>652</v>
      </c>
      <c r="E125" s="107" t="s">
        <v>600</v>
      </c>
      <c r="F125" s="108">
        <v>440</v>
      </c>
      <c r="G125" s="107" t="s">
        <v>624</v>
      </c>
      <c r="H125" s="107">
        <v>520</v>
      </c>
      <c r="I125" s="125">
        <v>520</v>
      </c>
      <c r="J125" s="126" t="s">
        <v>653</v>
      </c>
      <c r="K125" s="127">
        <f t="shared" si="29"/>
        <v>80</v>
      </c>
      <c r="L125" s="128">
        <f t="shared" si="30"/>
        <v>0.18181818181818182</v>
      </c>
      <c r="M125" s="129" t="s">
        <v>599</v>
      </c>
      <c r="N125" s="130">
        <v>42208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2">
        <v>19</v>
      </c>
      <c r="B126" s="105">
        <v>41976</v>
      </c>
      <c r="C126" s="105"/>
      <c r="D126" s="106" t="s">
        <v>654</v>
      </c>
      <c r="E126" s="107" t="s">
        <v>600</v>
      </c>
      <c r="F126" s="108">
        <v>360</v>
      </c>
      <c r="G126" s="107" t="s">
        <v>624</v>
      </c>
      <c r="H126" s="107">
        <v>427</v>
      </c>
      <c r="I126" s="125">
        <v>425</v>
      </c>
      <c r="J126" s="126" t="s">
        <v>655</v>
      </c>
      <c r="K126" s="127">
        <f t="shared" si="29"/>
        <v>67</v>
      </c>
      <c r="L126" s="128">
        <f t="shared" si="30"/>
        <v>0.18611111111111112</v>
      </c>
      <c r="M126" s="129" t="s">
        <v>599</v>
      </c>
      <c r="N126" s="130">
        <v>42058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2">
        <v>20</v>
      </c>
      <c r="B127" s="105">
        <v>42012</v>
      </c>
      <c r="C127" s="105"/>
      <c r="D127" s="106" t="s">
        <v>656</v>
      </c>
      <c r="E127" s="107" t="s">
        <v>600</v>
      </c>
      <c r="F127" s="108">
        <v>360</v>
      </c>
      <c r="G127" s="107" t="s">
        <v>624</v>
      </c>
      <c r="H127" s="107">
        <v>455</v>
      </c>
      <c r="I127" s="125">
        <v>420</v>
      </c>
      <c r="J127" s="126" t="s">
        <v>657</v>
      </c>
      <c r="K127" s="127">
        <f t="shared" si="29"/>
        <v>95</v>
      </c>
      <c r="L127" s="128">
        <f t="shared" si="30"/>
        <v>0.2638888888888889</v>
      </c>
      <c r="M127" s="129" t="s">
        <v>599</v>
      </c>
      <c r="N127" s="130">
        <v>42024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2">
        <v>21</v>
      </c>
      <c r="B128" s="105">
        <v>42012</v>
      </c>
      <c r="C128" s="105"/>
      <c r="D128" s="106" t="s">
        <v>658</v>
      </c>
      <c r="E128" s="107" t="s">
        <v>600</v>
      </c>
      <c r="F128" s="108">
        <v>130</v>
      </c>
      <c r="G128" s="107"/>
      <c r="H128" s="107">
        <v>175.5</v>
      </c>
      <c r="I128" s="125">
        <v>165</v>
      </c>
      <c r="J128" s="126" t="s">
        <v>659</v>
      </c>
      <c r="K128" s="127">
        <f t="shared" si="29"/>
        <v>45.5</v>
      </c>
      <c r="L128" s="128">
        <f t="shared" si="30"/>
        <v>0.35</v>
      </c>
      <c r="M128" s="129" t="s">
        <v>599</v>
      </c>
      <c r="N128" s="130">
        <v>43088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22</v>
      </c>
      <c r="B129" s="105">
        <v>42040</v>
      </c>
      <c r="C129" s="105"/>
      <c r="D129" s="106" t="s">
        <v>390</v>
      </c>
      <c r="E129" s="107" t="s">
        <v>623</v>
      </c>
      <c r="F129" s="108">
        <v>98</v>
      </c>
      <c r="G129" s="107"/>
      <c r="H129" s="107">
        <v>120</v>
      </c>
      <c r="I129" s="125">
        <v>120</v>
      </c>
      <c r="J129" s="126" t="s">
        <v>625</v>
      </c>
      <c r="K129" s="127">
        <f t="shared" si="29"/>
        <v>22</v>
      </c>
      <c r="L129" s="128">
        <f t="shared" si="30"/>
        <v>0.22448979591836735</v>
      </c>
      <c r="M129" s="129" t="s">
        <v>599</v>
      </c>
      <c r="N129" s="130">
        <v>42753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23</v>
      </c>
      <c r="B130" s="105">
        <v>42040</v>
      </c>
      <c r="C130" s="105"/>
      <c r="D130" s="106" t="s">
        <v>660</v>
      </c>
      <c r="E130" s="107" t="s">
        <v>623</v>
      </c>
      <c r="F130" s="108">
        <v>196</v>
      </c>
      <c r="G130" s="107"/>
      <c r="H130" s="107">
        <v>262</v>
      </c>
      <c r="I130" s="125">
        <v>255</v>
      </c>
      <c r="J130" s="126" t="s">
        <v>625</v>
      </c>
      <c r="K130" s="127">
        <f t="shared" si="29"/>
        <v>66</v>
      </c>
      <c r="L130" s="128">
        <f t="shared" si="30"/>
        <v>0.33673469387755101</v>
      </c>
      <c r="M130" s="129" t="s">
        <v>599</v>
      </c>
      <c r="N130" s="130">
        <v>42599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3">
        <v>24</v>
      </c>
      <c r="B131" s="109">
        <v>42067</v>
      </c>
      <c r="C131" s="109"/>
      <c r="D131" s="110" t="s">
        <v>389</v>
      </c>
      <c r="E131" s="111" t="s">
        <v>623</v>
      </c>
      <c r="F131" s="112">
        <v>235</v>
      </c>
      <c r="G131" s="112"/>
      <c r="H131" s="113">
        <v>77</v>
      </c>
      <c r="I131" s="131" t="s">
        <v>661</v>
      </c>
      <c r="J131" s="132" t="s">
        <v>662</v>
      </c>
      <c r="K131" s="133">
        <f t="shared" si="29"/>
        <v>-158</v>
      </c>
      <c r="L131" s="134">
        <f t="shared" si="30"/>
        <v>-0.67234042553191486</v>
      </c>
      <c r="M131" s="135" t="s">
        <v>663</v>
      </c>
      <c r="N131" s="136">
        <v>43522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25</v>
      </c>
      <c r="B132" s="105">
        <v>42067</v>
      </c>
      <c r="C132" s="105"/>
      <c r="D132" s="106" t="s">
        <v>481</v>
      </c>
      <c r="E132" s="107" t="s">
        <v>623</v>
      </c>
      <c r="F132" s="108">
        <v>185</v>
      </c>
      <c r="G132" s="107"/>
      <c r="H132" s="107">
        <v>224</v>
      </c>
      <c r="I132" s="125" t="s">
        <v>664</v>
      </c>
      <c r="J132" s="126" t="s">
        <v>625</v>
      </c>
      <c r="K132" s="127">
        <f t="shared" si="29"/>
        <v>39</v>
      </c>
      <c r="L132" s="128">
        <f t="shared" si="30"/>
        <v>0.21081081081081082</v>
      </c>
      <c r="M132" s="129" t="s">
        <v>599</v>
      </c>
      <c r="N132" s="130">
        <v>42647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363">
        <v>26</v>
      </c>
      <c r="B133" s="114">
        <v>42090</v>
      </c>
      <c r="C133" s="114"/>
      <c r="D133" s="115" t="s">
        <v>665</v>
      </c>
      <c r="E133" s="116" t="s">
        <v>623</v>
      </c>
      <c r="F133" s="117">
        <v>49.5</v>
      </c>
      <c r="G133" s="118"/>
      <c r="H133" s="118">
        <v>15.85</v>
      </c>
      <c r="I133" s="118">
        <v>67</v>
      </c>
      <c r="J133" s="137" t="s">
        <v>666</v>
      </c>
      <c r="K133" s="118">
        <f t="shared" si="29"/>
        <v>-33.65</v>
      </c>
      <c r="L133" s="138">
        <f t="shared" si="30"/>
        <v>-0.67979797979797973</v>
      </c>
      <c r="M133" s="135" t="s">
        <v>663</v>
      </c>
      <c r="N133" s="139">
        <v>43627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27</v>
      </c>
      <c r="B134" s="105">
        <v>42093</v>
      </c>
      <c r="C134" s="105"/>
      <c r="D134" s="106" t="s">
        <v>667</v>
      </c>
      <c r="E134" s="107" t="s">
        <v>623</v>
      </c>
      <c r="F134" s="108">
        <v>183.5</v>
      </c>
      <c r="G134" s="107"/>
      <c r="H134" s="107">
        <v>219</v>
      </c>
      <c r="I134" s="125">
        <v>218</v>
      </c>
      <c r="J134" s="126" t="s">
        <v>668</v>
      </c>
      <c r="K134" s="127">
        <f t="shared" si="29"/>
        <v>35.5</v>
      </c>
      <c r="L134" s="128">
        <f t="shared" si="30"/>
        <v>0.19346049046321526</v>
      </c>
      <c r="M134" s="129" t="s">
        <v>599</v>
      </c>
      <c r="N134" s="130">
        <v>42103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28</v>
      </c>
      <c r="B135" s="105">
        <v>42114</v>
      </c>
      <c r="C135" s="105"/>
      <c r="D135" s="106" t="s">
        <v>669</v>
      </c>
      <c r="E135" s="107" t="s">
        <v>623</v>
      </c>
      <c r="F135" s="108">
        <f>(227+237)/2</f>
        <v>232</v>
      </c>
      <c r="G135" s="107"/>
      <c r="H135" s="107">
        <v>298</v>
      </c>
      <c r="I135" s="125">
        <v>298</v>
      </c>
      <c r="J135" s="126" t="s">
        <v>625</v>
      </c>
      <c r="K135" s="127">
        <f t="shared" si="29"/>
        <v>66</v>
      </c>
      <c r="L135" s="128">
        <f t="shared" si="30"/>
        <v>0.28448275862068967</v>
      </c>
      <c r="M135" s="129" t="s">
        <v>599</v>
      </c>
      <c r="N135" s="130">
        <v>42823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29</v>
      </c>
      <c r="B136" s="105">
        <v>42128</v>
      </c>
      <c r="C136" s="105"/>
      <c r="D136" s="106" t="s">
        <v>670</v>
      </c>
      <c r="E136" s="107" t="s">
        <v>600</v>
      </c>
      <c r="F136" s="108">
        <v>385</v>
      </c>
      <c r="G136" s="107"/>
      <c r="H136" s="107">
        <f>212.5+331</f>
        <v>543.5</v>
      </c>
      <c r="I136" s="125">
        <v>510</v>
      </c>
      <c r="J136" s="126" t="s">
        <v>671</v>
      </c>
      <c r="K136" s="127">
        <f t="shared" si="29"/>
        <v>158.5</v>
      </c>
      <c r="L136" s="128">
        <f t="shared" si="30"/>
        <v>0.41168831168831171</v>
      </c>
      <c r="M136" s="129" t="s">
        <v>599</v>
      </c>
      <c r="N136" s="130">
        <v>42235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30</v>
      </c>
      <c r="B137" s="105">
        <v>42128</v>
      </c>
      <c r="C137" s="105"/>
      <c r="D137" s="106" t="s">
        <v>672</v>
      </c>
      <c r="E137" s="107" t="s">
        <v>600</v>
      </c>
      <c r="F137" s="108">
        <v>115.5</v>
      </c>
      <c r="G137" s="107"/>
      <c r="H137" s="107">
        <v>146</v>
      </c>
      <c r="I137" s="125">
        <v>142</v>
      </c>
      <c r="J137" s="126" t="s">
        <v>673</v>
      </c>
      <c r="K137" s="127">
        <f t="shared" si="29"/>
        <v>30.5</v>
      </c>
      <c r="L137" s="128">
        <f t="shared" si="30"/>
        <v>0.26406926406926406</v>
      </c>
      <c r="M137" s="129" t="s">
        <v>599</v>
      </c>
      <c r="N137" s="130">
        <v>42202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31</v>
      </c>
      <c r="B138" s="105">
        <v>42151</v>
      </c>
      <c r="C138" s="105"/>
      <c r="D138" s="106" t="s">
        <v>674</v>
      </c>
      <c r="E138" s="107" t="s">
        <v>600</v>
      </c>
      <c r="F138" s="108">
        <v>237.5</v>
      </c>
      <c r="G138" s="107"/>
      <c r="H138" s="107">
        <v>279.5</v>
      </c>
      <c r="I138" s="125">
        <v>278</v>
      </c>
      <c r="J138" s="126" t="s">
        <v>625</v>
      </c>
      <c r="K138" s="127">
        <f t="shared" si="29"/>
        <v>42</v>
      </c>
      <c r="L138" s="128">
        <f t="shared" si="30"/>
        <v>0.17684210526315788</v>
      </c>
      <c r="M138" s="129" t="s">
        <v>599</v>
      </c>
      <c r="N138" s="130">
        <v>42222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32</v>
      </c>
      <c r="B139" s="105">
        <v>42174</v>
      </c>
      <c r="C139" s="105"/>
      <c r="D139" s="106" t="s">
        <v>644</v>
      </c>
      <c r="E139" s="107" t="s">
        <v>623</v>
      </c>
      <c r="F139" s="108">
        <v>340</v>
      </c>
      <c r="G139" s="107"/>
      <c r="H139" s="107">
        <v>448</v>
      </c>
      <c r="I139" s="125">
        <v>448</v>
      </c>
      <c r="J139" s="126" t="s">
        <v>625</v>
      </c>
      <c r="K139" s="127">
        <f t="shared" si="29"/>
        <v>108</v>
      </c>
      <c r="L139" s="128">
        <f t="shared" si="30"/>
        <v>0.31764705882352939</v>
      </c>
      <c r="M139" s="129" t="s">
        <v>599</v>
      </c>
      <c r="N139" s="130">
        <v>43018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33</v>
      </c>
      <c r="B140" s="105">
        <v>42191</v>
      </c>
      <c r="C140" s="105"/>
      <c r="D140" s="106" t="s">
        <v>675</v>
      </c>
      <c r="E140" s="107" t="s">
        <v>623</v>
      </c>
      <c r="F140" s="108">
        <v>390</v>
      </c>
      <c r="G140" s="107"/>
      <c r="H140" s="107">
        <v>460</v>
      </c>
      <c r="I140" s="125">
        <v>460</v>
      </c>
      <c r="J140" s="126" t="s">
        <v>625</v>
      </c>
      <c r="K140" s="127">
        <f t="shared" ref="K140:K160" si="31">H140-F140</f>
        <v>70</v>
      </c>
      <c r="L140" s="128">
        <f t="shared" ref="L140:L160" si="32">K140/F140</f>
        <v>0.17948717948717949</v>
      </c>
      <c r="M140" s="129" t="s">
        <v>599</v>
      </c>
      <c r="N140" s="130">
        <v>42478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3">
        <v>34</v>
      </c>
      <c r="B141" s="109">
        <v>42195</v>
      </c>
      <c r="C141" s="109"/>
      <c r="D141" s="110" t="s">
        <v>676</v>
      </c>
      <c r="E141" s="111" t="s">
        <v>623</v>
      </c>
      <c r="F141" s="112">
        <v>122.5</v>
      </c>
      <c r="G141" s="112"/>
      <c r="H141" s="113">
        <v>61</v>
      </c>
      <c r="I141" s="131">
        <v>172</v>
      </c>
      <c r="J141" s="132" t="s">
        <v>677</v>
      </c>
      <c r="K141" s="133">
        <f t="shared" si="31"/>
        <v>-61.5</v>
      </c>
      <c r="L141" s="134">
        <f t="shared" si="32"/>
        <v>-0.50204081632653064</v>
      </c>
      <c r="M141" s="135" t="s">
        <v>663</v>
      </c>
      <c r="N141" s="136">
        <v>43333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35</v>
      </c>
      <c r="B142" s="105">
        <v>42219</v>
      </c>
      <c r="C142" s="105"/>
      <c r="D142" s="106" t="s">
        <v>678</v>
      </c>
      <c r="E142" s="107" t="s">
        <v>623</v>
      </c>
      <c r="F142" s="108">
        <v>297.5</v>
      </c>
      <c r="G142" s="107"/>
      <c r="H142" s="107">
        <v>350</v>
      </c>
      <c r="I142" s="125">
        <v>360</v>
      </c>
      <c r="J142" s="126" t="s">
        <v>679</v>
      </c>
      <c r="K142" s="127">
        <f t="shared" si="31"/>
        <v>52.5</v>
      </c>
      <c r="L142" s="128">
        <f t="shared" si="32"/>
        <v>0.17647058823529413</v>
      </c>
      <c r="M142" s="129" t="s">
        <v>599</v>
      </c>
      <c r="N142" s="130">
        <v>42232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36</v>
      </c>
      <c r="B143" s="105">
        <v>42219</v>
      </c>
      <c r="C143" s="105"/>
      <c r="D143" s="106" t="s">
        <v>680</v>
      </c>
      <c r="E143" s="107" t="s">
        <v>623</v>
      </c>
      <c r="F143" s="108">
        <v>115.5</v>
      </c>
      <c r="G143" s="107"/>
      <c r="H143" s="107">
        <v>149</v>
      </c>
      <c r="I143" s="125">
        <v>140</v>
      </c>
      <c r="J143" s="140" t="s">
        <v>681</v>
      </c>
      <c r="K143" s="127">
        <f t="shared" si="31"/>
        <v>33.5</v>
      </c>
      <c r="L143" s="128">
        <f t="shared" si="32"/>
        <v>0.29004329004329005</v>
      </c>
      <c r="M143" s="129" t="s">
        <v>599</v>
      </c>
      <c r="N143" s="130">
        <v>42740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37</v>
      </c>
      <c r="B144" s="105">
        <v>42251</v>
      </c>
      <c r="C144" s="105"/>
      <c r="D144" s="106" t="s">
        <v>674</v>
      </c>
      <c r="E144" s="107" t="s">
        <v>623</v>
      </c>
      <c r="F144" s="108">
        <v>226</v>
      </c>
      <c r="G144" s="107"/>
      <c r="H144" s="107">
        <v>292</v>
      </c>
      <c r="I144" s="125">
        <v>292</v>
      </c>
      <c r="J144" s="126" t="s">
        <v>682</v>
      </c>
      <c r="K144" s="127">
        <f t="shared" si="31"/>
        <v>66</v>
      </c>
      <c r="L144" s="128">
        <f t="shared" si="32"/>
        <v>0.29203539823008851</v>
      </c>
      <c r="M144" s="129" t="s">
        <v>599</v>
      </c>
      <c r="N144" s="130">
        <v>42286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38</v>
      </c>
      <c r="B145" s="105">
        <v>42254</v>
      </c>
      <c r="C145" s="105"/>
      <c r="D145" s="106" t="s">
        <v>669</v>
      </c>
      <c r="E145" s="107" t="s">
        <v>623</v>
      </c>
      <c r="F145" s="108">
        <v>232.5</v>
      </c>
      <c r="G145" s="107"/>
      <c r="H145" s="107">
        <v>312.5</v>
      </c>
      <c r="I145" s="125">
        <v>310</v>
      </c>
      <c r="J145" s="126" t="s">
        <v>625</v>
      </c>
      <c r="K145" s="127">
        <f t="shared" si="31"/>
        <v>80</v>
      </c>
      <c r="L145" s="128">
        <f t="shared" si="32"/>
        <v>0.34408602150537637</v>
      </c>
      <c r="M145" s="129" t="s">
        <v>599</v>
      </c>
      <c r="N145" s="130">
        <v>42823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39</v>
      </c>
      <c r="B146" s="105">
        <v>42268</v>
      </c>
      <c r="C146" s="105"/>
      <c r="D146" s="106" t="s">
        <v>683</v>
      </c>
      <c r="E146" s="107" t="s">
        <v>623</v>
      </c>
      <c r="F146" s="108">
        <v>196.5</v>
      </c>
      <c r="G146" s="107"/>
      <c r="H146" s="107">
        <v>238</v>
      </c>
      <c r="I146" s="125">
        <v>238</v>
      </c>
      <c r="J146" s="126" t="s">
        <v>682</v>
      </c>
      <c r="K146" s="127">
        <f t="shared" si="31"/>
        <v>41.5</v>
      </c>
      <c r="L146" s="128">
        <f t="shared" si="32"/>
        <v>0.21119592875318066</v>
      </c>
      <c r="M146" s="129" t="s">
        <v>599</v>
      </c>
      <c r="N146" s="130">
        <v>42291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40</v>
      </c>
      <c r="B147" s="105">
        <v>42271</v>
      </c>
      <c r="C147" s="105"/>
      <c r="D147" s="106" t="s">
        <v>622</v>
      </c>
      <c r="E147" s="107" t="s">
        <v>623</v>
      </c>
      <c r="F147" s="108">
        <v>65</v>
      </c>
      <c r="G147" s="107"/>
      <c r="H147" s="107">
        <v>82</v>
      </c>
      <c r="I147" s="125">
        <v>82</v>
      </c>
      <c r="J147" s="126" t="s">
        <v>682</v>
      </c>
      <c r="K147" s="127">
        <f t="shared" si="31"/>
        <v>17</v>
      </c>
      <c r="L147" s="128">
        <f t="shared" si="32"/>
        <v>0.26153846153846155</v>
      </c>
      <c r="M147" s="129" t="s">
        <v>599</v>
      </c>
      <c r="N147" s="130">
        <v>42578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41</v>
      </c>
      <c r="B148" s="105">
        <v>42291</v>
      </c>
      <c r="C148" s="105"/>
      <c r="D148" s="106" t="s">
        <v>684</v>
      </c>
      <c r="E148" s="107" t="s">
        <v>623</v>
      </c>
      <c r="F148" s="108">
        <v>144</v>
      </c>
      <c r="G148" s="107"/>
      <c r="H148" s="107">
        <v>182.5</v>
      </c>
      <c r="I148" s="125">
        <v>181</v>
      </c>
      <c r="J148" s="126" t="s">
        <v>682</v>
      </c>
      <c r="K148" s="127">
        <f t="shared" si="31"/>
        <v>38.5</v>
      </c>
      <c r="L148" s="128">
        <f t="shared" si="32"/>
        <v>0.2673611111111111</v>
      </c>
      <c r="M148" s="129" t="s">
        <v>599</v>
      </c>
      <c r="N148" s="130">
        <v>42817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42</v>
      </c>
      <c r="B149" s="105">
        <v>42291</v>
      </c>
      <c r="C149" s="105"/>
      <c r="D149" s="106" t="s">
        <v>685</v>
      </c>
      <c r="E149" s="107" t="s">
        <v>623</v>
      </c>
      <c r="F149" s="108">
        <v>264</v>
      </c>
      <c r="G149" s="107"/>
      <c r="H149" s="107">
        <v>311</v>
      </c>
      <c r="I149" s="125">
        <v>311</v>
      </c>
      <c r="J149" s="126" t="s">
        <v>682</v>
      </c>
      <c r="K149" s="127">
        <f t="shared" si="31"/>
        <v>47</v>
      </c>
      <c r="L149" s="128">
        <f t="shared" si="32"/>
        <v>0.17803030303030304</v>
      </c>
      <c r="M149" s="129" t="s">
        <v>599</v>
      </c>
      <c r="N149" s="130">
        <v>42604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43</v>
      </c>
      <c r="B150" s="105">
        <v>42318</v>
      </c>
      <c r="C150" s="105"/>
      <c r="D150" s="106" t="s">
        <v>686</v>
      </c>
      <c r="E150" s="107" t="s">
        <v>600</v>
      </c>
      <c r="F150" s="108">
        <v>549.5</v>
      </c>
      <c r="G150" s="107"/>
      <c r="H150" s="107">
        <v>630</v>
      </c>
      <c r="I150" s="125">
        <v>630</v>
      </c>
      <c r="J150" s="126" t="s">
        <v>682</v>
      </c>
      <c r="K150" s="127">
        <f t="shared" si="31"/>
        <v>80.5</v>
      </c>
      <c r="L150" s="128">
        <f t="shared" si="32"/>
        <v>0.1464968152866242</v>
      </c>
      <c r="M150" s="129" t="s">
        <v>599</v>
      </c>
      <c r="N150" s="130">
        <v>42419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2">
        <v>44</v>
      </c>
      <c r="B151" s="105">
        <v>42342</v>
      </c>
      <c r="C151" s="105"/>
      <c r="D151" s="106" t="s">
        <v>687</v>
      </c>
      <c r="E151" s="107" t="s">
        <v>623</v>
      </c>
      <c r="F151" s="108">
        <v>1027.5</v>
      </c>
      <c r="G151" s="107"/>
      <c r="H151" s="107">
        <v>1315</v>
      </c>
      <c r="I151" s="125">
        <v>1250</v>
      </c>
      <c r="J151" s="126" t="s">
        <v>682</v>
      </c>
      <c r="K151" s="127">
        <f t="shared" si="31"/>
        <v>287.5</v>
      </c>
      <c r="L151" s="128">
        <f t="shared" si="32"/>
        <v>0.27980535279805352</v>
      </c>
      <c r="M151" s="129" t="s">
        <v>599</v>
      </c>
      <c r="N151" s="130">
        <v>43244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45</v>
      </c>
      <c r="B152" s="105">
        <v>42367</v>
      </c>
      <c r="C152" s="105"/>
      <c r="D152" s="106" t="s">
        <v>688</v>
      </c>
      <c r="E152" s="107" t="s">
        <v>623</v>
      </c>
      <c r="F152" s="108">
        <v>465</v>
      </c>
      <c r="G152" s="107"/>
      <c r="H152" s="107">
        <v>540</v>
      </c>
      <c r="I152" s="125">
        <v>540</v>
      </c>
      <c r="J152" s="126" t="s">
        <v>682</v>
      </c>
      <c r="K152" s="127">
        <f t="shared" si="31"/>
        <v>75</v>
      </c>
      <c r="L152" s="128">
        <f t="shared" si="32"/>
        <v>0.16129032258064516</v>
      </c>
      <c r="M152" s="129" t="s">
        <v>599</v>
      </c>
      <c r="N152" s="130">
        <v>42530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2">
        <v>46</v>
      </c>
      <c r="B153" s="105">
        <v>42380</v>
      </c>
      <c r="C153" s="105"/>
      <c r="D153" s="106" t="s">
        <v>390</v>
      </c>
      <c r="E153" s="107" t="s">
        <v>600</v>
      </c>
      <c r="F153" s="108">
        <v>81</v>
      </c>
      <c r="G153" s="107"/>
      <c r="H153" s="107">
        <v>110</v>
      </c>
      <c r="I153" s="125">
        <v>110</v>
      </c>
      <c r="J153" s="126" t="s">
        <v>682</v>
      </c>
      <c r="K153" s="127">
        <f t="shared" si="31"/>
        <v>29</v>
      </c>
      <c r="L153" s="128">
        <f t="shared" si="32"/>
        <v>0.35802469135802467</v>
      </c>
      <c r="M153" s="129" t="s">
        <v>599</v>
      </c>
      <c r="N153" s="130">
        <v>42745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47</v>
      </c>
      <c r="B154" s="105">
        <v>42382</v>
      </c>
      <c r="C154" s="105"/>
      <c r="D154" s="106" t="s">
        <v>689</v>
      </c>
      <c r="E154" s="107" t="s">
        <v>600</v>
      </c>
      <c r="F154" s="108">
        <v>417.5</v>
      </c>
      <c r="G154" s="107"/>
      <c r="H154" s="107">
        <v>547</v>
      </c>
      <c r="I154" s="125">
        <v>535</v>
      </c>
      <c r="J154" s="126" t="s">
        <v>682</v>
      </c>
      <c r="K154" s="127">
        <f t="shared" si="31"/>
        <v>129.5</v>
      </c>
      <c r="L154" s="128">
        <f t="shared" si="32"/>
        <v>0.31017964071856285</v>
      </c>
      <c r="M154" s="129" t="s">
        <v>599</v>
      </c>
      <c r="N154" s="130">
        <v>42578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48</v>
      </c>
      <c r="B155" s="105">
        <v>42408</v>
      </c>
      <c r="C155" s="105"/>
      <c r="D155" s="106" t="s">
        <v>690</v>
      </c>
      <c r="E155" s="107" t="s">
        <v>623</v>
      </c>
      <c r="F155" s="108">
        <v>650</v>
      </c>
      <c r="G155" s="107"/>
      <c r="H155" s="107">
        <v>800</v>
      </c>
      <c r="I155" s="125">
        <v>800</v>
      </c>
      <c r="J155" s="126" t="s">
        <v>682</v>
      </c>
      <c r="K155" s="127">
        <f t="shared" si="31"/>
        <v>150</v>
      </c>
      <c r="L155" s="128">
        <f t="shared" si="32"/>
        <v>0.23076923076923078</v>
      </c>
      <c r="M155" s="129" t="s">
        <v>599</v>
      </c>
      <c r="N155" s="130">
        <v>43154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49</v>
      </c>
      <c r="B156" s="105">
        <v>42433</v>
      </c>
      <c r="C156" s="105"/>
      <c r="D156" s="106" t="s">
        <v>197</v>
      </c>
      <c r="E156" s="107" t="s">
        <v>623</v>
      </c>
      <c r="F156" s="108">
        <v>437.5</v>
      </c>
      <c r="G156" s="107"/>
      <c r="H156" s="107">
        <v>504.5</v>
      </c>
      <c r="I156" s="125">
        <v>522</v>
      </c>
      <c r="J156" s="126" t="s">
        <v>691</v>
      </c>
      <c r="K156" s="127">
        <f t="shared" si="31"/>
        <v>67</v>
      </c>
      <c r="L156" s="128">
        <f t="shared" si="32"/>
        <v>0.15314285714285714</v>
      </c>
      <c r="M156" s="129" t="s">
        <v>599</v>
      </c>
      <c r="N156" s="130">
        <v>42480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50</v>
      </c>
      <c r="B157" s="105">
        <v>42438</v>
      </c>
      <c r="C157" s="105"/>
      <c r="D157" s="106" t="s">
        <v>692</v>
      </c>
      <c r="E157" s="107" t="s">
        <v>623</v>
      </c>
      <c r="F157" s="108">
        <v>189.5</v>
      </c>
      <c r="G157" s="107"/>
      <c r="H157" s="107">
        <v>218</v>
      </c>
      <c r="I157" s="125">
        <v>218</v>
      </c>
      <c r="J157" s="126" t="s">
        <v>682</v>
      </c>
      <c r="K157" s="127">
        <f t="shared" si="31"/>
        <v>28.5</v>
      </c>
      <c r="L157" s="128">
        <f t="shared" si="32"/>
        <v>0.15039577836411611</v>
      </c>
      <c r="M157" s="129" t="s">
        <v>599</v>
      </c>
      <c r="N157" s="130">
        <v>43034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363">
        <v>51</v>
      </c>
      <c r="B158" s="114">
        <v>42471</v>
      </c>
      <c r="C158" s="114"/>
      <c r="D158" s="115" t="s">
        <v>693</v>
      </c>
      <c r="E158" s="116" t="s">
        <v>623</v>
      </c>
      <c r="F158" s="117">
        <v>36.5</v>
      </c>
      <c r="G158" s="118"/>
      <c r="H158" s="118">
        <v>15.85</v>
      </c>
      <c r="I158" s="118">
        <v>60</v>
      </c>
      <c r="J158" s="137" t="s">
        <v>694</v>
      </c>
      <c r="K158" s="133">
        <f t="shared" si="31"/>
        <v>-20.65</v>
      </c>
      <c r="L158" s="167">
        <f t="shared" si="32"/>
        <v>-0.5657534246575342</v>
      </c>
      <c r="M158" s="135" t="s">
        <v>663</v>
      </c>
      <c r="N158" s="168">
        <v>43627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52</v>
      </c>
      <c r="B159" s="105">
        <v>42472</v>
      </c>
      <c r="C159" s="105"/>
      <c r="D159" s="106" t="s">
        <v>695</v>
      </c>
      <c r="E159" s="107" t="s">
        <v>623</v>
      </c>
      <c r="F159" s="108">
        <v>93</v>
      </c>
      <c r="G159" s="107"/>
      <c r="H159" s="107">
        <v>149</v>
      </c>
      <c r="I159" s="125">
        <v>140</v>
      </c>
      <c r="J159" s="140" t="s">
        <v>696</v>
      </c>
      <c r="K159" s="127">
        <f t="shared" si="31"/>
        <v>56</v>
      </c>
      <c r="L159" s="128">
        <f t="shared" si="32"/>
        <v>0.60215053763440862</v>
      </c>
      <c r="M159" s="129" t="s">
        <v>599</v>
      </c>
      <c r="N159" s="130">
        <v>42740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53</v>
      </c>
      <c r="B160" s="105">
        <v>42472</v>
      </c>
      <c r="C160" s="105"/>
      <c r="D160" s="106" t="s">
        <v>697</v>
      </c>
      <c r="E160" s="107" t="s">
        <v>623</v>
      </c>
      <c r="F160" s="108">
        <v>130</v>
      </c>
      <c r="G160" s="107"/>
      <c r="H160" s="107">
        <v>150</v>
      </c>
      <c r="I160" s="125" t="s">
        <v>698</v>
      </c>
      <c r="J160" s="126" t="s">
        <v>682</v>
      </c>
      <c r="K160" s="127">
        <f t="shared" si="31"/>
        <v>20</v>
      </c>
      <c r="L160" s="128">
        <f t="shared" si="32"/>
        <v>0.15384615384615385</v>
      </c>
      <c r="M160" s="129" t="s">
        <v>599</v>
      </c>
      <c r="N160" s="130">
        <v>42564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2">
        <v>54</v>
      </c>
      <c r="B161" s="105">
        <v>42473</v>
      </c>
      <c r="C161" s="105"/>
      <c r="D161" s="106" t="s">
        <v>354</v>
      </c>
      <c r="E161" s="107" t="s">
        <v>623</v>
      </c>
      <c r="F161" s="108">
        <v>196</v>
      </c>
      <c r="G161" s="107"/>
      <c r="H161" s="107">
        <v>299</v>
      </c>
      <c r="I161" s="125">
        <v>299</v>
      </c>
      <c r="J161" s="126" t="s">
        <v>682</v>
      </c>
      <c r="K161" s="127">
        <v>103</v>
      </c>
      <c r="L161" s="128">
        <v>0.52551020408163296</v>
      </c>
      <c r="M161" s="129" t="s">
        <v>599</v>
      </c>
      <c r="N161" s="130">
        <v>42620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55</v>
      </c>
      <c r="B162" s="105">
        <v>42473</v>
      </c>
      <c r="C162" s="105"/>
      <c r="D162" s="106" t="s">
        <v>756</v>
      </c>
      <c r="E162" s="107" t="s">
        <v>623</v>
      </c>
      <c r="F162" s="108">
        <v>88</v>
      </c>
      <c r="G162" s="107"/>
      <c r="H162" s="107">
        <v>103</v>
      </c>
      <c r="I162" s="125">
        <v>103</v>
      </c>
      <c r="J162" s="126" t="s">
        <v>682</v>
      </c>
      <c r="K162" s="127">
        <v>15</v>
      </c>
      <c r="L162" s="128">
        <v>0.170454545454545</v>
      </c>
      <c r="M162" s="129" t="s">
        <v>599</v>
      </c>
      <c r="N162" s="130">
        <v>42530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56</v>
      </c>
      <c r="B163" s="105">
        <v>42492</v>
      </c>
      <c r="C163" s="105"/>
      <c r="D163" s="106" t="s">
        <v>699</v>
      </c>
      <c r="E163" s="107" t="s">
        <v>623</v>
      </c>
      <c r="F163" s="108">
        <v>127.5</v>
      </c>
      <c r="G163" s="107"/>
      <c r="H163" s="107">
        <v>148</v>
      </c>
      <c r="I163" s="125" t="s">
        <v>700</v>
      </c>
      <c r="J163" s="126" t="s">
        <v>682</v>
      </c>
      <c r="K163" s="127">
        <f>H163-F163</f>
        <v>20.5</v>
      </c>
      <c r="L163" s="128">
        <f>K163/F163</f>
        <v>0.16078431372549021</v>
      </c>
      <c r="M163" s="129" t="s">
        <v>599</v>
      </c>
      <c r="N163" s="130">
        <v>42564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57</v>
      </c>
      <c r="B164" s="105">
        <v>42493</v>
      </c>
      <c r="C164" s="105"/>
      <c r="D164" s="106" t="s">
        <v>701</v>
      </c>
      <c r="E164" s="107" t="s">
        <v>623</v>
      </c>
      <c r="F164" s="108">
        <v>675</v>
      </c>
      <c r="G164" s="107"/>
      <c r="H164" s="107">
        <v>815</v>
      </c>
      <c r="I164" s="125" t="s">
        <v>702</v>
      </c>
      <c r="J164" s="126" t="s">
        <v>682</v>
      </c>
      <c r="K164" s="127">
        <f>H164-F164</f>
        <v>140</v>
      </c>
      <c r="L164" s="128">
        <f>K164/F164</f>
        <v>0.2074074074074074</v>
      </c>
      <c r="M164" s="129" t="s">
        <v>599</v>
      </c>
      <c r="N164" s="130">
        <v>43154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58</v>
      </c>
      <c r="B165" s="109">
        <v>42522</v>
      </c>
      <c r="C165" s="109"/>
      <c r="D165" s="110" t="s">
        <v>757</v>
      </c>
      <c r="E165" s="111" t="s">
        <v>623</v>
      </c>
      <c r="F165" s="112">
        <v>500</v>
      </c>
      <c r="G165" s="112"/>
      <c r="H165" s="113">
        <v>232.5</v>
      </c>
      <c r="I165" s="131" t="s">
        <v>758</v>
      </c>
      <c r="J165" s="132" t="s">
        <v>759</v>
      </c>
      <c r="K165" s="133">
        <f>H165-F165</f>
        <v>-267.5</v>
      </c>
      <c r="L165" s="134">
        <f>K165/F165</f>
        <v>-0.53500000000000003</v>
      </c>
      <c r="M165" s="135" t="s">
        <v>663</v>
      </c>
      <c r="N165" s="136">
        <v>43735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59</v>
      </c>
      <c r="B166" s="105">
        <v>42527</v>
      </c>
      <c r="C166" s="105"/>
      <c r="D166" s="106" t="s">
        <v>703</v>
      </c>
      <c r="E166" s="107" t="s">
        <v>623</v>
      </c>
      <c r="F166" s="108">
        <v>110</v>
      </c>
      <c r="G166" s="107"/>
      <c r="H166" s="107">
        <v>126.5</v>
      </c>
      <c r="I166" s="125">
        <v>125</v>
      </c>
      <c r="J166" s="126" t="s">
        <v>632</v>
      </c>
      <c r="K166" s="127">
        <f>H166-F166</f>
        <v>16.5</v>
      </c>
      <c r="L166" s="128">
        <f>K166/F166</f>
        <v>0.15</v>
      </c>
      <c r="M166" s="129" t="s">
        <v>599</v>
      </c>
      <c r="N166" s="130">
        <v>42552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60</v>
      </c>
      <c r="B167" s="105">
        <v>42538</v>
      </c>
      <c r="C167" s="105"/>
      <c r="D167" s="106" t="s">
        <v>704</v>
      </c>
      <c r="E167" s="107" t="s">
        <v>623</v>
      </c>
      <c r="F167" s="108">
        <v>44</v>
      </c>
      <c r="G167" s="107"/>
      <c r="H167" s="107">
        <v>69.5</v>
      </c>
      <c r="I167" s="125">
        <v>69.5</v>
      </c>
      <c r="J167" s="126" t="s">
        <v>705</v>
      </c>
      <c r="K167" s="127">
        <f>H167-F167</f>
        <v>25.5</v>
      </c>
      <c r="L167" s="128">
        <f>K167/F167</f>
        <v>0.57954545454545459</v>
      </c>
      <c r="M167" s="129" t="s">
        <v>599</v>
      </c>
      <c r="N167" s="130">
        <v>42977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61</v>
      </c>
      <c r="B168" s="105">
        <v>42549</v>
      </c>
      <c r="C168" s="105"/>
      <c r="D168" s="147" t="s">
        <v>760</v>
      </c>
      <c r="E168" s="107" t="s">
        <v>623</v>
      </c>
      <c r="F168" s="108">
        <v>262.5</v>
      </c>
      <c r="G168" s="107"/>
      <c r="H168" s="107">
        <v>340</v>
      </c>
      <c r="I168" s="125">
        <v>333</v>
      </c>
      <c r="J168" s="126" t="s">
        <v>761</v>
      </c>
      <c r="K168" s="127">
        <v>77.5</v>
      </c>
      <c r="L168" s="128">
        <v>0.29523809523809502</v>
      </c>
      <c r="M168" s="129" t="s">
        <v>599</v>
      </c>
      <c r="N168" s="130">
        <v>43017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62</v>
      </c>
      <c r="B169" s="105">
        <v>42549</v>
      </c>
      <c r="C169" s="105"/>
      <c r="D169" s="147" t="s">
        <v>762</v>
      </c>
      <c r="E169" s="107" t="s">
        <v>623</v>
      </c>
      <c r="F169" s="108">
        <v>840</v>
      </c>
      <c r="G169" s="107"/>
      <c r="H169" s="107">
        <v>1230</v>
      </c>
      <c r="I169" s="125">
        <v>1230</v>
      </c>
      <c r="J169" s="126" t="s">
        <v>682</v>
      </c>
      <c r="K169" s="127">
        <v>390</v>
      </c>
      <c r="L169" s="128">
        <v>0.46428571428571402</v>
      </c>
      <c r="M169" s="129" t="s">
        <v>599</v>
      </c>
      <c r="N169" s="130">
        <v>42649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364">
        <v>63</v>
      </c>
      <c r="B170" s="142">
        <v>42556</v>
      </c>
      <c r="C170" s="142"/>
      <c r="D170" s="143" t="s">
        <v>706</v>
      </c>
      <c r="E170" s="144" t="s">
        <v>623</v>
      </c>
      <c r="F170" s="145">
        <v>395</v>
      </c>
      <c r="G170" s="146"/>
      <c r="H170" s="146">
        <f>(468.5+342.5)/2</f>
        <v>405.5</v>
      </c>
      <c r="I170" s="146">
        <v>510</v>
      </c>
      <c r="J170" s="169" t="s">
        <v>707</v>
      </c>
      <c r="K170" s="170">
        <f t="shared" ref="K170:K176" si="33">H170-F170</f>
        <v>10.5</v>
      </c>
      <c r="L170" s="171">
        <f t="shared" ref="L170:L176" si="34">K170/F170</f>
        <v>2.6582278481012658E-2</v>
      </c>
      <c r="M170" s="172" t="s">
        <v>708</v>
      </c>
      <c r="N170" s="173">
        <v>43606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3">
        <v>64</v>
      </c>
      <c r="B171" s="109">
        <v>42584</v>
      </c>
      <c r="C171" s="109"/>
      <c r="D171" s="110" t="s">
        <v>709</v>
      </c>
      <c r="E171" s="111" t="s">
        <v>600</v>
      </c>
      <c r="F171" s="112">
        <f>169.5-12.8</f>
        <v>156.69999999999999</v>
      </c>
      <c r="G171" s="112"/>
      <c r="H171" s="113">
        <v>77</v>
      </c>
      <c r="I171" s="131" t="s">
        <v>710</v>
      </c>
      <c r="J171" s="383" t="s">
        <v>3401</v>
      </c>
      <c r="K171" s="133">
        <f t="shared" si="33"/>
        <v>-79.699999999999989</v>
      </c>
      <c r="L171" s="134">
        <f t="shared" si="34"/>
        <v>-0.50861518825781749</v>
      </c>
      <c r="M171" s="135" t="s">
        <v>663</v>
      </c>
      <c r="N171" s="136">
        <v>43522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65</v>
      </c>
      <c r="B172" s="109">
        <v>42586</v>
      </c>
      <c r="C172" s="109"/>
      <c r="D172" s="110" t="s">
        <v>711</v>
      </c>
      <c r="E172" s="111" t="s">
        <v>623</v>
      </c>
      <c r="F172" s="112">
        <v>400</v>
      </c>
      <c r="G172" s="112"/>
      <c r="H172" s="113">
        <v>305</v>
      </c>
      <c r="I172" s="131">
        <v>475</v>
      </c>
      <c r="J172" s="132" t="s">
        <v>712</v>
      </c>
      <c r="K172" s="133">
        <f t="shared" si="33"/>
        <v>-95</v>
      </c>
      <c r="L172" s="134">
        <f t="shared" si="34"/>
        <v>-0.23749999999999999</v>
      </c>
      <c r="M172" s="135" t="s">
        <v>663</v>
      </c>
      <c r="N172" s="136">
        <v>43606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66</v>
      </c>
      <c r="B173" s="105">
        <v>42593</v>
      </c>
      <c r="C173" s="105"/>
      <c r="D173" s="106" t="s">
        <v>713</v>
      </c>
      <c r="E173" s="107" t="s">
        <v>623</v>
      </c>
      <c r="F173" s="108">
        <v>86.5</v>
      </c>
      <c r="G173" s="107"/>
      <c r="H173" s="107">
        <v>130</v>
      </c>
      <c r="I173" s="125">
        <v>130</v>
      </c>
      <c r="J173" s="140" t="s">
        <v>714</v>
      </c>
      <c r="K173" s="127">
        <f t="shared" si="33"/>
        <v>43.5</v>
      </c>
      <c r="L173" s="128">
        <f t="shared" si="34"/>
        <v>0.50289017341040465</v>
      </c>
      <c r="M173" s="129" t="s">
        <v>599</v>
      </c>
      <c r="N173" s="130">
        <v>43091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67</v>
      </c>
      <c r="B174" s="109">
        <v>42600</v>
      </c>
      <c r="C174" s="109"/>
      <c r="D174" s="110" t="s">
        <v>381</v>
      </c>
      <c r="E174" s="111" t="s">
        <v>623</v>
      </c>
      <c r="F174" s="112">
        <v>133.5</v>
      </c>
      <c r="G174" s="112"/>
      <c r="H174" s="113">
        <v>126.5</v>
      </c>
      <c r="I174" s="131">
        <v>178</v>
      </c>
      <c r="J174" s="132" t="s">
        <v>715</v>
      </c>
      <c r="K174" s="133">
        <f t="shared" si="33"/>
        <v>-7</v>
      </c>
      <c r="L174" s="134">
        <f t="shared" si="34"/>
        <v>-5.2434456928838954E-2</v>
      </c>
      <c r="M174" s="135" t="s">
        <v>663</v>
      </c>
      <c r="N174" s="136">
        <v>42615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68</v>
      </c>
      <c r="B175" s="105">
        <v>42613</v>
      </c>
      <c r="C175" s="105"/>
      <c r="D175" s="106" t="s">
        <v>716</v>
      </c>
      <c r="E175" s="107" t="s">
        <v>623</v>
      </c>
      <c r="F175" s="108">
        <v>560</v>
      </c>
      <c r="G175" s="107"/>
      <c r="H175" s="107">
        <v>725</v>
      </c>
      <c r="I175" s="125">
        <v>725</v>
      </c>
      <c r="J175" s="126" t="s">
        <v>625</v>
      </c>
      <c r="K175" s="127">
        <f t="shared" si="33"/>
        <v>165</v>
      </c>
      <c r="L175" s="128">
        <f t="shared" si="34"/>
        <v>0.29464285714285715</v>
      </c>
      <c r="M175" s="129" t="s">
        <v>599</v>
      </c>
      <c r="N175" s="130">
        <v>42456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69</v>
      </c>
      <c r="B176" s="105">
        <v>42614</v>
      </c>
      <c r="C176" s="105"/>
      <c r="D176" s="106" t="s">
        <v>717</v>
      </c>
      <c r="E176" s="107" t="s">
        <v>623</v>
      </c>
      <c r="F176" s="108">
        <v>160.5</v>
      </c>
      <c r="G176" s="107"/>
      <c r="H176" s="107">
        <v>210</v>
      </c>
      <c r="I176" s="125">
        <v>210</v>
      </c>
      <c r="J176" s="126" t="s">
        <v>625</v>
      </c>
      <c r="K176" s="127">
        <f t="shared" si="33"/>
        <v>49.5</v>
      </c>
      <c r="L176" s="128">
        <f t="shared" si="34"/>
        <v>0.30841121495327101</v>
      </c>
      <c r="M176" s="129" t="s">
        <v>599</v>
      </c>
      <c r="N176" s="130">
        <v>42871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70</v>
      </c>
      <c r="B177" s="105">
        <v>42646</v>
      </c>
      <c r="C177" s="105"/>
      <c r="D177" s="147" t="s">
        <v>405</v>
      </c>
      <c r="E177" s="107" t="s">
        <v>623</v>
      </c>
      <c r="F177" s="108">
        <v>430</v>
      </c>
      <c r="G177" s="107"/>
      <c r="H177" s="107">
        <v>596</v>
      </c>
      <c r="I177" s="125">
        <v>575</v>
      </c>
      <c r="J177" s="126" t="s">
        <v>763</v>
      </c>
      <c r="K177" s="127">
        <v>166</v>
      </c>
      <c r="L177" s="128">
        <v>0.38604651162790699</v>
      </c>
      <c r="M177" s="129" t="s">
        <v>599</v>
      </c>
      <c r="N177" s="130">
        <v>42769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71</v>
      </c>
      <c r="B178" s="105">
        <v>42657</v>
      </c>
      <c r="C178" s="105"/>
      <c r="D178" s="106" t="s">
        <v>718</v>
      </c>
      <c r="E178" s="107" t="s">
        <v>623</v>
      </c>
      <c r="F178" s="108">
        <v>280</v>
      </c>
      <c r="G178" s="107"/>
      <c r="H178" s="107">
        <v>345</v>
      </c>
      <c r="I178" s="125">
        <v>345</v>
      </c>
      <c r="J178" s="126" t="s">
        <v>625</v>
      </c>
      <c r="K178" s="127">
        <f t="shared" ref="K178:K183" si="35">H178-F178</f>
        <v>65</v>
      </c>
      <c r="L178" s="128">
        <f>K178/F178</f>
        <v>0.23214285714285715</v>
      </c>
      <c r="M178" s="129" t="s">
        <v>599</v>
      </c>
      <c r="N178" s="130">
        <v>42814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72</v>
      </c>
      <c r="B179" s="105">
        <v>42657</v>
      </c>
      <c r="C179" s="105"/>
      <c r="D179" s="106" t="s">
        <v>719</v>
      </c>
      <c r="E179" s="107" t="s">
        <v>623</v>
      </c>
      <c r="F179" s="108">
        <v>245</v>
      </c>
      <c r="G179" s="107"/>
      <c r="H179" s="107">
        <v>325.5</v>
      </c>
      <c r="I179" s="125">
        <v>330</v>
      </c>
      <c r="J179" s="126" t="s">
        <v>720</v>
      </c>
      <c r="K179" s="127">
        <f t="shared" si="35"/>
        <v>80.5</v>
      </c>
      <c r="L179" s="128">
        <f>K179/F179</f>
        <v>0.32857142857142857</v>
      </c>
      <c r="M179" s="129" t="s">
        <v>599</v>
      </c>
      <c r="N179" s="130">
        <v>42769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73</v>
      </c>
      <c r="B180" s="105">
        <v>42660</v>
      </c>
      <c r="C180" s="105"/>
      <c r="D180" s="106" t="s">
        <v>349</v>
      </c>
      <c r="E180" s="107" t="s">
        <v>623</v>
      </c>
      <c r="F180" s="108">
        <v>125</v>
      </c>
      <c r="G180" s="107"/>
      <c r="H180" s="107">
        <v>160</v>
      </c>
      <c r="I180" s="125">
        <v>160</v>
      </c>
      <c r="J180" s="126" t="s">
        <v>682</v>
      </c>
      <c r="K180" s="127">
        <f t="shared" si="35"/>
        <v>35</v>
      </c>
      <c r="L180" s="128">
        <v>0.28000000000000003</v>
      </c>
      <c r="M180" s="129" t="s">
        <v>599</v>
      </c>
      <c r="N180" s="130">
        <v>42803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74</v>
      </c>
      <c r="B181" s="105">
        <v>42660</v>
      </c>
      <c r="C181" s="105"/>
      <c r="D181" s="106" t="s">
        <v>483</v>
      </c>
      <c r="E181" s="107" t="s">
        <v>623</v>
      </c>
      <c r="F181" s="108">
        <v>114</v>
      </c>
      <c r="G181" s="107"/>
      <c r="H181" s="107">
        <v>145</v>
      </c>
      <c r="I181" s="125">
        <v>145</v>
      </c>
      <c r="J181" s="126" t="s">
        <v>682</v>
      </c>
      <c r="K181" s="127">
        <f t="shared" si="35"/>
        <v>31</v>
      </c>
      <c r="L181" s="128">
        <f>K181/F181</f>
        <v>0.27192982456140352</v>
      </c>
      <c r="M181" s="129" t="s">
        <v>599</v>
      </c>
      <c r="N181" s="130">
        <v>42859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75</v>
      </c>
      <c r="B182" s="105">
        <v>42660</v>
      </c>
      <c r="C182" s="105"/>
      <c r="D182" s="106" t="s">
        <v>721</v>
      </c>
      <c r="E182" s="107" t="s">
        <v>623</v>
      </c>
      <c r="F182" s="108">
        <v>212</v>
      </c>
      <c r="G182" s="107"/>
      <c r="H182" s="107">
        <v>280</v>
      </c>
      <c r="I182" s="125">
        <v>276</v>
      </c>
      <c r="J182" s="126" t="s">
        <v>722</v>
      </c>
      <c r="K182" s="127">
        <f t="shared" si="35"/>
        <v>68</v>
      </c>
      <c r="L182" s="128">
        <f>K182/F182</f>
        <v>0.32075471698113206</v>
      </c>
      <c r="M182" s="129" t="s">
        <v>599</v>
      </c>
      <c r="N182" s="130">
        <v>42858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76</v>
      </c>
      <c r="B183" s="105">
        <v>42678</v>
      </c>
      <c r="C183" s="105"/>
      <c r="D183" s="106" t="s">
        <v>151</v>
      </c>
      <c r="E183" s="107" t="s">
        <v>623</v>
      </c>
      <c r="F183" s="108">
        <v>155</v>
      </c>
      <c r="G183" s="107"/>
      <c r="H183" s="107">
        <v>210</v>
      </c>
      <c r="I183" s="125">
        <v>210</v>
      </c>
      <c r="J183" s="126" t="s">
        <v>723</v>
      </c>
      <c r="K183" s="127">
        <f t="shared" si="35"/>
        <v>55</v>
      </c>
      <c r="L183" s="128">
        <f>K183/F183</f>
        <v>0.35483870967741937</v>
      </c>
      <c r="M183" s="129" t="s">
        <v>599</v>
      </c>
      <c r="N183" s="130">
        <v>42944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77</v>
      </c>
      <c r="B184" s="109">
        <v>42710</v>
      </c>
      <c r="C184" s="109"/>
      <c r="D184" s="110" t="s">
        <v>764</v>
      </c>
      <c r="E184" s="111" t="s">
        <v>623</v>
      </c>
      <c r="F184" s="112">
        <v>150.5</v>
      </c>
      <c r="G184" s="112"/>
      <c r="H184" s="113">
        <v>72.5</v>
      </c>
      <c r="I184" s="131">
        <v>174</v>
      </c>
      <c r="J184" s="132" t="s">
        <v>765</v>
      </c>
      <c r="K184" s="133">
        <v>-78</v>
      </c>
      <c r="L184" s="134">
        <v>-0.51827242524916906</v>
      </c>
      <c r="M184" s="135" t="s">
        <v>663</v>
      </c>
      <c r="N184" s="136">
        <v>43333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78</v>
      </c>
      <c r="B185" s="105">
        <v>42712</v>
      </c>
      <c r="C185" s="105"/>
      <c r="D185" s="106" t="s">
        <v>125</v>
      </c>
      <c r="E185" s="107" t="s">
        <v>623</v>
      </c>
      <c r="F185" s="108">
        <v>380</v>
      </c>
      <c r="G185" s="107"/>
      <c r="H185" s="107">
        <v>478</v>
      </c>
      <c r="I185" s="125">
        <v>468</v>
      </c>
      <c r="J185" s="126" t="s">
        <v>682</v>
      </c>
      <c r="K185" s="127">
        <f>H185-F185</f>
        <v>98</v>
      </c>
      <c r="L185" s="128">
        <f>K185/F185</f>
        <v>0.25789473684210529</v>
      </c>
      <c r="M185" s="129" t="s">
        <v>599</v>
      </c>
      <c r="N185" s="130">
        <v>43025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79</v>
      </c>
      <c r="B186" s="105">
        <v>42734</v>
      </c>
      <c r="C186" s="105"/>
      <c r="D186" s="106" t="s">
        <v>248</v>
      </c>
      <c r="E186" s="107" t="s">
        <v>623</v>
      </c>
      <c r="F186" s="108">
        <v>305</v>
      </c>
      <c r="G186" s="107"/>
      <c r="H186" s="107">
        <v>375</v>
      </c>
      <c r="I186" s="125">
        <v>375</v>
      </c>
      <c r="J186" s="126" t="s">
        <v>682</v>
      </c>
      <c r="K186" s="127">
        <f>H186-F186</f>
        <v>70</v>
      </c>
      <c r="L186" s="128">
        <f>K186/F186</f>
        <v>0.22950819672131148</v>
      </c>
      <c r="M186" s="129" t="s">
        <v>599</v>
      </c>
      <c r="N186" s="130">
        <v>42768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80</v>
      </c>
      <c r="B187" s="105">
        <v>42739</v>
      </c>
      <c r="C187" s="105"/>
      <c r="D187" s="106" t="s">
        <v>351</v>
      </c>
      <c r="E187" s="107" t="s">
        <v>623</v>
      </c>
      <c r="F187" s="108">
        <v>99.5</v>
      </c>
      <c r="G187" s="107"/>
      <c r="H187" s="107">
        <v>158</v>
      </c>
      <c r="I187" s="125">
        <v>158</v>
      </c>
      <c r="J187" s="126" t="s">
        <v>682</v>
      </c>
      <c r="K187" s="127">
        <f>H187-F187</f>
        <v>58.5</v>
      </c>
      <c r="L187" s="128">
        <f>K187/F187</f>
        <v>0.5879396984924623</v>
      </c>
      <c r="M187" s="129" t="s">
        <v>599</v>
      </c>
      <c r="N187" s="130">
        <v>42898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81</v>
      </c>
      <c r="B188" s="105">
        <v>42739</v>
      </c>
      <c r="C188" s="105"/>
      <c r="D188" s="106" t="s">
        <v>351</v>
      </c>
      <c r="E188" s="107" t="s">
        <v>623</v>
      </c>
      <c r="F188" s="108">
        <v>99.5</v>
      </c>
      <c r="G188" s="107"/>
      <c r="H188" s="107">
        <v>158</v>
      </c>
      <c r="I188" s="125">
        <v>158</v>
      </c>
      <c r="J188" s="126" t="s">
        <v>682</v>
      </c>
      <c r="K188" s="127">
        <v>58.5</v>
      </c>
      <c r="L188" s="128">
        <v>0.58793969849246197</v>
      </c>
      <c r="M188" s="129" t="s">
        <v>599</v>
      </c>
      <c r="N188" s="130">
        <v>42898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82</v>
      </c>
      <c r="B189" s="105">
        <v>42786</v>
      </c>
      <c r="C189" s="105"/>
      <c r="D189" s="106" t="s">
        <v>169</v>
      </c>
      <c r="E189" s="107" t="s">
        <v>623</v>
      </c>
      <c r="F189" s="108">
        <v>140.5</v>
      </c>
      <c r="G189" s="107"/>
      <c r="H189" s="107">
        <v>220</v>
      </c>
      <c r="I189" s="125">
        <v>220</v>
      </c>
      <c r="J189" s="126" t="s">
        <v>682</v>
      </c>
      <c r="K189" s="127">
        <f>H189-F189</f>
        <v>79.5</v>
      </c>
      <c r="L189" s="128">
        <f>K189/F189</f>
        <v>0.5658362989323843</v>
      </c>
      <c r="M189" s="129" t="s">
        <v>599</v>
      </c>
      <c r="N189" s="130">
        <v>42864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2">
        <v>83</v>
      </c>
      <c r="B190" s="105">
        <v>42786</v>
      </c>
      <c r="C190" s="105"/>
      <c r="D190" s="106" t="s">
        <v>766</v>
      </c>
      <c r="E190" s="107" t="s">
        <v>623</v>
      </c>
      <c r="F190" s="108">
        <v>202.5</v>
      </c>
      <c r="G190" s="107"/>
      <c r="H190" s="107">
        <v>234</v>
      </c>
      <c r="I190" s="125">
        <v>234</v>
      </c>
      <c r="J190" s="126" t="s">
        <v>682</v>
      </c>
      <c r="K190" s="127">
        <v>31.5</v>
      </c>
      <c r="L190" s="128">
        <v>0.155555555555556</v>
      </c>
      <c r="M190" s="129" t="s">
        <v>599</v>
      </c>
      <c r="N190" s="130">
        <v>42836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84</v>
      </c>
      <c r="B191" s="105">
        <v>42818</v>
      </c>
      <c r="C191" s="105"/>
      <c r="D191" s="106" t="s">
        <v>557</v>
      </c>
      <c r="E191" s="107" t="s">
        <v>623</v>
      </c>
      <c r="F191" s="108">
        <v>300.5</v>
      </c>
      <c r="G191" s="107"/>
      <c r="H191" s="107">
        <v>417.5</v>
      </c>
      <c r="I191" s="125">
        <v>420</v>
      </c>
      <c r="J191" s="126" t="s">
        <v>724</v>
      </c>
      <c r="K191" s="127">
        <f>H191-F191</f>
        <v>117</v>
      </c>
      <c r="L191" s="128">
        <f>K191/F191</f>
        <v>0.38935108153078202</v>
      </c>
      <c r="M191" s="129" t="s">
        <v>599</v>
      </c>
      <c r="N191" s="130">
        <v>43070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2">
        <v>85</v>
      </c>
      <c r="B192" s="105">
        <v>42818</v>
      </c>
      <c r="C192" s="105"/>
      <c r="D192" s="106" t="s">
        <v>762</v>
      </c>
      <c r="E192" s="107" t="s">
        <v>623</v>
      </c>
      <c r="F192" s="108">
        <v>850</v>
      </c>
      <c r="G192" s="107"/>
      <c r="H192" s="107">
        <v>1042.5</v>
      </c>
      <c r="I192" s="125">
        <v>1023</v>
      </c>
      <c r="J192" s="126" t="s">
        <v>767</v>
      </c>
      <c r="K192" s="127">
        <v>192.5</v>
      </c>
      <c r="L192" s="128">
        <v>0.22647058823529401</v>
      </c>
      <c r="M192" s="129" t="s">
        <v>599</v>
      </c>
      <c r="N192" s="130">
        <v>42830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86</v>
      </c>
      <c r="B193" s="105">
        <v>42830</v>
      </c>
      <c r="C193" s="105"/>
      <c r="D193" s="106" t="s">
        <v>501</v>
      </c>
      <c r="E193" s="107" t="s">
        <v>623</v>
      </c>
      <c r="F193" s="108">
        <v>785</v>
      </c>
      <c r="G193" s="107"/>
      <c r="H193" s="107">
        <v>930</v>
      </c>
      <c r="I193" s="125">
        <v>920</v>
      </c>
      <c r="J193" s="126" t="s">
        <v>725</v>
      </c>
      <c r="K193" s="127">
        <f>H193-F193</f>
        <v>145</v>
      </c>
      <c r="L193" s="128">
        <f>K193/F193</f>
        <v>0.18471337579617833</v>
      </c>
      <c r="M193" s="129" t="s">
        <v>599</v>
      </c>
      <c r="N193" s="130">
        <v>42976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87</v>
      </c>
      <c r="B194" s="109">
        <v>42831</v>
      </c>
      <c r="C194" s="109"/>
      <c r="D194" s="110" t="s">
        <v>768</v>
      </c>
      <c r="E194" s="111" t="s">
        <v>623</v>
      </c>
      <c r="F194" s="112">
        <v>40</v>
      </c>
      <c r="G194" s="112"/>
      <c r="H194" s="113">
        <v>13.1</v>
      </c>
      <c r="I194" s="131">
        <v>60</v>
      </c>
      <c r="J194" s="137" t="s">
        <v>769</v>
      </c>
      <c r="K194" s="133">
        <v>-26.9</v>
      </c>
      <c r="L194" s="134">
        <v>-0.67249999999999999</v>
      </c>
      <c r="M194" s="135" t="s">
        <v>663</v>
      </c>
      <c r="N194" s="136">
        <v>43138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88</v>
      </c>
      <c r="B195" s="105">
        <v>42837</v>
      </c>
      <c r="C195" s="105"/>
      <c r="D195" s="106" t="s">
        <v>88</v>
      </c>
      <c r="E195" s="107" t="s">
        <v>623</v>
      </c>
      <c r="F195" s="108">
        <v>289.5</v>
      </c>
      <c r="G195" s="107"/>
      <c r="H195" s="107">
        <v>354</v>
      </c>
      <c r="I195" s="125">
        <v>360</v>
      </c>
      <c r="J195" s="126" t="s">
        <v>726</v>
      </c>
      <c r="K195" s="127">
        <f t="shared" ref="K195:K203" si="36">H195-F195</f>
        <v>64.5</v>
      </c>
      <c r="L195" s="128">
        <f t="shared" ref="L195:L203" si="37">K195/F195</f>
        <v>0.22279792746113988</v>
      </c>
      <c r="M195" s="129" t="s">
        <v>599</v>
      </c>
      <c r="N195" s="130">
        <v>43040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89</v>
      </c>
      <c r="B196" s="105">
        <v>42845</v>
      </c>
      <c r="C196" s="105"/>
      <c r="D196" s="106" t="s">
        <v>438</v>
      </c>
      <c r="E196" s="107" t="s">
        <v>623</v>
      </c>
      <c r="F196" s="108">
        <v>700</v>
      </c>
      <c r="G196" s="107"/>
      <c r="H196" s="107">
        <v>840</v>
      </c>
      <c r="I196" s="125">
        <v>840</v>
      </c>
      <c r="J196" s="126" t="s">
        <v>727</v>
      </c>
      <c r="K196" s="127">
        <f t="shared" si="36"/>
        <v>140</v>
      </c>
      <c r="L196" s="128">
        <f t="shared" si="37"/>
        <v>0.2</v>
      </c>
      <c r="M196" s="129" t="s">
        <v>599</v>
      </c>
      <c r="N196" s="130">
        <v>42893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90</v>
      </c>
      <c r="B197" s="105">
        <v>42887</v>
      </c>
      <c r="C197" s="105"/>
      <c r="D197" s="147" t="s">
        <v>363</v>
      </c>
      <c r="E197" s="107" t="s">
        <v>623</v>
      </c>
      <c r="F197" s="108">
        <v>130</v>
      </c>
      <c r="G197" s="107"/>
      <c r="H197" s="107">
        <v>144.25</v>
      </c>
      <c r="I197" s="125">
        <v>170</v>
      </c>
      <c r="J197" s="126" t="s">
        <v>728</v>
      </c>
      <c r="K197" s="127">
        <f t="shared" si="36"/>
        <v>14.25</v>
      </c>
      <c r="L197" s="128">
        <f t="shared" si="37"/>
        <v>0.10961538461538461</v>
      </c>
      <c r="M197" s="129" t="s">
        <v>599</v>
      </c>
      <c r="N197" s="130">
        <v>43675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91</v>
      </c>
      <c r="B198" s="105">
        <v>42901</v>
      </c>
      <c r="C198" s="105"/>
      <c r="D198" s="147" t="s">
        <v>729</v>
      </c>
      <c r="E198" s="107" t="s">
        <v>623</v>
      </c>
      <c r="F198" s="108">
        <v>214.5</v>
      </c>
      <c r="G198" s="107"/>
      <c r="H198" s="107">
        <v>262</v>
      </c>
      <c r="I198" s="125">
        <v>262</v>
      </c>
      <c r="J198" s="126" t="s">
        <v>730</v>
      </c>
      <c r="K198" s="127">
        <f t="shared" si="36"/>
        <v>47.5</v>
      </c>
      <c r="L198" s="128">
        <f t="shared" si="37"/>
        <v>0.22144522144522144</v>
      </c>
      <c r="M198" s="129" t="s">
        <v>599</v>
      </c>
      <c r="N198" s="130">
        <v>42977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92</v>
      </c>
      <c r="B199" s="153">
        <v>42933</v>
      </c>
      <c r="C199" s="153"/>
      <c r="D199" s="154" t="s">
        <v>731</v>
      </c>
      <c r="E199" s="155" t="s">
        <v>623</v>
      </c>
      <c r="F199" s="156">
        <v>370</v>
      </c>
      <c r="G199" s="155"/>
      <c r="H199" s="155">
        <v>447.5</v>
      </c>
      <c r="I199" s="177">
        <v>450</v>
      </c>
      <c r="J199" s="230" t="s">
        <v>682</v>
      </c>
      <c r="K199" s="127">
        <f t="shared" si="36"/>
        <v>77.5</v>
      </c>
      <c r="L199" s="179">
        <f t="shared" si="37"/>
        <v>0.20945945945945946</v>
      </c>
      <c r="M199" s="180" t="s">
        <v>599</v>
      </c>
      <c r="N199" s="181">
        <v>43035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93</v>
      </c>
      <c r="B200" s="153">
        <v>42943</v>
      </c>
      <c r="C200" s="153"/>
      <c r="D200" s="154" t="s">
        <v>167</v>
      </c>
      <c r="E200" s="155" t="s">
        <v>623</v>
      </c>
      <c r="F200" s="156">
        <v>657.5</v>
      </c>
      <c r="G200" s="155"/>
      <c r="H200" s="155">
        <v>825</v>
      </c>
      <c r="I200" s="177">
        <v>820</v>
      </c>
      <c r="J200" s="230" t="s">
        <v>682</v>
      </c>
      <c r="K200" s="127">
        <f t="shared" si="36"/>
        <v>167.5</v>
      </c>
      <c r="L200" s="179">
        <f t="shared" si="37"/>
        <v>0.25475285171102663</v>
      </c>
      <c r="M200" s="180" t="s">
        <v>599</v>
      </c>
      <c r="N200" s="181">
        <v>43090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94</v>
      </c>
      <c r="B201" s="105">
        <v>42964</v>
      </c>
      <c r="C201" s="105"/>
      <c r="D201" s="106" t="s">
        <v>368</v>
      </c>
      <c r="E201" s="107" t="s">
        <v>623</v>
      </c>
      <c r="F201" s="108">
        <v>605</v>
      </c>
      <c r="G201" s="107"/>
      <c r="H201" s="107">
        <v>750</v>
      </c>
      <c r="I201" s="125">
        <v>750</v>
      </c>
      <c r="J201" s="126" t="s">
        <v>725</v>
      </c>
      <c r="K201" s="127">
        <f t="shared" si="36"/>
        <v>145</v>
      </c>
      <c r="L201" s="128">
        <f t="shared" si="37"/>
        <v>0.23966942148760331</v>
      </c>
      <c r="M201" s="129" t="s">
        <v>599</v>
      </c>
      <c r="N201" s="130">
        <v>43027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365">
        <v>95</v>
      </c>
      <c r="B202" s="148">
        <v>42979</v>
      </c>
      <c r="C202" s="148"/>
      <c r="D202" s="149" t="s">
        <v>509</v>
      </c>
      <c r="E202" s="150" t="s">
        <v>623</v>
      </c>
      <c r="F202" s="151">
        <v>255</v>
      </c>
      <c r="G202" s="152"/>
      <c r="H202" s="152">
        <v>217.25</v>
      </c>
      <c r="I202" s="152">
        <v>320</v>
      </c>
      <c r="J202" s="174" t="s">
        <v>732</v>
      </c>
      <c r="K202" s="133">
        <f t="shared" si="36"/>
        <v>-37.75</v>
      </c>
      <c r="L202" s="175">
        <f t="shared" si="37"/>
        <v>-0.14803921568627451</v>
      </c>
      <c r="M202" s="135" t="s">
        <v>663</v>
      </c>
      <c r="N202" s="176">
        <v>43661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96</v>
      </c>
      <c r="B203" s="105">
        <v>42997</v>
      </c>
      <c r="C203" s="105"/>
      <c r="D203" s="106" t="s">
        <v>733</v>
      </c>
      <c r="E203" s="107" t="s">
        <v>623</v>
      </c>
      <c r="F203" s="108">
        <v>215</v>
      </c>
      <c r="G203" s="107"/>
      <c r="H203" s="107">
        <v>258</v>
      </c>
      <c r="I203" s="125">
        <v>258</v>
      </c>
      <c r="J203" s="126" t="s">
        <v>682</v>
      </c>
      <c r="K203" s="127">
        <f t="shared" si="36"/>
        <v>43</v>
      </c>
      <c r="L203" s="128">
        <f t="shared" si="37"/>
        <v>0.2</v>
      </c>
      <c r="M203" s="129" t="s">
        <v>599</v>
      </c>
      <c r="N203" s="130">
        <v>43040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97</v>
      </c>
      <c r="B204" s="105">
        <v>42997</v>
      </c>
      <c r="C204" s="105"/>
      <c r="D204" s="106" t="s">
        <v>733</v>
      </c>
      <c r="E204" s="107" t="s">
        <v>623</v>
      </c>
      <c r="F204" s="108">
        <v>215</v>
      </c>
      <c r="G204" s="107"/>
      <c r="H204" s="107">
        <v>258</v>
      </c>
      <c r="I204" s="125">
        <v>258</v>
      </c>
      <c r="J204" s="230" t="s">
        <v>682</v>
      </c>
      <c r="K204" s="127">
        <v>43</v>
      </c>
      <c r="L204" s="128">
        <v>0.2</v>
      </c>
      <c r="M204" s="129" t="s">
        <v>599</v>
      </c>
      <c r="N204" s="130">
        <v>43040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5">
        <v>98</v>
      </c>
      <c r="B205" s="206">
        <v>42998</v>
      </c>
      <c r="C205" s="206"/>
      <c r="D205" s="374" t="s">
        <v>2979</v>
      </c>
      <c r="E205" s="207" t="s">
        <v>623</v>
      </c>
      <c r="F205" s="208">
        <v>75</v>
      </c>
      <c r="G205" s="207"/>
      <c r="H205" s="207">
        <v>90</v>
      </c>
      <c r="I205" s="231">
        <v>90</v>
      </c>
      <c r="J205" s="126" t="s">
        <v>734</v>
      </c>
      <c r="K205" s="127">
        <f t="shared" ref="K205:K210" si="38">H205-F205</f>
        <v>15</v>
      </c>
      <c r="L205" s="128">
        <f t="shared" ref="L205:L210" si="39">K205/F205</f>
        <v>0.2</v>
      </c>
      <c r="M205" s="129" t="s">
        <v>599</v>
      </c>
      <c r="N205" s="130">
        <v>43019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99</v>
      </c>
      <c r="B206" s="153">
        <v>43011</v>
      </c>
      <c r="C206" s="153"/>
      <c r="D206" s="154" t="s">
        <v>735</v>
      </c>
      <c r="E206" s="155" t="s">
        <v>623</v>
      </c>
      <c r="F206" s="156">
        <v>315</v>
      </c>
      <c r="G206" s="155"/>
      <c r="H206" s="155">
        <v>392</v>
      </c>
      <c r="I206" s="177">
        <v>384</v>
      </c>
      <c r="J206" s="230" t="s">
        <v>736</v>
      </c>
      <c r="K206" s="127">
        <f t="shared" si="38"/>
        <v>77</v>
      </c>
      <c r="L206" s="179">
        <f t="shared" si="39"/>
        <v>0.24444444444444444</v>
      </c>
      <c r="M206" s="180" t="s">
        <v>599</v>
      </c>
      <c r="N206" s="181">
        <v>43017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100</v>
      </c>
      <c r="B207" s="153">
        <v>43013</v>
      </c>
      <c r="C207" s="153"/>
      <c r="D207" s="154" t="s">
        <v>737</v>
      </c>
      <c r="E207" s="155" t="s">
        <v>623</v>
      </c>
      <c r="F207" s="156">
        <v>145</v>
      </c>
      <c r="G207" s="155"/>
      <c r="H207" s="155">
        <v>179</v>
      </c>
      <c r="I207" s="177">
        <v>180</v>
      </c>
      <c r="J207" s="230" t="s">
        <v>613</v>
      </c>
      <c r="K207" s="127">
        <f t="shared" si="38"/>
        <v>34</v>
      </c>
      <c r="L207" s="179">
        <f t="shared" si="39"/>
        <v>0.23448275862068965</v>
      </c>
      <c r="M207" s="180" t="s">
        <v>599</v>
      </c>
      <c r="N207" s="181">
        <v>43025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101</v>
      </c>
      <c r="B208" s="153">
        <v>43014</v>
      </c>
      <c r="C208" s="153"/>
      <c r="D208" s="154" t="s">
        <v>339</v>
      </c>
      <c r="E208" s="155" t="s">
        <v>623</v>
      </c>
      <c r="F208" s="156">
        <v>256</v>
      </c>
      <c r="G208" s="155"/>
      <c r="H208" s="155">
        <v>323</v>
      </c>
      <c r="I208" s="177">
        <v>320</v>
      </c>
      <c r="J208" s="230" t="s">
        <v>682</v>
      </c>
      <c r="K208" s="127">
        <f t="shared" si="38"/>
        <v>67</v>
      </c>
      <c r="L208" s="179">
        <f t="shared" si="39"/>
        <v>0.26171875</v>
      </c>
      <c r="M208" s="180" t="s">
        <v>599</v>
      </c>
      <c r="N208" s="181">
        <v>43067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102</v>
      </c>
      <c r="B209" s="153">
        <v>43017</v>
      </c>
      <c r="C209" s="153"/>
      <c r="D209" s="154" t="s">
        <v>360</v>
      </c>
      <c r="E209" s="155" t="s">
        <v>623</v>
      </c>
      <c r="F209" s="156">
        <v>137.5</v>
      </c>
      <c r="G209" s="155"/>
      <c r="H209" s="155">
        <v>184</v>
      </c>
      <c r="I209" s="177">
        <v>183</v>
      </c>
      <c r="J209" s="178" t="s">
        <v>738</v>
      </c>
      <c r="K209" s="127">
        <f t="shared" si="38"/>
        <v>46.5</v>
      </c>
      <c r="L209" s="179">
        <f t="shared" si="39"/>
        <v>0.33818181818181819</v>
      </c>
      <c r="M209" s="180" t="s">
        <v>599</v>
      </c>
      <c r="N209" s="181">
        <v>43108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103</v>
      </c>
      <c r="B210" s="153">
        <v>43018</v>
      </c>
      <c r="C210" s="153"/>
      <c r="D210" s="154" t="s">
        <v>739</v>
      </c>
      <c r="E210" s="155" t="s">
        <v>623</v>
      </c>
      <c r="F210" s="156">
        <v>125.5</v>
      </c>
      <c r="G210" s="155"/>
      <c r="H210" s="155">
        <v>158</v>
      </c>
      <c r="I210" s="177">
        <v>155</v>
      </c>
      <c r="J210" s="178" t="s">
        <v>740</v>
      </c>
      <c r="K210" s="127">
        <f t="shared" si="38"/>
        <v>32.5</v>
      </c>
      <c r="L210" s="179">
        <f t="shared" si="39"/>
        <v>0.25896414342629481</v>
      </c>
      <c r="M210" s="180" t="s">
        <v>599</v>
      </c>
      <c r="N210" s="181">
        <v>43067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104</v>
      </c>
      <c r="B211" s="153">
        <v>43018</v>
      </c>
      <c r="C211" s="153"/>
      <c r="D211" s="154" t="s">
        <v>770</v>
      </c>
      <c r="E211" s="155" t="s">
        <v>623</v>
      </c>
      <c r="F211" s="156">
        <v>895</v>
      </c>
      <c r="G211" s="155"/>
      <c r="H211" s="155">
        <v>1122.5</v>
      </c>
      <c r="I211" s="177">
        <v>1078</v>
      </c>
      <c r="J211" s="178" t="s">
        <v>771</v>
      </c>
      <c r="K211" s="127">
        <v>227.5</v>
      </c>
      <c r="L211" s="179">
        <v>0.25418994413407803</v>
      </c>
      <c r="M211" s="180" t="s">
        <v>599</v>
      </c>
      <c r="N211" s="181">
        <v>43117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105</v>
      </c>
      <c r="B212" s="153">
        <v>43020</v>
      </c>
      <c r="C212" s="153"/>
      <c r="D212" s="154" t="s">
        <v>347</v>
      </c>
      <c r="E212" s="155" t="s">
        <v>623</v>
      </c>
      <c r="F212" s="156">
        <v>525</v>
      </c>
      <c r="G212" s="155"/>
      <c r="H212" s="155">
        <v>629</v>
      </c>
      <c r="I212" s="177">
        <v>629</v>
      </c>
      <c r="J212" s="230" t="s">
        <v>682</v>
      </c>
      <c r="K212" s="127">
        <v>104</v>
      </c>
      <c r="L212" s="179">
        <v>0.19809523809523799</v>
      </c>
      <c r="M212" s="180" t="s">
        <v>599</v>
      </c>
      <c r="N212" s="181">
        <v>43119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106</v>
      </c>
      <c r="B213" s="153">
        <v>43046</v>
      </c>
      <c r="C213" s="153"/>
      <c r="D213" s="154" t="s">
        <v>393</v>
      </c>
      <c r="E213" s="155" t="s">
        <v>623</v>
      </c>
      <c r="F213" s="156">
        <v>740</v>
      </c>
      <c r="G213" s="155"/>
      <c r="H213" s="155">
        <v>892.5</v>
      </c>
      <c r="I213" s="177">
        <v>900</v>
      </c>
      <c r="J213" s="178" t="s">
        <v>741</v>
      </c>
      <c r="K213" s="127">
        <f>H213-F213</f>
        <v>152.5</v>
      </c>
      <c r="L213" s="179">
        <f>K213/F213</f>
        <v>0.20608108108108109</v>
      </c>
      <c r="M213" s="180" t="s">
        <v>599</v>
      </c>
      <c r="N213" s="181">
        <v>43052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107</v>
      </c>
      <c r="B214" s="105">
        <v>43073</v>
      </c>
      <c r="C214" s="105"/>
      <c r="D214" s="106" t="s">
        <v>742</v>
      </c>
      <c r="E214" s="107" t="s">
        <v>623</v>
      </c>
      <c r="F214" s="108">
        <v>118.5</v>
      </c>
      <c r="G214" s="107"/>
      <c r="H214" s="107">
        <v>143.5</v>
      </c>
      <c r="I214" s="125">
        <v>145</v>
      </c>
      <c r="J214" s="140" t="s">
        <v>743</v>
      </c>
      <c r="K214" s="127">
        <f>H214-F214</f>
        <v>25</v>
      </c>
      <c r="L214" s="128">
        <f>K214/F214</f>
        <v>0.2109704641350211</v>
      </c>
      <c r="M214" s="129" t="s">
        <v>599</v>
      </c>
      <c r="N214" s="130">
        <v>43097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108</v>
      </c>
      <c r="B215" s="109">
        <v>43090</v>
      </c>
      <c r="C215" s="109"/>
      <c r="D215" s="157" t="s">
        <v>443</v>
      </c>
      <c r="E215" s="111" t="s">
        <v>623</v>
      </c>
      <c r="F215" s="112">
        <v>715</v>
      </c>
      <c r="G215" s="112"/>
      <c r="H215" s="113">
        <v>500</v>
      </c>
      <c r="I215" s="131">
        <v>872</v>
      </c>
      <c r="J215" s="137" t="s">
        <v>744</v>
      </c>
      <c r="K215" s="133">
        <f>H215-F215</f>
        <v>-215</v>
      </c>
      <c r="L215" s="134">
        <f>K215/F215</f>
        <v>-0.30069930069930068</v>
      </c>
      <c r="M215" s="135" t="s">
        <v>663</v>
      </c>
      <c r="N215" s="136">
        <v>43670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109</v>
      </c>
      <c r="B216" s="105">
        <v>43098</v>
      </c>
      <c r="C216" s="105"/>
      <c r="D216" s="106" t="s">
        <v>735</v>
      </c>
      <c r="E216" s="107" t="s">
        <v>623</v>
      </c>
      <c r="F216" s="108">
        <v>435</v>
      </c>
      <c r="G216" s="107"/>
      <c r="H216" s="107">
        <v>542.5</v>
      </c>
      <c r="I216" s="125">
        <v>539</v>
      </c>
      <c r="J216" s="140" t="s">
        <v>682</v>
      </c>
      <c r="K216" s="127">
        <v>107.5</v>
      </c>
      <c r="L216" s="128">
        <v>0.247126436781609</v>
      </c>
      <c r="M216" s="129" t="s">
        <v>599</v>
      </c>
      <c r="N216" s="130">
        <v>43206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110</v>
      </c>
      <c r="B217" s="105">
        <v>43098</v>
      </c>
      <c r="C217" s="105"/>
      <c r="D217" s="106" t="s">
        <v>571</v>
      </c>
      <c r="E217" s="107" t="s">
        <v>623</v>
      </c>
      <c r="F217" s="108">
        <v>885</v>
      </c>
      <c r="G217" s="107"/>
      <c r="H217" s="107">
        <v>1090</v>
      </c>
      <c r="I217" s="125">
        <v>1084</v>
      </c>
      <c r="J217" s="140" t="s">
        <v>682</v>
      </c>
      <c r="K217" s="127">
        <v>205</v>
      </c>
      <c r="L217" s="128">
        <v>0.23163841807909599</v>
      </c>
      <c r="M217" s="129" t="s">
        <v>599</v>
      </c>
      <c r="N217" s="130">
        <v>43213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366">
        <v>111</v>
      </c>
      <c r="B218" s="347">
        <v>43192</v>
      </c>
      <c r="C218" s="347"/>
      <c r="D218" s="115" t="s">
        <v>752</v>
      </c>
      <c r="E218" s="350" t="s">
        <v>623</v>
      </c>
      <c r="F218" s="353">
        <v>478.5</v>
      </c>
      <c r="G218" s="350"/>
      <c r="H218" s="350">
        <v>442</v>
      </c>
      <c r="I218" s="356">
        <v>613</v>
      </c>
      <c r="J218" s="383" t="s">
        <v>3403</v>
      </c>
      <c r="K218" s="133">
        <f>H218-F218</f>
        <v>-36.5</v>
      </c>
      <c r="L218" s="134">
        <f>K218/F218</f>
        <v>-7.6280041797283177E-2</v>
      </c>
      <c r="M218" s="135" t="s">
        <v>663</v>
      </c>
      <c r="N218" s="136">
        <v>43762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112</v>
      </c>
      <c r="B219" s="109">
        <v>43194</v>
      </c>
      <c r="C219" s="109"/>
      <c r="D219" s="373" t="s">
        <v>2978</v>
      </c>
      <c r="E219" s="111" t="s">
        <v>623</v>
      </c>
      <c r="F219" s="112">
        <f>141.5-7.3</f>
        <v>134.19999999999999</v>
      </c>
      <c r="G219" s="112"/>
      <c r="H219" s="113">
        <v>77</v>
      </c>
      <c r="I219" s="131">
        <v>180</v>
      </c>
      <c r="J219" s="383" t="s">
        <v>3402</v>
      </c>
      <c r="K219" s="133">
        <f>H219-F219</f>
        <v>-57.199999999999989</v>
      </c>
      <c r="L219" s="134">
        <f>K219/F219</f>
        <v>-0.42622950819672129</v>
      </c>
      <c r="M219" s="135" t="s">
        <v>663</v>
      </c>
      <c r="N219" s="136">
        <v>43522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113</v>
      </c>
      <c r="B220" s="109">
        <v>43209</v>
      </c>
      <c r="C220" s="109"/>
      <c r="D220" s="110" t="s">
        <v>745</v>
      </c>
      <c r="E220" s="111" t="s">
        <v>623</v>
      </c>
      <c r="F220" s="112">
        <v>430</v>
      </c>
      <c r="G220" s="112"/>
      <c r="H220" s="113">
        <v>220</v>
      </c>
      <c r="I220" s="131">
        <v>537</v>
      </c>
      <c r="J220" s="137" t="s">
        <v>746</v>
      </c>
      <c r="K220" s="133">
        <f>H220-F220</f>
        <v>-210</v>
      </c>
      <c r="L220" s="134">
        <f>K220/F220</f>
        <v>-0.48837209302325579</v>
      </c>
      <c r="M220" s="135" t="s">
        <v>663</v>
      </c>
      <c r="N220" s="136">
        <v>43252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367">
        <v>114</v>
      </c>
      <c r="B221" s="158">
        <v>43220</v>
      </c>
      <c r="C221" s="158"/>
      <c r="D221" s="159" t="s">
        <v>394</v>
      </c>
      <c r="E221" s="160" t="s">
        <v>623</v>
      </c>
      <c r="F221" s="162">
        <v>153.5</v>
      </c>
      <c r="G221" s="162"/>
      <c r="H221" s="162">
        <v>196</v>
      </c>
      <c r="I221" s="162">
        <v>196</v>
      </c>
      <c r="J221" s="358" t="s">
        <v>3494</v>
      </c>
      <c r="K221" s="182">
        <f>H221-F221</f>
        <v>42.5</v>
      </c>
      <c r="L221" s="183">
        <f>K221/F221</f>
        <v>0.27687296416938112</v>
      </c>
      <c r="M221" s="161" t="s">
        <v>599</v>
      </c>
      <c r="N221" s="184">
        <v>43605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115</v>
      </c>
      <c r="B222" s="109">
        <v>43306</v>
      </c>
      <c r="C222" s="109"/>
      <c r="D222" s="110" t="s">
        <v>768</v>
      </c>
      <c r="E222" s="111" t="s">
        <v>623</v>
      </c>
      <c r="F222" s="112">
        <v>27.5</v>
      </c>
      <c r="G222" s="112"/>
      <c r="H222" s="113">
        <v>13.1</v>
      </c>
      <c r="I222" s="131">
        <v>60</v>
      </c>
      <c r="J222" s="137" t="s">
        <v>772</v>
      </c>
      <c r="K222" s="133">
        <v>-14.4</v>
      </c>
      <c r="L222" s="134">
        <v>-0.52363636363636401</v>
      </c>
      <c r="M222" s="135" t="s">
        <v>663</v>
      </c>
      <c r="N222" s="136">
        <v>43138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366">
        <v>116</v>
      </c>
      <c r="B223" s="347">
        <v>43318</v>
      </c>
      <c r="C223" s="347"/>
      <c r="D223" s="115" t="s">
        <v>747</v>
      </c>
      <c r="E223" s="350" t="s">
        <v>623</v>
      </c>
      <c r="F223" s="350">
        <v>148.5</v>
      </c>
      <c r="G223" s="350"/>
      <c r="H223" s="350">
        <v>102</v>
      </c>
      <c r="I223" s="356">
        <v>182</v>
      </c>
      <c r="J223" s="137" t="s">
        <v>3493</v>
      </c>
      <c r="K223" s="133">
        <f>H223-F223</f>
        <v>-46.5</v>
      </c>
      <c r="L223" s="134">
        <f>K223/F223</f>
        <v>-0.31313131313131315</v>
      </c>
      <c r="M223" s="135" t="s">
        <v>663</v>
      </c>
      <c r="N223" s="136">
        <v>43661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117</v>
      </c>
      <c r="B224" s="105">
        <v>43335</v>
      </c>
      <c r="C224" s="105"/>
      <c r="D224" s="106" t="s">
        <v>773</v>
      </c>
      <c r="E224" s="107" t="s">
        <v>623</v>
      </c>
      <c r="F224" s="155">
        <v>285</v>
      </c>
      <c r="G224" s="107"/>
      <c r="H224" s="107">
        <v>355</v>
      </c>
      <c r="I224" s="125">
        <v>364</v>
      </c>
      <c r="J224" s="140" t="s">
        <v>774</v>
      </c>
      <c r="K224" s="127">
        <v>70</v>
      </c>
      <c r="L224" s="128">
        <v>0.24561403508771901</v>
      </c>
      <c r="M224" s="129" t="s">
        <v>599</v>
      </c>
      <c r="N224" s="130">
        <v>43455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118</v>
      </c>
      <c r="B225" s="105">
        <v>43341</v>
      </c>
      <c r="C225" s="105"/>
      <c r="D225" s="106" t="s">
        <v>384</v>
      </c>
      <c r="E225" s="107" t="s">
        <v>623</v>
      </c>
      <c r="F225" s="155">
        <v>525</v>
      </c>
      <c r="G225" s="107"/>
      <c r="H225" s="107">
        <v>585</v>
      </c>
      <c r="I225" s="125">
        <v>635</v>
      </c>
      <c r="J225" s="140" t="s">
        <v>748</v>
      </c>
      <c r="K225" s="127">
        <f t="shared" ref="K225:K237" si="40">H225-F225</f>
        <v>60</v>
      </c>
      <c r="L225" s="128">
        <f t="shared" ref="L225:L237" si="41">K225/F225</f>
        <v>0.11428571428571428</v>
      </c>
      <c r="M225" s="129" t="s">
        <v>599</v>
      </c>
      <c r="N225" s="130">
        <v>43662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119</v>
      </c>
      <c r="B226" s="105">
        <v>43395</v>
      </c>
      <c r="C226" s="105"/>
      <c r="D226" s="106" t="s">
        <v>368</v>
      </c>
      <c r="E226" s="107" t="s">
        <v>623</v>
      </c>
      <c r="F226" s="155">
        <v>475</v>
      </c>
      <c r="G226" s="107"/>
      <c r="H226" s="107">
        <v>574</v>
      </c>
      <c r="I226" s="125">
        <v>570</v>
      </c>
      <c r="J226" s="140" t="s">
        <v>682</v>
      </c>
      <c r="K226" s="127">
        <f t="shared" si="40"/>
        <v>99</v>
      </c>
      <c r="L226" s="128">
        <f t="shared" si="41"/>
        <v>0.20842105263157895</v>
      </c>
      <c r="M226" s="129" t="s">
        <v>599</v>
      </c>
      <c r="N226" s="130">
        <v>43403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120</v>
      </c>
      <c r="B227" s="153">
        <v>43397</v>
      </c>
      <c r="C227" s="153"/>
      <c r="D227" s="407" t="s">
        <v>391</v>
      </c>
      <c r="E227" s="155" t="s">
        <v>623</v>
      </c>
      <c r="F227" s="155">
        <v>707.5</v>
      </c>
      <c r="G227" s="155"/>
      <c r="H227" s="155">
        <v>872</v>
      </c>
      <c r="I227" s="177">
        <v>872</v>
      </c>
      <c r="J227" s="178" t="s">
        <v>682</v>
      </c>
      <c r="K227" s="127">
        <f t="shared" si="40"/>
        <v>164.5</v>
      </c>
      <c r="L227" s="179">
        <f t="shared" si="41"/>
        <v>0.23250883392226149</v>
      </c>
      <c r="M227" s="180" t="s">
        <v>599</v>
      </c>
      <c r="N227" s="181">
        <v>43482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121</v>
      </c>
      <c r="B228" s="153">
        <v>43398</v>
      </c>
      <c r="C228" s="153"/>
      <c r="D228" s="407" t="s">
        <v>348</v>
      </c>
      <c r="E228" s="155" t="s">
        <v>623</v>
      </c>
      <c r="F228" s="155">
        <v>162</v>
      </c>
      <c r="G228" s="155"/>
      <c r="H228" s="155">
        <v>204</v>
      </c>
      <c r="I228" s="177">
        <v>209</v>
      </c>
      <c r="J228" s="178" t="s">
        <v>3492</v>
      </c>
      <c r="K228" s="127">
        <f t="shared" si="40"/>
        <v>42</v>
      </c>
      <c r="L228" s="179">
        <f t="shared" si="41"/>
        <v>0.25925925925925924</v>
      </c>
      <c r="M228" s="180" t="s">
        <v>599</v>
      </c>
      <c r="N228" s="181">
        <v>43539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122</v>
      </c>
      <c r="B229" s="206">
        <v>43399</v>
      </c>
      <c r="C229" s="206"/>
      <c r="D229" s="154" t="s">
        <v>495</v>
      </c>
      <c r="E229" s="207" t="s">
        <v>623</v>
      </c>
      <c r="F229" s="207">
        <v>240</v>
      </c>
      <c r="G229" s="207"/>
      <c r="H229" s="207">
        <v>297</v>
      </c>
      <c r="I229" s="231">
        <v>297</v>
      </c>
      <c r="J229" s="178" t="s">
        <v>682</v>
      </c>
      <c r="K229" s="232">
        <f t="shared" si="40"/>
        <v>57</v>
      </c>
      <c r="L229" s="233">
        <f t="shared" si="41"/>
        <v>0.23749999999999999</v>
      </c>
      <c r="M229" s="234" t="s">
        <v>599</v>
      </c>
      <c r="N229" s="235">
        <v>43417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2">
        <v>123</v>
      </c>
      <c r="B230" s="105">
        <v>43439</v>
      </c>
      <c r="C230" s="105"/>
      <c r="D230" s="147" t="s">
        <v>749</v>
      </c>
      <c r="E230" s="107" t="s">
        <v>623</v>
      </c>
      <c r="F230" s="107">
        <v>202.5</v>
      </c>
      <c r="G230" s="107"/>
      <c r="H230" s="107">
        <v>255</v>
      </c>
      <c r="I230" s="125">
        <v>252</v>
      </c>
      <c r="J230" s="140" t="s">
        <v>682</v>
      </c>
      <c r="K230" s="127">
        <f t="shared" si="40"/>
        <v>52.5</v>
      </c>
      <c r="L230" s="128">
        <f t="shared" si="41"/>
        <v>0.25925925925925924</v>
      </c>
      <c r="M230" s="129" t="s">
        <v>599</v>
      </c>
      <c r="N230" s="130">
        <v>43542</v>
      </c>
      <c r="O230" s="57"/>
      <c r="P230" s="16"/>
      <c r="Q230" s="16"/>
      <c r="R230" s="93" t="s">
        <v>751</v>
      </c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124</v>
      </c>
      <c r="B231" s="206">
        <v>43465</v>
      </c>
      <c r="C231" s="105"/>
      <c r="D231" s="407" t="s">
        <v>423</v>
      </c>
      <c r="E231" s="207" t="s">
        <v>623</v>
      </c>
      <c r="F231" s="207">
        <v>710</v>
      </c>
      <c r="G231" s="207"/>
      <c r="H231" s="207">
        <v>866</v>
      </c>
      <c r="I231" s="231">
        <v>866</v>
      </c>
      <c r="J231" s="178" t="s">
        <v>682</v>
      </c>
      <c r="K231" s="127">
        <f t="shared" si="40"/>
        <v>156</v>
      </c>
      <c r="L231" s="128">
        <f t="shared" si="41"/>
        <v>0.21971830985915494</v>
      </c>
      <c r="M231" s="129" t="s">
        <v>599</v>
      </c>
      <c r="N231" s="361">
        <v>43553</v>
      </c>
      <c r="O231" s="57"/>
      <c r="P231" s="16"/>
      <c r="Q231" s="16"/>
      <c r="R231" s="17" t="s">
        <v>751</v>
      </c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125</v>
      </c>
      <c r="B232" s="206">
        <v>43522</v>
      </c>
      <c r="C232" s="206"/>
      <c r="D232" s="407" t="s">
        <v>141</v>
      </c>
      <c r="E232" s="207" t="s">
        <v>623</v>
      </c>
      <c r="F232" s="207">
        <v>337.25</v>
      </c>
      <c r="G232" s="207"/>
      <c r="H232" s="207">
        <v>398.5</v>
      </c>
      <c r="I232" s="231">
        <v>411</v>
      </c>
      <c r="J232" s="140" t="s">
        <v>3491</v>
      </c>
      <c r="K232" s="127">
        <f t="shared" si="40"/>
        <v>61.25</v>
      </c>
      <c r="L232" s="128">
        <f t="shared" si="41"/>
        <v>0.1816160118606375</v>
      </c>
      <c r="M232" s="129" t="s">
        <v>599</v>
      </c>
      <c r="N232" s="361">
        <v>43760</v>
      </c>
      <c r="O232" s="57"/>
      <c r="P232" s="16"/>
      <c r="Q232" s="16"/>
      <c r="R232" s="93" t="s">
        <v>751</v>
      </c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8">
        <v>126</v>
      </c>
      <c r="B233" s="163">
        <v>43559</v>
      </c>
      <c r="C233" s="163"/>
      <c r="D233" s="164" t="s">
        <v>410</v>
      </c>
      <c r="E233" s="165" t="s">
        <v>623</v>
      </c>
      <c r="F233" s="165">
        <v>130</v>
      </c>
      <c r="G233" s="165"/>
      <c r="H233" s="165">
        <v>65</v>
      </c>
      <c r="I233" s="185">
        <v>158</v>
      </c>
      <c r="J233" s="137" t="s">
        <v>750</v>
      </c>
      <c r="K233" s="133">
        <f t="shared" si="40"/>
        <v>-65</v>
      </c>
      <c r="L233" s="134">
        <f t="shared" si="41"/>
        <v>-0.5</v>
      </c>
      <c r="M233" s="135" t="s">
        <v>663</v>
      </c>
      <c r="N233" s="136">
        <v>43726</v>
      </c>
      <c r="O233" s="57"/>
      <c r="P233" s="16"/>
      <c r="Q233" s="16"/>
      <c r="R233" s="17" t="s">
        <v>753</v>
      </c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369">
        <v>127</v>
      </c>
      <c r="B234" s="186">
        <v>43017</v>
      </c>
      <c r="C234" s="186"/>
      <c r="D234" s="187" t="s">
        <v>169</v>
      </c>
      <c r="E234" s="188" t="s">
        <v>623</v>
      </c>
      <c r="F234" s="189">
        <v>141.5</v>
      </c>
      <c r="G234" s="190"/>
      <c r="H234" s="190">
        <v>183.5</v>
      </c>
      <c r="I234" s="190">
        <v>210</v>
      </c>
      <c r="J234" s="217" t="s">
        <v>3440</v>
      </c>
      <c r="K234" s="218">
        <f t="shared" si="40"/>
        <v>42</v>
      </c>
      <c r="L234" s="219">
        <f t="shared" si="41"/>
        <v>0.29681978798586572</v>
      </c>
      <c r="M234" s="189" t="s">
        <v>599</v>
      </c>
      <c r="N234" s="220">
        <v>43042</v>
      </c>
      <c r="O234" s="57"/>
      <c r="P234" s="16"/>
      <c r="Q234" s="16"/>
      <c r="R234" s="93" t="s">
        <v>753</v>
      </c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368">
        <v>128</v>
      </c>
      <c r="B235" s="163">
        <v>43074</v>
      </c>
      <c r="C235" s="163"/>
      <c r="D235" s="164" t="s">
        <v>303</v>
      </c>
      <c r="E235" s="165" t="s">
        <v>623</v>
      </c>
      <c r="F235" s="166">
        <v>172</v>
      </c>
      <c r="G235" s="165"/>
      <c r="H235" s="165">
        <v>155.25</v>
      </c>
      <c r="I235" s="185">
        <v>230</v>
      </c>
      <c r="J235" s="383" t="s">
        <v>3400</v>
      </c>
      <c r="K235" s="133">
        <f t="shared" ref="K235" si="42">H235-F235</f>
        <v>-16.75</v>
      </c>
      <c r="L235" s="134">
        <f t="shared" ref="L235" si="43">K235/F235</f>
        <v>-9.7383720930232565E-2</v>
      </c>
      <c r="M235" s="135" t="s">
        <v>663</v>
      </c>
      <c r="N235" s="136">
        <v>43787</v>
      </c>
      <c r="O235" s="57"/>
      <c r="P235" s="16"/>
      <c r="Q235" s="16"/>
      <c r="R235" s="17" t="s">
        <v>753</v>
      </c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9">
        <v>129</v>
      </c>
      <c r="B236" s="186">
        <v>43398</v>
      </c>
      <c r="C236" s="186"/>
      <c r="D236" s="187" t="s">
        <v>104</v>
      </c>
      <c r="E236" s="188" t="s">
        <v>623</v>
      </c>
      <c r="F236" s="190">
        <v>698.5</v>
      </c>
      <c r="G236" s="190"/>
      <c r="H236" s="190">
        <v>850</v>
      </c>
      <c r="I236" s="190">
        <v>890</v>
      </c>
      <c r="J236" s="221" t="s">
        <v>3488</v>
      </c>
      <c r="K236" s="218">
        <f t="shared" si="40"/>
        <v>151.5</v>
      </c>
      <c r="L236" s="219">
        <f t="shared" si="41"/>
        <v>0.21689334287759485</v>
      </c>
      <c r="M236" s="189" t="s">
        <v>599</v>
      </c>
      <c r="N236" s="220">
        <v>43453</v>
      </c>
      <c r="O236" s="57"/>
      <c r="P236" s="16"/>
      <c r="Q236" s="16"/>
      <c r="R236" s="17" t="s">
        <v>751</v>
      </c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130</v>
      </c>
      <c r="B237" s="158">
        <v>42877</v>
      </c>
      <c r="C237" s="158"/>
      <c r="D237" s="159" t="s">
        <v>383</v>
      </c>
      <c r="E237" s="160" t="s">
        <v>623</v>
      </c>
      <c r="F237" s="161">
        <v>127.6</v>
      </c>
      <c r="G237" s="162"/>
      <c r="H237" s="162">
        <v>138</v>
      </c>
      <c r="I237" s="162">
        <v>190</v>
      </c>
      <c r="J237" s="384" t="s">
        <v>3404</v>
      </c>
      <c r="K237" s="182">
        <f t="shared" si="40"/>
        <v>10.400000000000006</v>
      </c>
      <c r="L237" s="183">
        <f t="shared" si="41"/>
        <v>8.1504702194357417E-2</v>
      </c>
      <c r="M237" s="161" t="s">
        <v>599</v>
      </c>
      <c r="N237" s="184">
        <v>43774</v>
      </c>
      <c r="O237" s="57"/>
      <c r="P237" s="16"/>
      <c r="Q237" s="16"/>
      <c r="R237" s="93" t="s">
        <v>753</v>
      </c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70">
        <v>131</v>
      </c>
      <c r="B238" s="194">
        <v>43158</v>
      </c>
      <c r="C238" s="194"/>
      <c r="D238" s="191" t="s">
        <v>754</v>
      </c>
      <c r="E238" s="195" t="s">
        <v>623</v>
      </c>
      <c r="F238" s="196">
        <v>317</v>
      </c>
      <c r="G238" s="195"/>
      <c r="H238" s="195"/>
      <c r="I238" s="224">
        <v>398</v>
      </c>
      <c r="J238" s="237" t="s">
        <v>601</v>
      </c>
      <c r="K238" s="193"/>
      <c r="L238" s="192"/>
      <c r="M238" s="223" t="s">
        <v>601</v>
      </c>
      <c r="N238" s="222"/>
      <c r="O238" s="57"/>
      <c r="P238" s="16"/>
      <c r="Q238" s="16"/>
      <c r="R238" s="341" t="s">
        <v>753</v>
      </c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368">
        <v>132</v>
      </c>
      <c r="B239" s="163">
        <v>43164</v>
      </c>
      <c r="C239" s="163"/>
      <c r="D239" s="164" t="s">
        <v>135</v>
      </c>
      <c r="E239" s="165" t="s">
        <v>623</v>
      </c>
      <c r="F239" s="166">
        <f>510-14.4</f>
        <v>495.6</v>
      </c>
      <c r="G239" s="165"/>
      <c r="H239" s="165">
        <v>350</v>
      </c>
      <c r="I239" s="185">
        <v>672</v>
      </c>
      <c r="J239" s="383" t="s">
        <v>3461</v>
      </c>
      <c r="K239" s="133">
        <f t="shared" ref="K239" si="44">H239-F239</f>
        <v>-145.60000000000002</v>
      </c>
      <c r="L239" s="134">
        <f t="shared" ref="L239" si="45">K239/F239</f>
        <v>-0.29378531073446329</v>
      </c>
      <c r="M239" s="135" t="s">
        <v>663</v>
      </c>
      <c r="N239" s="136">
        <v>43887</v>
      </c>
      <c r="O239" s="57"/>
      <c r="P239" s="16"/>
      <c r="Q239" s="16"/>
      <c r="R239" s="17" t="s">
        <v>751</v>
      </c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368">
        <v>133</v>
      </c>
      <c r="B240" s="163">
        <v>43237</v>
      </c>
      <c r="C240" s="163"/>
      <c r="D240" s="164" t="s">
        <v>489</v>
      </c>
      <c r="E240" s="165" t="s">
        <v>623</v>
      </c>
      <c r="F240" s="166">
        <v>230.3</v>
      </c>
      <c r="G240" s="165"/>
      <c r="H240" s="165">
        <v>102.5</v>
      </c>
      <c r="I240" s="185">
        <v>348</v>
      </c>
      <c r="J240" s="383" t="s">
        <v>3482</v>
      </c>
      <c r="K240" s="133">
        <f t="shared" ref="K240" si="46">H240-F240</f>
        <v>-127.80000000000001</v>
      </c>
      <c r="L240" s="134">
        <f t="shared" ref="L240" si="47">K240/F240</f>
        <v>-0.55492835432045162</v>
      </c>
      <c r="M240" s="135" t="s">
        <v>663</v>
      </c>
      <c r="N240" s="136">
        <v>43896</v>
      </c>
      <c r="O240" s="57"/>
      <c r="P240" s="16"/>
      <c r="Q240" s="16"/>
      <c r="R240" s="343" t="s">
        <v>751</v>
      </c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14">
        <v>134</v>
      </c>
      <c r="B241" s="197">
        <v>43258</v>
      </c>
      <c r="C241" s="197"/>
      <c r="D241" s="200" t="s">
        <v>449</v>
      </c>
      <c r="E241" s="198" t="s">
        <v>623</v>
      </c>
      <c r="F241" s="196">
        <f>342.5-5.1</f>
        <v>337.4</v>
      </c>
      <c r="G241" s="198"/>
      <c r="H241" s="198"/>
      <c r="I241" s="225">
        <v>439</v>
      </c>
      <c r="J241" s="237" t="s">
        <v>601</v>
      </c>
      <c r="K241" s="227"/>
      <c r="L241" s="228"/>
      <c r="M241" s="226" t="s">
        <v>601</v>
      </c>
      <c r="N241" s="229"/>
      <c r="O241" s="57"/>
      <c r="P241" s="16"/>
      <c r="Q241" s="16"/>
      <c r="R241" s="341" t="s">
        <v>753</v>
      </c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14">
        <v>135</v>
      </c>
      <c r="B242" s="197">
        <v>43285</v>
      </c>
      <c r="C242" s="197"/>
      <c r="D242" s="201" t="s">
        <v>49</v>
      </c>
      <c r="E242" s="198" t="s">
        <v>623</v>
      </c>
      <c r="F242" s="196">
        <f>127.5-5.53</f>
        <v>121.97</v>
      </c>
      <c r="G242" s="198"/>
      <c r="H242" s="198"/>
      <c r="I242" s="225">
        <v>170</v>
      </c>
      <c r="J242" s="237" t="s">
        <v>601</v>
      </c>
      <c r="K242" s="227"/>
      <c r="L242" s="228"/>
      <c r="M242" s="226" t="s">
        <v>601</v>
      </c>
      <c r="N242" s="229"/>
      <c r="O242" s="57"/>
      <c r="P242" s="16"/>
      <c r="Q242" s="16"/>
      <c r="R242" s="17" t="s">
        <v>751</v>
      </c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8">
        <v>136</v>
      </c>
      <c r="B243" s="163">
        <v>43294</v>
      </c>
      <c r="C243" s="163"/>
      <c r="D243" s="164" t="s">
        <v>243</v>
      </c>
      <c r="E243" s="165" t="s">
        <v>623</v>
      </c>
      <c r="F243" s="166">
        <v>46.5</v>
      </c>
      <c r="G243" s="165"/>
      <c r="H243" s="165">
        <v>17</v>
      </c>
      <c r="I243" s="185">
        <v>59</v>
      </c>
      <c r="J243" s="383" t="s">
        <v>3460</v>
      </c>
      <c r="K243" s="133">
        <f t="shared" ref="K243" si="48">H243-F243</f>
        <v>-29.5</v>
      </c>
      <c r="L243" s="134">
        <f t="shared" ref="L243" si="49">K243/F243</f>
        <v>-0.63440860215053763</v>
      </c>
      <c r="M243" s="135" t="s">
        <v>663</v>
      </c>
      <c r="N243" s="136">
        <v>43887</v>
      </c>
      <c r="O243" s="57"/>
      <c r="P243" s="16"/>
      <c r="Q243" s="16"/>
      <c r="R243" s="17" t="s">
        <v>751</v>
      </c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0">
        <v>137</v>
      </c>
      <c r="B244" s="194">
        <v>43396</v>
      </c>
      <c r="C244" s="194"/>
      <c r="D244" s="201" t="s">
        <v>425</v>
      </c>
      <c r="E244" s="198" t="s">
        <v>623</v>
      </c>
      <c r="F244" s="199">
        <v>156.5</v>
      </c>
      <c r="G244" s="198"/>
      <c r="H244" s="198"/>
      <c r="I244" s="225">
        <v>191</v>
      </c>
      <c r="J244" s="237" t="s">
        <v>601</v>
      </c>
      <c r="K244" s="227"/>
      <c r="L244" s="228"/>
      <c r="M244" s="226" t="s">
        <v>601</v>
      </c>
      <c r="N244" s="229"/>
      <c r="O244" s="57"/>
      <c r="P244" s="16"/>
      <c r="Q244" s="16"/>
      <c r="R244" s="17" t="s">
        <v>751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0">
        <v>138</v>
      </c>
      <c r="B245" s="194">
        <v>43439</v>
      </c>
      <c r="C245" s="194"/>
      <c r="D245" s="201" t="s">
        <v>330</v>
      </c>
      <c r="E245" s="198" t="s">
        <v>623</v>
      </c>
      <c r="F245" s="199">
        <v>259.5</v>
      </c>
      <c r="G245" s="198"/>
      <c r="H245" s="198"/>
      <c r="I245" s="225">
        <v>321</v>
      </c>
      <c r="J245" s="237" t="s">
        <v>601</v>
      </c>
      <c r="K245" s="227"/>
      <c r="L245" s="228"/>
      <c r="M245" s="226" t="s">
        <v>601</v>
      </c>
      <c r="N245" s="229"/>
      <c r="O245" s="16"/>
      <c r="P245" s="16"/>
      <c r="Q245" s="16"/>
      <c r="R245" s="17" t="s">
        <v>751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68">
        <v>139</v>
      </c>
      <c r="B246" s="163">
        <v>43439</v>
      </c>
      <c r="C246" s="163"/>
      <c r="D246" s="164" t="s">
        <v>775</v>
      </c>
      <c r="E246" s="165" t="s">
        <v>623</v>
      </c>
      <c r="F246" s="165">
        <v>715</v>
      </c>
      <c r="G246" s="165"/>
      <c r="H246" s="165">
        <v>445</v>
      </c>
      <c r="I246" s="185">
        <v>840</v>
      </c>
      <c r="J246" s="137" t="s">
        <v>2994</v>
      </c>
      <c r="K246" s="133">
        <f t="shared" ref="K246:K249" si="50">H246-F246</f>
        <v>-270</v>
      </c>
      <c r="L246" s="134">
        <f t="shared" ref="L246:L249" si="51">K246/F246</f>
        <v>-0.3776223776223776</v>
      </c>
      <c r="M246" s="135" t="s">
        <v>663</v>
      </c>
      <c r="N246" s="136">
        <v>43800</v>
      </c>
      <c r="O246" s="57"/>
      <c r="P246" s="16"/>
      <c r="Q246" s="16"/>
      <c r="R246" s="17" t="s">
        <v>751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140</v>
      </c>
      <c r="B247" s="206">
        <v>43469</v>
      </c>
      <c r="C247" s="206"/>
      <c r="D247" s="154" t="s">
        <v>145</v>
      </c>
      <c r="E247" s="207" t="s">
        <v>623</v>
      </c>
      <c r="F247" s="207">
        <v>875</v>
      </c>
      <c r="G247" s="207"/>
      <c r="H247" s="207">
        <v>1165</v>
      </c>
      <c r="I247" s="231">
        <v>1185</v>
      </c>
      <c r="J247" s="140" t="s">
        <v>3489</v>
      </c>
      <c r="K247" s="127">
        <f t="shared" si="50"/>
        <v>290</v>
      </c>
      <c r="L247" s="128">
        <f t="shared" si="51"/>
        <v>0.33142857142857141</v>
      </c>
      <c r="M247" s="129" t="s">
        <v>599</v>
      </c>
      <c r="N247" s="361">
        <v>43847</v>
      </c>
      <c r="O247" s="57"/>
      <c r="P247" s="16"/>
      <c r="Q247" s="16"/>
      <c r="R247" s="343" t="s">
        <v>751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141</v>
      </c>
      <c r="B248" s="206">
        <v>43559</v>
      </c>
      <c r="C248" s="206"/>
      <c r="D248" s="407" t="s">
        <v>345</v>
      </c>
      <c r="E248" s="207" t="s">
        <v>623</v>
      </c>
      <c r="F248" s="207">
        <f>387-14.63</f>
        <v>372.37</v>
      </c>
      <c r="G248" s="207"/>
      <c r="H248" s="207">
        <v>490</v>
      </c>
      <c r="I248" s="231">
        <v>490</v>
      </c>
      <c r="J248" s="140" t="s">
        <v>682</v>
      </c>
      <c r="K248" s="127">
        <f t="shared" si="50"/>
        <v>117.63</v>
      </c>
      <c r="L248" s="128">
        <f t="shared" si="51"/>
        <v>0.31589548030185027</v>
      </c>
      <c r="M248" s="129" t="s">
        <v>599</v>
      </c>
      <c r="N248" s="361">
        <v>43850</v>
      </c>
      <c r="O248" s="57"/>
      <c r="P248" s="16"/>
      <c r="Q248" s="16"/>
      <c r="R248" s="343" t="s">
        <v>751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68">
        <v>142</v>
      </c>
      <c r="B249" s="163">
        <v>43578</v>
      </c>
      <c r="C249" s="163"/>
      <c r="D249" s="164" t="s">
        <v>776</v>
      </c>
      <c r="E249" s="165" t="s">
        <v>600</v>
      </c>
      <c r="F249" s="165">
        <v>220</v>
      </c>
      <c r="G249" s="165"/>
      <c r="H249" s="165">
        <v>127.5</v>
      </c>
      <c r="I249" s="185">
        <v>284</v>
      </c>
      <c r="J249" s="383" t="s">
        <v>3483</v>
      </c>
      <c r="K249" s="133">
        <f t="shared" si="50"/>
        <v>-92.5</v>
      </c>
      <c r="L249" s="134">
        <f t="shared" si="51"/>
        <v>-0.42045454545454547</v>
      </c>
      <c r="M249" s="135" t="s">
        <v>663</v>
      </c>
      <c r="N249" s="136">
        <v>43896</v>
      </c>
      <c r="O249" s="57"/>
      <c r="P249" s="16"/>
      <c r="Q249" s="16"/>
      <c r="R249" s="17" t="s">
        <v>751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143</v>
      </c>
      <c r="B250" s="206">
        <v>43622</v>
      </c>
      <c r="C250" s="206"/>
      <c r="D250" s="407" t="s">
        <v>496</v>
      </c>
      <c r="E250" s="207" t="s">
        <v>600</v>
      </c>
      <c r="F250" s="207">
        <v>332.8</v>
      </c>
      <c r="G250" s="207"/>
      <c r="H250" s="207">
        <v>405</v>
      </c>
      <c r="I250" s="231">
        <v>419</v>
      </c>
      <c r="J250" s="140" t="s">
        <v>3490</v>
      </c>
      <c r="K250" s="127">
        <f t="shared" ref="K250" si="52">H250-F250</f>
        <v>72.199999999999989</v>
      </c>
      <c r="L250" s="128">
        <f t="shared" ref="L250" si="53">K250/F250</f>
        <v>0.21694711538461534</v>
      </c>
      <c r="M250" s="129" t="s">
        <v>599</v>
      </c>
      <c r="N250" s="361">
        <v>43860</v>
      </c>
      <c r="O250" s="57"/>
      <c r="P250" s="16"/>
      <c r="Q250" s="16"/>
      <c r="R250" s="17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143">
        <v>144</v>
      </c>
      <c r="B251" s="142">
        <v>43641</v>
      </c>
      <c r="C251" s="142"/>
      <c r="D251" s="143" t="s">
        <v>139</v>
      </c>
      <c r="E251" s="144" t="s">
        <v>623</v>
      </c>
      <c r="F251" s="145">
        <v>386</v>
      </c>
      <c r="G251" s="146"/>
      <c r="H251" s="146">
        <v>395</v>
      </c>
      <c r="I251" s="146">
        <v>452</v>
      </c>
      <c r="J251" s="169" t="s">
        <v>3405</v>
      </c>
      <c r="K251" s="170">
        <f t="shared" ref="K251" si="54">H251-F251</f>
        <v>9</v>
      </c>
      <c r="L251" s="171">
        <f t="shared" ref="L251" si="55">K251/F251</f>
        <v>2.3316062176165803E-2</v>
      </c>
      <c r="M251" s="172" t="s">
        <v>708</v>
      </c>
      <c r="N251" s="173">
        <v>43868</v>
      </c>
      <c r="O251" s="16"/>
      <c r="P251" s="16"/>
      <c r="Q251" s="16"/>
      <c r="R251" s="17" t="s">
        <v>753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371">
        <v>145</v>
      </c>
      <c r="B252" s="194">
        <v>43707</v>
      </c>
      <c r="C252" s="194"/>
      <c r="D252" s="201" t="s">
        <v>260</v>
      </c>
      <c r="E252" s="198" t="s">
        <v>623</v>
      </c>
      <c r="F252" s="198" t="s">
        <v>755</v>
      </c>
      <c r="G252" s="198"/>
      <c r="H252" s="198"/>
      <c r="I252" s="225">
        <v>190</v>
      </c>
      <c r="J252" s="237" t="s">
        <v>601</v>
      </c>
      <c r="K252" s="227"/>
      <c r="L252" s="228"/>
      <c r="M252" s="357" t="s">
        <v>601</v>
      </c>
      <c r="N252" s="229"/>
      <c r="O252" s="16"/>
      <c r="P252" s="16"/>
      <c r="Q252" s="16"/>
      <c r="R252" s="343" t="s">
        <v>751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146</v>
      </c>
      <c r="B253" s="206">
        <v>43731</v>
      </c>
      <c r="C253" s="206"/>
      <c r="D253" s="154" t="s">
        <v>440</v>
      </c>
      <c r="E253" s="207" t="s">
        <v>623</v>
      </c>
      <c r="F253" s="207">
        <v>235</v>
      </c>
      <c r="G253" s="207"/>
      <c r="H253" s="207">
        <v>295</v>
      </c>
      <c r="I253" s="231">
        <v>296</v>
      </c>
      <c r="J253" s="140" t="s">
        <v>3147</v>
      </c>
      <c r="K253" s="127">
        <f t="shared" ref="K253" si="56">H253-F253</f>
        <v>60</v>
      </c>
      <c r="L253" s="128">
        <f t="shared" ref="L253" si="57">K253/F253</f>
        <v>0.25531914893617019</v>
      </c>
      <c r="M253" s="129" t="s">
        <v>599</v>
      </c>
      <c r="N253" s="361">
        <v>43844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5">
        <v>147</v>
      </c>
      <c r="B254" s="206">
        <v>43752</v>
      </c>
      <c r="C254" s="206"/>
      <c r="D254" s="154" t="s">
        <v>2977</v>
      </c>
      <c r="E254" s="207" t="s">
        <v>623</v>
      </c>
      <c r="F254" s="207">
        <v>277.5</v>
      </c>
      <c r="G254" s="207"/>
      <c r="H254" s="207">
        <v>333</v>
      </c>
      <c r="I254" s="231">
        <v>333</v>
      </c>
      <c r="J254" s="140" t="s">
        <v>3148</v>
      </c>
      <c r="K254" s="127">
        <f t="shared" ref="K254" si="58">H254-F254</f>
        <v>55.5</v>
      </c>
      <c r="L254" s="128">
        <f t="shared" ref="L254" si="59">K254/F254</f>
        <v>0.2</v>
      </c>
      <c r="M254" s="129" t="s">
        <v>599</v>
      </c>
      <c r="N254" s="361">
        <v>43846</v>
      </c>
      <c r="O254" s="57"/>
      <c r="P254" s="16"/>
      <c r="Q254" s="16"/>
      <c r="R254" s="343" t="s">
        <v>751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5">
        <v>148</v>
      </c>
      <c r="B255" s="206">
        <v>43752</v>
      </c>
      <c r="C255" s="206"/>
      <c r="D255" s="154" t="s">
        <v>2976</v>
      </c>
      <c r="E255" s="207" t="s">
        <v>623</v>
      </c>
      <c r="F255" s="207">
        <v>930</v>
      </c>
      <c r="G255" s="207"/>
      <c r="H255" s="207">
        <v>1165</v>
      </c>
      <c r="I255" s="231">
        <v>1200</v>
      </c>
      <c r="J255" s="140" t="s">
        <v>3150</v>
      </c>
      <c r="K255" s="127">
        <f t="shared" ref="K255" si="60">H255-F255</f>
        <v>235</v>
      </c>
      <c r="L255" s="128">
        <f t="shared" ref="L255" si="61">K255/F255</f>
        <v>0.25268817204301075</v>
      </c>
      <c r="M255" s="129" t="s">
        <v>599</v>
      </c>
      <c r="N255" s="361">
        <v>43847</v>
      </c>
      <c r="O255" s="57"/>
      <c r="P255" s="16"/>
      <c r="Q255" s="16"/>
      <c r="R255" s="343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0">
        <v>149</v>
      </c>
      <c r="B256" s="346">
        <v>43753</v>
      </c>
      <c r="C256" s="211"/>
      <c r="D256" s="372" t="s">
        <v>2975</v>
      </c>
      <c r="E256" s="349" t="s">
        <v>623</v>
      </c>
      <c r="F256" s="352">
        <v>111</v>
      </c>
      <c r="G256" s="349"/>
      <c r="H256" s="349"/>
      <c r="I256" s="355">
        <v>141</v>
      </c>
      <c r="J256" s="237" t="s">
        <v>601</v>
      </c>
      <c r="K256" s="237"/>
      <c r="L256" s="122"/>
      <c r="M256" s="360" t="s">
        <v>601</v>
      </c>
      <c r="N256" s="239"/>
      <c r="O256" s="16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150</v>
      </c>
      <c r="B257" s="206">
        <v>43753</v>
      </c>
      <c r="C257" s="206"/>
      <c r="D257" s="154" t="s">
        <v>2974</v>
      </c>
      <c r="E257" s="207" t="s">
        <v>623</v>
      </c>
      <c r="F257" s="208">
        <v>296</v>
      </c>
      <c r="G257" s="207"/>
      <c r="H257" s="207">
        <v>370</v>
      </c>
      <c r="I257" s="231">
        <v>370</v>
      </c>
      <c r="J257" s="140" t="s">
        <v>682</v>
      </c>
      <c r="K257" s="127">
        <f t="shared" ref="K257" si="62">H257-F257</f>
        <v>74</v>
      </c>
      <c r="L257" s="128">
        <f t="shared" ref="L257" si="63">K257/F257</f>
        <v>0.25</v>
      </c>
      <c r="M257" s="129" t="s">
        <v>599</v>
      </c>
      <c r="N257" s="361">
        <v>43853</v>
      </c>
      <c r="O257" s="57"/>
      <c r="P257" s="16"/>
      <c r="Q257" s="16"/>
      <c r="R257" s="343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1">
        <v>151</v>
      </c>
      <c r="B258" s="210">
        <v>43754</v>
      </c>
      <c r="C258" s="210"/>
      <c r="D258" s="191" t="s">
        <v>2973</v>
      </c>
      <c r="E258" s="348" t="s">
        <v>623</v>
      </c>
      <c r="F258" s="351" t="s">
        <v>2939</v>
      </c>
      <c r="G258" s="348"/>
      <c r="H258" s="348"/>
      <c r="I258" s="354">
        <v>344</v>
      </c>
      <c r="J258" s="237" t="s">
        <v>601</v>
      </c>
      <c r="K258" s="240"/>
      <c r="L258" s="359"/>
      <c r="M258" s="342" t="s">
        <v>601</v>
      </c>
      <c r="N258" s="362"/>
      <c r="O258" s="16"/>
      <c r="P258" s="16"/>
      <c r="Q258" s="16"/>
      <c r="R258" s="343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45">
        <v>152</v>
      </c>
      <c r="B259" s="211">
        <v>43832</v>
      </c>
      <c r="C259" s="211"/>
      <c r="D259" s="215" t="s">
        <v>2253</v>
      </c>
      <c r="E259" s="212" t="s">
        <v>623</v>
      </c>
      <c r="F259" s="213" t="s">
        <v>3135</v>
      </c>
      <c r="G259" s="212"/>
      <c r="H259" s="212"/>
      <c r="I259" s="236">
        <v>590</v>
      </c>
      <c r="J259" s="237" t="s">
        <v>601</v>
      </c>
      <c r="K259" s="237"/>
      <c r="L259" s="122"/>
      <c r="M259" s="342" t="s">
        <v>601</v>
      </c>
      <c r="N259" s="239"/>
      <c r="O259" s="16"/>
      <c r="P259" s="16"/>
      <c r="Q259" s="16"/>
      <c r="R259" s="343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153</v>
      </c>
      <c r="B260" s="206">
        <v>43966</v>
      </c>
      <c r="C260" s="206"/>
      <c r="D260" s="154" t="s">
        <v>65</v>
      </c>
      <c r="E260" s="207" t="s">
        <v>623</v>
      </c>
      <c r="F260" s="208">
        <v>67.5</v>
      </c>
      <c r="G260" s="207"/>
      <c r="H260" s="207">
        <v>86</v>
      </c>
      <c r="I260" s="231">
        <v>86</v>
      </c>
      <c r="J260" s="140" t="s">
        <v>3628</v>
      </c>
      <c r="K260" s="127">
        <f t="shared" ref="K260" si="64">H260-F260</f>
        <v>18.5</v>
      </c>
      <c r="L260" s="128">
        <f t="shared" ref="L260" si="65">K260/F260</f>
        <v>0.27407407407407408</v>
      </c>
      <c r="M260" s="129" t="s">
        <v>599</v>
      </c>
      <c r="N260" s="361">
        <v>44008</v>
      </c>
      <c r="O260" s="57"/>
      <c r="P260" s="16"/>
      <c r="Q260" s="16"/>
      <c r="R260" s="343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9">
        <v>154</v>
      </c>
      <c r="B261" s="3">
        <v>44035</v>
      </c>
      <c r="C261" s="211"/>
      <c r="D261" s="215" t="s">
        <v>495</v>
      </c>
      <c r="E261" s="212" t="s">
        <v>623</v>
      </c>
      <c r="F261" s="213" t="s">
        <v>3631</v>
      </c>
      <c r="G261" s="212"/>
      <c r="H261" s="212"/>
      <c r="I261" s="236">
        <v>296</v>
      </c>
      <c r="J261" s="237" t="s">
        <v>601</v>
      </c>
      <c r="K261" s="237"/>
      <c r="L261" s="122"/>
      <c r="M261" s="238"/>
      <c r="N261" s="239"/>
      <c r="O261" s="16"/>
      <c r="P261" s="16"/>
      <c r="Q261" s="16"/>
      <c r="R261" s="343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9">
        <v>155</v>
      </c>
      <c r="B262" s="211">
        <v>44092</v>
      </c>
      <c r="C262" s="211"/>
      <c r="D262" s="215" t="s">
        <v>416</v>
      </c>
      <c r="E262" s="212" t="s">
        <v>623</v>
      </c>
      <c r="F262" s="213" t="s">
        <v>3637</v>
      </c>
      <c r="G262" s="212"/>
      <c r="H262" s="212"/>
      <c r="I262" s="236">
        <v>248</v>
      </c>
      <c r="J262" s="237" t="s">
        <v>601</v>
      </c>
      <c r="K262" s="237"/>
      <c r="L262" s="122"/>
      <c r="M262" s="238"/>
      <c r="N262" s="239"/>
      <c r="O262" s="16"/>
      <c r="P262" s="16"/>
      <c r="Q262" s="16"/>
      <c r="R262" s="343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9"/>
      <c r="B263" s="211"/>
      <c r="C263" s="211"/>
      <c r="D263" s="215"/>
      <c r="E263" s="212"/>
      <c r="F263" s="213"/>
      <c r="G263" s="212"/>
      <c r="H263" s="212"/>
      <c r="I263" s="236"/>
      <c r="J263" s="237"/>
      <c r="K263" s="237"/>
      <c r="L263" s="122"/>
      <c r="M263" s="238"/>
      <c r="N263" s="239"/>
      <c r="O263" s="16"/>
      <c r="P263" s="16"/>
      <c r="Q263" s="16"/>
      <c r="R263" s="343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9"/>
      <c r="B264" s="211"/>
      <c r="C264" s="211"/>
      <c r="D264" s="215"/>
      <c r="E264" s="212"/>
      <c r="F264" s="213"/>
      <c r="G264" s="212"/>
      <c r="H264" s="212"/>
      <c r="I264" s="236"/>
      <c r="J264" s="237"/>
      <c r="K264" s="237"/>
      <c r="L264" s="122"/>
      <c r="M264" s="238"/>
      <c r="N264" s="239"/>
      <c r="O264" s="16"/>
      <c r="P264" s="16"/>
      <c r="Q264" s="16"/>
      <c r="R264" s="343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9"/>
      <c r="B265" s="211"/>
      <c r="C265" s="211"/>
      <c r="D265" s="215"/>
      <c r="E265" s="212"/>
      <c r="F265" s="213"/>
      <c r="G265" s="212"/>
      <c r="H265" s="212"/>
      <c r="I265" s="236"/>
      <c r="J265" s="237"/>
      <c r="K265" s="237"/>
      <c r="L265" s="122"/>
      <c r="M265" s="238"/>
      <c r="N265" s="239"/>
      <c r="O265" s="16"/>
      <c r="P265" s="16"/>
      <c r="R265" s="343"/>
    </row>
    <row r="266" spans="1:26">
      <c r="A266" s="209"/>
      <c r="B266" s="211"/>
      <c r="C266" s="211"/>
      <c r="D266" s="215"/>
      <c r="E266" s="212"/>
      <c r="F266" s="213"/>
      <c r="G266" s="212"/>
      <c r="H266" s="212"/>
      <c r="I266" s="236"/>
      <c r="J266" s="237"/>
      <c r="K266" s="237"/>
      <c r="L266" s="122"/>
      <c r="M266" s="238"/>
      <c r="N266" s="239"/>
      <c r="O266" s="16"/>
      <c r="P266" s="16"/>
      <c r="R266" s="343"/>
    </row>
    <row r="267" spans="1:26">
      <c r="A267" s="209"/>
      <c r="B267" s="211"/>
      <c r="C267" s="211"/>
      <c r="D267" s="215"/>
      <c r="E267" s="212"/>
      <c r="F267" s="213"/>
      <c r="G267" s="212"/>
      <c r="H267" s="212"/>
      <c r="I267" s="236"/>
      <c r="J267" s="237"/>
      <c r="K267" s="237"/>
      <c r="L267" s="122"/>
      <c r="M267" s="238"/>
      <c r="N267" s="239"/>
      <c r="O267" s="16"/>
      <c r="P267" s="16"/>
      <c r="R267" s="343"/>
    </row>
    <row r="268" spans="1:26">
      <c r="A268" s="209"/>
      <c r="B268" s="211"/>
      <c r="C268" s="211"/>
      <c r="D268" s="215"/>
      <c r="E268" s="212"/>
      <c r="F268" s="213"/>
      <c r="G268" s="212"/>
      <c r="H268" s="212"/>
      <c r="I268" s="236"/>
      <c r="J268" s="237"/>
      <c r="K268" s="237"/>
      <c r="L268" s="122"/>
      <c r="M268" s="238"/>
      <c r="N268" s="239"/>
      <c r="O268" s="16"/>
      <c r="P268" s="16"/>
      <c r="R268" s="343"/>
    </row>
    <row r="269" spans="1:26">
      <c r="A269" s="209"/>
      <c r="B269" s="211"/>
      <c r="C269" s="211"/>
      <c r="D269" s="215"/>
      <c r="E269" s="212"/>
      <c r="F269" s="213"/>
      <c r="G269" s="212"/>
      <c r="H269" s="212"/>
      <c r="I269" s="236"/>
      <c r="J269" s="237"/>
      <c r="K269" s="237"/>
      <c r="L269" s="122"/>
      <c r="M269" s="238"/>
      <c r="N269" s="239"/>
      <c r="O269" s="16"/>
      <c r="P269" s="16"/>
      <c r="R269" s="343"/>
    </row>
    <row r="270" spans="1:26">
      <c r="A270" s="209"/>
      <c r="B270" s="211"/>
      <c r="C270" s="211"/>
      <c r="D270" s="215"/>
      <c r="E270" s="212"/>
      <c r="F270" s="213"/>
      <c r="G270" s="212"/>
      <c r="H270" s="212"/>
      <c r="I270" s="236"/>
      <c r="J270" s="237"/>
      <c r="K270" s="237"/>
      <c r="L270" s="122"/>
      <c r="M270" s="238"/>
      <c r="N270" s="239"/>
      <c r="O270" s="16"/>
      <c r="R270" s="241"/>
    </row>
    <row r="271" spans="1:26">
      <c r="A271" s="209"/>
      <c r="B271" s="211"/>
      <c r="C271" s="211"/>
      <c r="D271" s="215"/>
      <c r="E271" s="212"/>
      <c r="F271" s="213"/>
      <c r="G271" s="212"/>
      <c r="H271" s="212"/>
      <c r="I271" s="236"/>
      <c r="J271" s="237"/>
      <c r="K271" s="237"/>
      <c r="L271" s="122"/>
      <c r="M271" s="238"/>
      <c r="N271" s="239"/>
      <c r="O271" s="16"/>
      <c r="R271" s="241"/>
    </row>
    <row r="272" spans="1:26">
      <c r="A272" s="209"/>
      <c r="B272" s="211"/>
      <c r="C272" s="211"/>
      <c r="D272" s="215"/>
      <c r="E272" s="212"/>
      <c r="F272" s="213"/>
      <c r="G272" s="212"/>
      <c r="H272" s="212"/>
      <c r="I272" s="236"/>
      <c r="J272" s="237"/>
      <c r="K272" s="237"/>
      <c r="L272" s="122"/>
      <c r="M272" s="238"/>
      <c r="N272" s="239"/>
      <c r="O272" s="16"/>
      <c r="R272" s="241"/>
    </row>
    <row r="273" spans="1:18">
      <c r="A273" s="209"/>
      <c r="B273" s="199" t="s">
        <v>2980</v>
      </c>
      <c r="O273" s="16"/>
      <c r="R273" s="241"/>
    </row>
    <row r="274" spans="1:18">
      <c r="R274" s="241"/>
    </row>
    <row r="275" spans="1:18">
      <c r="R275" s="241"/>
    </row>
    <row r="276" spans="1:18">
      <c r="R276" s="241"/>
    </row>
    <row r="277" spans="1:18">
      <c r="R277" s="241"/>
    </row>
    <row r="278" spans="1:18">
      <c r="R278" s="241"/>
    </row>
    <row r="279" spans="1:18">
      <c r="R279" s="241"/>
    </row>
    <row r="280" spans="1:18">
      <c r="R280" s="241"/>
    </row>
    <row r="290" spans="1:1">
      <c r="A290" s="216"/>
    </row>
    <row r="291" spans="1:1">
      <c r="A291" s="216"/>
    </row>
    <row r="292" spans="1:1">
      <c r="A292" s="212"/>
    </row>
  </sheetData>
  <autoFilter ref="R1:R28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2020-11-03T02:36:43Z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