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)" sheetId="6" r:id="rId6"/>
    <sheet name="Call Tracker (F&amp;O)" sheetId="7" r:id="rId7"/>
  </sheets>
  <externalReferences>
    <externalReference r:id="rId8"/>
  </externalReferences>
  <definedNames>
    <definedName name="_xlnm._FilterDatabase" localSheetId="5" hidden="1">'Call Tracker (Equity)'!$A$53:$B$264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7" l="1"/>
  <c r="M17" i="7" s="1"/>
  <c r="K16" i="7"/>
  <c r="M16" i="7" s="1"/>
  <c r="P22" i="6" l="1"/>
  <c r="L35" i="6"/>
  <c r="K35" i="6"/>
  <c r="M35" i="6" s="1"/>
  <c r="P21" i="6" l="1"/>
  <c r="P20" i="6"/>
  <c r="P19" i="6" l="1"/>
  <c r="P18" i="6"/>
  <c r="P17" i="6" l="1"/>
  <c r="P16" i="6"/>
  <c r="P15" i="6" l="1"/>
  <c r="K258" i="6" l="1"/>
  <c r="L258" i="6" s="1"/>
  <c r="P14" i="6" l="1"/>
  <c r="P13" i="6" l="1"/>
  <c r="P12" i="6"/>
  <c r="K248" i="6" l="1"/>
  <c r="L248" i="6" s="1"/>
  <c r="K266" i="6"/>
  <c r="L266" i="6" s="1"/>
  <c r="K257" i="6" l="1"/>
  <c r="L257" i="6" s="1"/>
  <c r="P11" i="6"/>
  <c r="P10" i="6" l="1"/>
  <c r="P46" i="6" l="1"/>
  <c r="K269" i="6" l="1"/>
  <c r="L269" i="6" s="1"/>
  <c r="K267" i="6" l="1"/>
  <c r="L267" i="6" s="1"/>
  <c r="K253" i="6" l="1"/>
  <c r="L253" i="6" s="1"/>
  <c r="K268" i="6" l="1"/>
  <c r="L268" i="6" s="1"/>
  <c r="K265" i="6" l="1"/>
  <c r="L265" i="6" s="1"/>
  <c r="K242" i="6" l="1"/>
  <c r="L242" i="6" s="1"/>
  <c r="K263" i="6" l="1"/>
  <c r="L263" i="6" s="1"/>
  <c r="K264" i="6" l="1"/>
  <c r="L264" i="6" s="1"/>
  <c r="K230" i="6" l="1"/>
  <c r="L230" i="6" s="1"/>
  <c r="K249" i="6" l="1"/>
  <c r="L249" i="6" s="1"/>
  <c r="K255" i="6" l="1"/>
  <c r="L255" i="6" s="1"/>
  <c r="K261" i="6" l="1"/>
  <c r="L261" i="6" s="1"/>
  <c r="K240" i="6" l="1"/>
  <c r="L240" i="6" s="1"/>
  <c r="K250" i="6" l="1"/>
  <c r="L250" i="6" s="1"/>
  <c r="K256" i="6" l="1"/>
  <c r="L256" i="6" s="1"/>
  <c r="K224" i="6" l="1"/>
  <c r="L224" i="6" s="1"/>
  <c r="K225" i="6" l="1"/>
  <c r="L225" i="6" s="1"/>
  <c r="K251" i="6" l="1"/>
  <c r="L251" i="6" s="1"/>
  <c r="K243" i="6" l="1"/>
  <c r="L243" i="6" s="1"/>
  <c r="K247" i="6" l="1"/>
  <c r="L247" i="6" s="1"/>
  <c r="K252" i="6" l="1"/>
  <c r="L252" i="6" s="1"/>
  <c r="K244" i="6" l="1"/>
  <c r="L244" i="6" s="1"/>
  <c r="K238" i="6"/>
  <c r="L238" i="6" s="1"/>
  <c r="K246" i="6" l="1"/>
  <c r="L246" i="6" s="1"/>
  <c r="K234" i="6" l="1"/>
  <c r="L234" i="6" s="1"/>
  <c r="K235" i="6" l="1"/>
  <c r="L235" i="6" s="1"/>
  <c r="K228" i="6"/>
  <c r="L228" i="6" s="1"/>
  <c r="K245" i="6" l="1"/>
  <c r="L245" i="6" s="1"/>
  <c r="K239" i="6"/>
  <c r="L239" i="6" s="1"/>
  <c r="K241" i="6" l="1"/>
  <c r="L241" i="6" s="1"/>
  <c r="L6" i="2" l="1"/>
  <c r="K6" i="3"/>
  <c r="D7" i="5" l="1"/>
  <c r="M7" i="6"/>
  <c r="K236" i="6" l="1"/>
  <c r="L236" i="6" s="1"/>
  <c r="K233" i="6" l="1"/>
  <c r="L233" i="6" s="1"/>
  <c r="K237" i="6" l="1"/>
  <c r="L237" i="6" s="1"/>
  <c r="K232" i="6"/>
  <c r="L232" i="6" s="1"/>
  <c r="K231" i="6"/>
  <c r="L231" i="6" s="1"/>
  <c r="K229" i="6"/>
  <c r="L229" i="6" s="1"/>
  <c r="H227" i="6"/>
  <c r="K227" i="6" s="1"/>
  <c r="L227" i="6" s="1"/>
  <c r="K226" i="6"/>
  <c r="L226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F195" i="6"/>
  <c r="K195" i="6" s="1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F189" i="6"/>
  <c r="K189" i="6" s="1"/>
  <c r="L189" i="6" s="1"/>
  <c r="F188" i="6"/>
  <c r="K188" i="6" s="1"/>
  <c r="L188" i="6" s="1"/>
  <c r="K187" i="6"/>
  <c r="L187" i="6" s="1"/>
  <c r="F186" i="6"/>
  <c r="K186" i="6" s="1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0" i="6"/>
  <c r="L170" i="6" s="1"/>
  <c r="K168" i="6"/>
  <c r="L168" i="6" s="1"/>
  <c r="K167" i="6"/>
  <c r="L167" i="6" s="1"/>
  <c r="F166" i="6"/>
  <c r="K166" i="6" s="1"/>
  <c r="L166" i="6" s="1"/>
  <c r="K165" i="6"/>
  <c r="L165" i="6" s="1"/>
  <c r="K162" i="6"/>
  <c r="L162" i="6" s="1"/>
  <c r="K161" i="6"/>
  <c r="L161" i="6" s="1"/>
  <c r="K160" i="6"/>
  <c r="L160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0" i="6"/>
  <c r="L140" i="6" s="1"/>
  <c r="K138" i="6"/>
  <c r="L138" i="6" s="1"/>
  <c r="K136" i="6"/>
  <c r="L136" i="6" s="1"/>
  <c r="K134" i="6"/>
  <c r="L134" i="6" s="1"/>
  <c r="K133" i="6"/>
  <c r="L133" i="6" s="1"/>
  <c r="K132" i="6"/>
  <c r="L132" i="6" s="1"/>
  <c r="K130" i="6"/>
  <c r="L130" i="6" s="1"/>
  <c r="K129" i="6"/>
  <c r="L129" i="6" s="1"/>
  <c r="K128" i="6"/>
  <c r="L128" i="6" s="1"/>
  <c r="K127" i="6"/>
  <c r="K126" i="6"/>
  <c r="L126" i="6" s="1"/>
  <c r="K125" i="6"/>
  <c r="L125" i="6" s="1"/>
  <c r="K123" i="6"/>
  <c r="L123" i="6" s="1"/>
  <c r="K122" i="6"/>
  <c r="L122" i="6" s="1"/>
  <c r="K121" i="6"/>
  <c r="L121" i="6" s="1"/>
  <c r="K120" i="6"/>
  <c r="L120" i="6" s="1"/>
  <c r="K119" i="6"/>
  <c r="L119" i="6" s="1"/>
  <c r="F118" i="6"/>
  <c r="K118" i="6" s="1"/>
  <c r="L118" i="6" s="1"/>
  <c r="H117" i="6"/>
  <c r="K117" i="6" s="1"/>
  <c r="L117" i="6" s="1"/>
  <c r="K114" i="6"/>
  <c r="L114" i="6" s="1"/>
  <c r="K113" i="6"/>
  <c r="L113" i="6" s="1"/>
  <c r="K112" i="6"/>
  <c r="L112" i="6" s="1"/>
  <c r="K111" i="6"/>
  <c r="L111" i="6" s="1"/>
  <c r="K110" i="6"/>
  <c r="L110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H83" i="6"/>
  <c r="K83" i="6" s="1"/>
  <c r="L83" i="6" s="1"/>
  <c r="F82" i="6"/>
  <c r="K82" i="6" s="1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6" i="6"/>
  <c r="L66" i="6" s="1"/>
  <c r="K65" i="6"/>
  <c r="L65" i="6" s="1"/>
  <c r="K64" i="6"/>
  <c r="L64" i="6" s="1"/>
  <c r="K63" i="6"/>
  <c r="L63" i="6" s="1"/>
  <c r="K62" i="6"/>
  <c r="L62" i="6" s="1"/>
  <c r="K61" i="6"/>
  <c r="L61" i="6" s="1"/>
  <c r="K60" i="6"/>
  <c r="L60" i="6" s="1"/>
  <c r="K59" i="6"/>
  <c r="L59" i="6" s="1"/>
  <c r="K58" i="6"/>
  <c r="L58" i="6" s="1"/>
  <c r="K57" i="6"/>
  <c r="L57" i="6" s="1"/>
  <c r="K56" i="6"/>
  <c r="L56" i="6" s="1"/>
  <c r="K55" i="6"/>
  <c r="L55" i="6" s="1"/>
  <c r="K6" i="4"/>
</calcChain>
</file>

<file path=xl/sharedStrings.xml><?xml version="1.0" encoding="utf-8"?>
<sst xmlns="http://schemas.openxmlformats.org/spreadsheetml/2006/main" count="3496" uniqueCount="1195">
  <si>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</si>
  <si>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</si>
  <si>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</si>
  <si>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</si>
  <si>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</si>
  <si>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</si>
  <si>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</si>
  <si>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</si>
  <si>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</si>
  <si>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</si>
  <si>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</si>
  <si>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</si>
  <si>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</si>
  <si>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</si>
  <si>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</si>
  <si>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</si>
  <si>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</si>
  <si>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</si>
  <si>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</si>
  <si>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</si>
  <si>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</si>
  <si>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</si>
  <si>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</si>
  <si>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</si>
  <si>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</si>
  <si>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</si>
  <si>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</si>
  <si>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</si>
  <si>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</si>
  <si>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</si>
  <si>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</si>
  <si>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</si>
  <si>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</si>
  <si>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</si>
  <si>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</si>
  <si>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</si>
  <si>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</si>
  <si>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</si>
  <si>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</si>
  <si>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</si>
  <si>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</si>
  <si>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</si>
  <si>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</si>
  <si>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</si>
  <si>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</si>
  <si>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</si>
  <si>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</si>
  <si>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</si>
  <si>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</si>
  <si>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</si>
  <si>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</si>
  <si>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</si>
  <si>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</si>
  <si>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</si>
  <si>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</si>
  <si>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</si>
  <si>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</si>
  <si>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</si>
  <si>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</si>
  <si>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</si>
  <si>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</si>
  <si>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</si>
  <si>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</si>
  <si>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</si>
  <si>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</si>
  <si>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</si>
  <si>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</si>
  <si>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</si>
  <si>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</si>
  <si>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</si>
  <si>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</si>
  <si>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</si>
  <si>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</si>
  <si>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</si>
  <si>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</si>
  <si>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</si>
  <si>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</si>
  <si>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</si>
  <si>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</si>
  <si>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</si>
  <si>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</si>
  <si>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</si>
  <si>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</si>
  <si>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</si>
  <si>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</si>
  <si>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</si>
  <si>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</si>
  <si>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</si>
  <si>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</si>
  <si>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</si>
  <si>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</si>
  <si>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</si>
  <si>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</si>
  <si>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</si>
  <si>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</si>
  <si>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</si>
  <si>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</si>
  <si>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</si>
  <si>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</si>
  <si>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</si>
  <si>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</si>
  <si>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</si>
  <si>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</si>
  <si>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</si>
  <si>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</si>
  <si>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</si>
  <si>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</si>
  <si>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</si>
  <si>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</si>
  <si>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</si>
  <si>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</si>
  <si>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</si>
  <si>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</si>
  <si>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</si>
  <si>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</si>
  <si>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</si>
  <si>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</si>
  <si>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</si>
  <si>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</si>
  <si>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</si>
  <si>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</si>
  <si>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</si>
  <si>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</si>
  <si>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</si>
  <si>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</si>
  <si>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</si>
  <si>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</si>
  <si>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</si>
  <si>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</si>
  <si>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</si>
  <si>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</si>
  <si>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</si>
  <si>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</si>
  <si>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</si>
  <si>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</si>
  <si>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</si>
  <si>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</si>
  <si>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</si>
  <si>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</si>
  <si>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</si>
  <si>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</si>
  <si>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</si>
  <si>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</si>
  <si>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</si>
  <si>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</si>
  <si>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</si>
  <si>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</si>
  <si>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</si>
  <si>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</si>
  <si>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</si>
  <si>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</si>
  <si>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</si>
  <si>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</si>
  <si>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</si>
  <si>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</si>
  <si>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</si>
  <si>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</si>
  <si>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</si>
  <si>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</si>
  <si>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</si>
  <si>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</si>
  <si>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</si>
  <si>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</si>
  <si>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</si>
  <si>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</si>
  <si>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</si>
  <si>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</si>
  <si>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</si>
  <si>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</si>
  <si>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</si>
  <si>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</si>
  <si>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</si>
  <si>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</si>
  <si>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</si>
  <si>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</si>
  <si>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</si>
  <si>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</si>
  <si>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</si>
  <si>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</si>
  <si>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</si>
  <si>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</si>
  <si>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</si>
  <si>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</si>
  <si>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</si>
  <si>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</si>
  <si>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</si>
  <si>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</si>
  <si>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</si>
  <si>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</si>
  <si>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</si>
  <si>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</si>
  <si>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</si>
  <si>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</si>
  <si>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</si>
  <si>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</si>
  <si>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</si>
  <si>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</si>
  <si>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</si>
  <si>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</si>
  <si>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</si>
  <si>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</si>
  <si>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</si>
  <si>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</si>
  <si>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</si>
  <si>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</si>
  <si>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</si>
  <si>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</si>
  <si>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</si>
  <si>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</si>
  <si>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</si>
  <si>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</si>
  <si>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</si>
  <si>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</si>
  <si>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</si>
  <si>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</si>
  <si>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</si>
  <si>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</si>
  <si>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</si>
  <si>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</si>
  <si>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</si>
  <si>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</si>
  <si>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</si>
  <si>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</si>
  <si>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</si>
  <si>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</si>
  <si>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</si>
  <si>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</si>
  <si>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</si>
  <si>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</si>
  <si>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</si>
  <si>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</si>
  <si>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</si>
  <si>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</si>
  <si>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</si>
  <si>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</si>
  <si>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</si>
  <si>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</si>
  <si>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</si>
  <si>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</si>
  <si>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</si>
  <si>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</si>
  <si>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</si>
  <si>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</si>
  <si>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</si>
  <si>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</si>
  <si>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</si>
  <si>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</si>
  <si>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</si>
  <si>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</si>
  <si>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</si>
  <si>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</si>
  <si>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</si>
  <si>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</si>
  <si>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</si>
  <si>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</si>
  <si>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</si>
  <si>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</si>
  <si>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</si>
  <si>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</si>
  <si>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</si>
  <si>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</si>
  <si>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</si>
  <si>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</si>
  <si>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</si>
  <si>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</si>
  <si>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</si>
  <si>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</si>
  <si>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</si>
  <si>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</si>
  <si>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</si>
  <si>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</si>
  <si>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</si>
  <si>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</si>
  <si>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</si>
  <si>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</si>
  <si>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</si>
  <si>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</si>
  <si>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</si>
  <si>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</si>
  <si>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</si>
  <si>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</si>
  <si>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</si>
  <si>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</si>
  <si>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</si>
  <si>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</si>
  <si>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</si>
  <si>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</si>
  <si>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</si>
  <si>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</si>
  <si>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</si>
  <si>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</si>
  <si>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</si>
  <si>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</si>
  <si>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</si>
  <si>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</si>
  <si>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</si>
  <si>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</si>
  <si>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</si>
  <si>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</si>
  <si>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</si>
  <si>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</si>
  <si>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</si>
  <si>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</si>
  <si>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</si>
  <si>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</si>
  <si>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</si>
  <si>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</si>
  <si>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</si>
  <si>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</si>
  <si>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</si>
  <si>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</si>
  <si>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</si>
  <si>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</si>
  <si>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</si>
  <si>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</si>
  <si>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</si>
  <si>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</si>
  <si>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</si>
  <si>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</si>
  <si>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</si>
  <si>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</si>
  <si>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</si>
  <si>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</si>
  <si>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</si>
  <si>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</si>
  <si>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</si>
  <si>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</si>
  <si>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</si>
  <si>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</si>
  <si>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</si>
  <si>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</si>
  <si>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</si>
  <si>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</si>
  <si>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</si>
  <si>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</si>
  <si>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</si>
  <si>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</si>
  <si>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</si>
  <si>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</si>
  <si>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</si>
  <si>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</si>
  <si>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</si>
  <si>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</si>
  <si>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</si>
  <si>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</si>
  <si>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</si>
  <si>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</si>
  <si>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</si>
  <si>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</si>
  <si>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</si>
  <si>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</si>
  <si>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</si>
  <si>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</si>
  <si>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</si>
  <si>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</si>
  <si>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</si>
  <si>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</si>
  <si>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</si>
  <si>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</si>
  <si>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</si>
  <si>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</si>
  <si>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</si>
  <si>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</si>
  <si>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</si>
  <si>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</si>
  <si>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</si>
  <si>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</si>
  <si>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</si>
  <si>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</si>
  <si>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</si>
  <si>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</si>
  <si>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</si>
  <si>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</si>
  <si>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</si>
  <si>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</si>
  <si>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</si>
  <si>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</si>
  <si>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</si>
  <si>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</si>
  <si>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</si>
  <si>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</si>
  <si>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</si>
  <si>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</si>
  <si>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</si>
  <si>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</si>
  <si>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</si>
  <si>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</si>
  <si>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</si>
  <si>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</si>
  <si>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</si>
  <si>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</si>
  <si>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</si>
  <si>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</si>
  <si>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</si>
  <si>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</si>
  <si>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</si>
  <si>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</si>
  <si>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</si>
  <si>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</si>
  <si>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</si>
  <si>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</si>
  <si>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</si>
  <si>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</si>
  <si>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</si>
  <si>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</si>
  <si>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</si>
  <si>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</si>
  <si>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</si>
  <si>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</si>
  <si>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</si>
  <si>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</si>
  <si>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</si>
  <si>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</si>
  <si>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</si>
  <si>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</si>
  <si>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</si>
  <si>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</si>
  <si>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</si>
  <si>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</si>
  <si>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</si>
  <si>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</si>
  <si>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</si>
  <si>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</si>
  <si>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</si>
  <si>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</si>
  <si>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</si>
  <si>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</si>
  <si>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</si>
  <si>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</si>
  <si>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</si>
  <si>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</si>
  <si>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</si>
  <si>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</si>
  <si>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</si>
  <si>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</si>
  <si>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</si>
  <si>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</si>
  <si>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</si>
  <si>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</si>
  <si>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</si>
  <si>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</si>
  <si>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</si>
  <si>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</si>
  <si>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</si>
  <si>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</si>
  <si>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</si>
  <si>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</si>
  <si>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</si>
  <si>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</si>
  <si>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</si>
  <si>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</si>
  <si>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</si>
  <si>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</si>
  <si>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</si>
  <si>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</si>
  <si>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</si>
  <si>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</si>
  <si>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</si>
  <si>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</si>
  <si>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</si>
  <si>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</si>
  <si>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</si>
  <si>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</si>
  <si>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</si>
  <si>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</si>
  <si>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</si>
  <si>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</si>
  <si>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</si>
  <si>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</si>
  <si>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</si>
  <si>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</si>
  <si>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</si>
  <si>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</si>
  <si>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</si>
  <si>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</si>
  <si>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</si>
  <si>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</si>
  <si>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</si>
  <si>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</si>
  <si>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</si>
  <si>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</si>
  <si>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</si>
  <si>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</si>
  <si>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</si>
  <si>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</si>
  <si>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</si>
  <si>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</si>
  <si>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</si>
  <si>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</si>
  <si>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</si>
  <si>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</si>
  <si>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</si>
  <si>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</si>
  <si>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</si>
  <si>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</si>
  <si>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</si>
  <si>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</si>
  <si>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</si>
  <si>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</si>
  <si>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</si>
  <si>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</si>
  <si>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</si>
  <si>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</si>
  <si>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</si>
  <si>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</si>
  <si>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</si>
  <si>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</si>
  <si>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</si>
  <si>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</si>
  <si>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</si>
  <si>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</si>
  <si>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</si>
  <si>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</si>
  <si>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</si>
  <si>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</si>
  <si>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</si>
  <si>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</si>
  <si>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</si>
  <si>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</si>
  <si>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</si>
  <si>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</si>
  <si>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</si>
  <si>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</si>
  <si>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</si>
  <si>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</si>
  <si>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</si>
  <si>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</si>
  <si>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</si>
  <si>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</si>
  <si>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</si>
  <si>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</si>
  <si>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</si>
  <si>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</si>
  <si>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</si>
  <si>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</si>
  <si>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</si>
  <si>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</si>
  <si>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</si>
  <si>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</si>
  <si>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</si>
  <si>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</si>
  <si>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</si>
  <si>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</si>
  <si>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</si>
  <si>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</si>
  <si>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</si>
  <si>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</si>
  <si>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</si>
  <si>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</si>
  <si>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</si>
  <si>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</si>
  <si>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</si>
  <si>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</si>
  <si>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</si>
  <si>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</si>
  <si>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</si>
  <si>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</si>
  <si>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</si>
  <si>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</si>
  <si>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</si>
  <si>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</si>
  <si>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</si>
  <si>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</si>
  <si>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</si>
  <si>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</si>
  <si>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</si>
  <si>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95-100</t>
  </si>
  <si>
    <t>.................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</si>
  <si>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</si>
  <si>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</si>
  <si>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</si>
  <si>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</si>
  <si>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</si>
  <si>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</si>
  <si>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</si>
  <si>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</si>
  <si>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</si>
  <si>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</si>
  <si>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</si>
  <si>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</si>
  <si>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</si>
  <si>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</si>
  <si>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</si>
  <si>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</si>
  <si>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</si>
  <si>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</si>
  <si>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</si>
  <si>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</si>
  <si>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</si>
  <si>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</si>
  <si>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</si>
  <si>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</si>
  <si>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</si>
  <si>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</si>
  <si>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</si>
  <si>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</si>
  <si>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</si>
  <si>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</si>
  <si>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</si>
  <si>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</si>
  <si>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</si>
  <si>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</si>
  <si>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</si>
  <si>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</si>
  <si>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</si>
  <si>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</si>
  <si>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</si>
  <si>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</si>
  <si>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</si>
  <si>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</si>
  <si>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</si>
  <si>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</si>
  <si>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</si>
  <si>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</si>
  <si>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</si>
  <si>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</si>
  <si>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</si>
  <si>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</si>
  <si>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</si>
  <si>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</si>
  <si>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</si>
  <si>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</si>
  <si>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</si>
  <si>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</si>
  <si>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</si>
  <si>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</si>
  <si>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</si>
  <si>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</si>
  <si>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</si>
  <si>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</si>
  <si>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</si>
  <si>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</si>
  <si>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</si>
  <si>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</si>
  <si>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</si>
  <si>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</si>
  <si>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</si>
  <si>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</si>
  <si>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</si>
  <si>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</si>
  <si>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</si>
  <si>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</si>
  <si>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</si>
  <si>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</si>
  <si>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</si>
  <si>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</si>
  <si>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</si>
  <si>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</si>
  <si>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</si>
  <si>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</si>
  <si>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</si>
  <si>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</si>
  <si>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</si>
  <si>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</si>
  <si>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</si>
  <si>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</si>
  <si>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</si>
  <si>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</si>
  <si>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</si>
  <si>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</si>
  <si>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</si>
  <si>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</si>
  <si>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</si>
  <si>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</si>
  <si>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</si>
  <si>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</si>
  <si>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</si>
  <si>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</si>
  <si>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</si>
  <si>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</si>
  <si>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</si>
  <si>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</si>
  <si>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</si>
  <si>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</si>
  <si>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</si>
  <si>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</si>
  <si>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</si>
  <si>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</si>
  <si>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</si>
  <si>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</si>
  <si>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</si>
  <si>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</si>
  <si>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</si>
  <si>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</si>
  <si>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</si>
  <si>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</si>
  <si>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</si>
  <si>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</si>
  <si>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</si>
  <si>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</si>
  <si>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</si>
  <si>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</si>
  <si>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</si>
  <si>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</si>
  <si>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</si>
  <si>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</si>
  <si>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</si>
  <si>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</si>
  <si>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</si>
  <si>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</si>
  <si>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</si>
  <si>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</si>
  <si>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</si>
  <si>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</si>
  <si>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</si>
  <si>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</si>
  <si>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</si>
  <si>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</si>
  <si>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</si>
  <si>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</si>
  <si>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</si>
  <si>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</si>
  <si>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</si>
  <si>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</si>
  <si>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</si>
  <si>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</si>
  <si>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</si>
  <si>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</si>
  <si>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</si>
  <si>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</si>
  <si>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</si>
  <si>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</si>
  <si>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</si>
  <si>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</si>
  <si>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</si>
  <si>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</si>
  <si>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</si>
  <si>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</si>
  <si>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</si>
  <si>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</si>
  <si>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</si>
  <si>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</si>
  <si>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</si>
  <si>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</si>
  <si>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</si>
  <si>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</si>
  <si>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</si>
  <si>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</si>
  <si>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</si>
  <si>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</si>
  <si>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</si>
  <si>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</si>
  <si>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</si>
  <si>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</si>
  <si>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</si>
  <si>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</si>
  <si>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</si>
  <si>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</si>
  <si>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</si>
  <si>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</si>
  <si>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</si>
  <si>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</si>
  <si>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</si>
  <si>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</si>
  <si>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</si>
  <si>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</si>
  <si>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</si>
  <si>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</si>
  <si>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</si>
  <si>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</si>
  <si>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</si>
  <si>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</si>
  <si>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</si>
  <si>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</si>
  <si>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</si>
  <si>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</si>
  <si>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</si>
  <si>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</si>
  <si>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</si>
  <si>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</si>
  <si>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</si>
  <si>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</si>
  <si>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</si>
  <si>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</si>
  <si>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</si>
  <si>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</si>
  <si>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</si>
  <si>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</si>
  <si>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</si>
  <si>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</si>
  <si>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</si>
  <si>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</si>
  <si>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</si>
  <si>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</si>
  <si>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</si>
  <si>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</si>
  <si>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</si>
  <si>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</si>
  <si>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</si>
  <si>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</si>
  <si>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</si>
  <si>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</si>
  <si>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</si>
  <si>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</si>
  <si>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</si>
  <si>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</si>
  <si>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</si>
  <si>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</si>
  <si>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</si>
  <si>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</si>
  <si>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</si>
  <si>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</si>
  <si>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</si>
  <si>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</si>
  <si>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</si>
  <si>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</si>
  <si>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</si>
  <si>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</si>
  <si>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</si>
  <si>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</si>
  <si>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</si>
  <si>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</si>
  <si>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</si>
  <si>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</si>
  <si>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</si>
  <si>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</si>
  <si>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</si>
  <si>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</si>
  <si>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</si>
  <si>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</si>
  <si>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</si>
  <si>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</si>
  <si>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</si>
  <si>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</si>
  <si>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</si>
  <si>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</si>
  <si>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</si>
  <si>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</si>
  <si>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</si>
  <si>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</si>
  <si>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</si>
  <si>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</si>
  <si>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</si>
  <si>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</si>
  <si>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LTF</t>
  </si>
  <si>
    <t>NSE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</si>
  <si>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</si>
  <si>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</si>
  <si>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</si>
  <si>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</si>
  <si>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</si>
  <si>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</si>
  <si>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</si>
  <si>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</si>
  <si>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</si>
  <si>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</si>
  <si>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</si>
  <si>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</si>
  <si>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</si>
  <si>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</si>
  <si>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</si>
  <si>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</si>
  <si>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</si>
  <si>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</si>
  <si>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</si>
  <si>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</si>
  <si>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</si>
  <si>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</si>
  <si>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</si>
  <si>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</si>
  <si>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</si>
  <si>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</si>
  <si>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</si>
  <si>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</si>
  <si>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</si>
  <si>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</si>
  <si>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</si>
  <si>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</si>
  <si>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</si>
  <si>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</si>
  <si>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</si>
  <si>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</si>
  <si>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</si>
  <si>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MULTIPLIER SHARE &amp; STOCK ADVISORS PRIVATE LIMITED</t>
  </si>
  <si>
    <t>HRTI PRIVATE LIMITED</t>
  </si>
  <si>
    <t>UNITDSPR</t>
  </si>
  <si>
    <t>AEGISLOG</t>
  </si>
  <si>
    <t>TIMETECHNO</t>
  </si>
  <si>
    <t>320-330</t>
  </si>
  <si>
    <t>StockSplit ^</t>
  </si>
  <si>
    <t>PGEL ^</t>
  </si>
  <si>
    <t>GRAVITON RESEARCH CAPITAL LLP</t>
  </si>
  <si>
    <t>2390-2470</t>
  </si>
  <si>
    <t>2650-2800</t>
  </si>
  <si>
    <t>3825-4025</t>
  </si>
  <si>
    <t>4500-5000</t>
  </si>
  <si>
    <t>ALICON</t>
  </si>
  <si>
    <t>1235-1265</t>
  </si>
  <si>
    <t>SAMMAANCAP</t>
  </si>
  <si>
    <t>320-340</t>
  </si>
  <si>
    <t>QE SECURITIES LLP</t>
  </si>
  <si>
    <t>2200-2350</t>
  </si>
  <si>
    <t>2650-2730</t>
  </si>
  <si>
    <t>3000-3290</t>
  </si>
  <si>
    <t>AAKRAYA RESEARCH LLP</t>
  </si>
  <si>
    <t>UDS</t>
  </si>
  <si>
    <t>INNOVATUS</t>
  </si>
  <si>
    <t>MINIBOSS CONSULTANCY PRIVATE LIMITED</t>
  </si>
  <si>
    <t>MANSI SHARE AND STOCK ADVISORS PVT LTD</t>
  </si>
  <si>
    <t>1143-1173</t>
  </si>
  <si>
    <t>1230-1300</t>
  </si>
  <si>
    <t>6810-7010</t>
  </si>
  <si>
    <t>7370-7700</t>
  </si>
  <si>
    <t>PADAMCO</t>
  </si>
  <si>
    <t>NK SECURITIES RESEARCH PRIVATE LIMITED</t>
  </si>
  <si>
    <t>F3 ADVISORS PRIVATE LIMITED</t>
  </si>
  <si>
    <t>PROTEAN</t>
  </si>
  <si>
    <t>BANKNIFTY 51600 CE 28 AUG</t>
  </si>
  <si>
    <t>Positional  Call (Timeframe- 1-3 Months)</t>
  </si>
  <si>
    <t>Smart Delivery Trade (Timeframe- 3-5 Months)</t>
  </si>
  <si>
    <t>Techno -Funda (Timeframe- 3-6 Months)</t>
  </si>
  <si>
    <t>Investment Idea (Timeframe- 2-3 Years)</t>
  </si>
  <si>
    <t>CHEMOPH</t>
  </si>
  <si>
    <t>RAVAL NAMAN VIRENDRAKUMAR</t>
  </si>
  <si>
    <t>ANUP</t>
  </si>
  <si>
    <t>2000-2040</t>
  </si>
  <si>
    <t>555-565</t>
  </si>
  <si>
    <t>MAHENDRABHAI GULABDAS PATEL</t>
  </si>
  <si>
    <t>LESHAIND</t>
  </si>
  <si>
    <t>480-498</t>
  </si>
  <si>
    <t>530-565</t>
  </si>
  <si>
    <t>321-331</t>
  </si>
  <si>
    <t>350-370</t>
  </si>
  <si>
    <t>141-148</t>
  </si>
  <si>
    <t>165-185</t>
  </si>
  <si>
    <t>1045-1081</t>
  </si>
  <si>
    <t>1150-1220</t>
  </si>
  <si>
    <t>760-785</t>
  </si>
  <si>
    <t>845-905</t>
  </si>
  <si>
    <t>VIKRAMBHAI GOKALBHAI CHAUDHARI</t>
  </si>
  <si>
    <t>SRESTHA</t>
  </si>
  <si>
    <t>SYLPH TECHNOLOGIES LIMITED</t>
  </si>
  <si>
    <t>VEL</t>
  </si>
  <si>
    <t>STATSOL RESEARCH LLP</t>
  </si>
  <si>
    <t>IDEALTECHO</t>
  </si>
  <si>
    <t>Ideal Technoplast Ind Ltd</t>
  </si>
  <si>
    <t>291.5-299.5</t>
  </si>
  <si>
    <t>370-400</t>
  </si>
  <si>
    <t>2990-3040</t>
  </si>
  <si>
    <t>3200-3350</t>
  </si>
  <si>
    <t>EUREKAI</t>
  </si>
  <si>
    <t>NIRAJ RAJNIKANT SHAH</t>
  </si>
  <si>
    <t>ADSL</t>
  </si>
  <si>
    <t>Allied Digital Services L</t>
  </si>
  <si>
    <t>CYBERTECH</t>
  </si>
  <si>
    <t>Cybertech Systems &amp; Softw</t>
  </si>
  <si>
    <t>GATECH</t>
  </si>
  <si>
    <t>GACM Technologies Limited</t>
  </si>
  <si>
    <t>ISHAN</t>
  </si>
  <si>
    <t>Ishan International Ltd</t>
  </si>
  <si>
    <t>ZAGGLE</t>
  </si>
  <si>
    <t>339.5-348.5</t>
  </si>
  <si>
    <t>390-420</t>
  </si>
  <si>
    <t>N L RUNGTA (HUF)</t>
  </si>
  <si>
    <t>SNEHA SANJEEV LUNKAD</t>
  </si>
  <si>
    <t>GARWAMAR</t>
  </si>
  <si>
    <t>ISHAAN TRADEFIN LLP</t>
  </si>
  <si>
    <t>GVBL</t>
  </si>
  <si>
    <t>PARUL AGRAWAL</t>
  </si>
  <si>
    <t>INVENTURE</t>
  </si>
  <si>
    <t>ALBULA INVESTMENT FUND LTD</t>
  </si>
  <si>
    <t>PACIFICI</t>
  </si>
  <si>
    <t>GRANDLIFE HEALTHCARE PRIVATE LIMITED .</t>
  </si>
  <si>
    <t>SEIL</t>
  </si>
  <si>
    <t>TOTEM</t>
  </si>
  <si>
    <t>ANTARA INDIA EVERGREEN FUND LTD</t>
  </si>
  <si>
    <t>INDIA DISCOVERY FUND LIMITED</t>
  </si>
  <si>
    <t>TRINITYLEA</t>
  </si>
  <si>
    <t>JAIN AKHILESH</t>
  </si>
  <si>
    <t>MAKWANA DIXIT CHANDUBHAI</t>
  </si>
  <si>
    <t>MICROCURVES TRADING PRIVATE LIMITED</t>
  </si>
  <si>
    <t>GLOBUSSPR</t>
  </si>
  <si>
    <t>Globus Spirits Limited</t>
  </si>
  <si>
    <t>Gujarat State Petronet Li</t>
  </si>
  <si>
    <t>INDOAMIN</t>
  </si>
  <si>
    <t>Indo Amines Limited</t>
  </si>
  <si>
    <t>Inventure Gro &amp; Sec Ltd</t>
  </si>
  <si>
    <t>SAHASTRAA ADVISORS PRIVATE LIMITED</t>
  </si>
  <si>
    <t>ISFT</t>
  </si>
  <si>
    <t>Intrasoft Tech. Ltd</t>
  </si>
  <si>
    <t>JALAN</t>
  </si>
  <si>
    <t>Jalan Transolu. India Ltd</t>
  </si>
  <si>
    <t>PRIYATOSH GHOSH</t>
  </si>
  <si>
    <t>PARTHA PRATIM ROYCHOWDHURY</t>
  </si>
  <si>
    <t>PLASTIBLEN</t>
  </si>
  <si>
    <t>Plastiblends India Limite</t>
  </si>
  <si>
    <t>SATECH</t>
  </si>
  <si>
    <t>S A Tech Software India L</t>
  </si>
  <si>
    <t>DOLLY VISHAL SHAH</t>
  </si>
  <si>
    <t>CHANDAN  CHAURASIYA</t>
  </si>
  <si>
    <t>THUNDERSTRIKE QUANT RESEARCH LLP</t>
  </si>
  <si>
    <t>1048-1068.6</t>
  </si>
  <si>
    <t>2005-2075</t>
  </si>
  <si>
    <t>Profit of Rs.18/-</t>
  </si>
  <si>
    <t>576-594</t>
  </si>
  <si>
    <t>640-680</t>
  </si>
  <si>
    <t>Retail Research Technical Calls &amp; Fundamental Performance Report for the month of September-2024</t>
  </si>
  <si>
    <t>Loss of Rs.52.5/-</t>
  </si>
  <si>
    <t>NIFTY 25300 PE 5 SEP</t>
  </si>
  <si>
    <t>4THGEN</t>
  </si>
  <si>
    <t>SANIVARAPU NAVYA REDDY</t>
  </si>
  <si>
    <t>SATHWIK REDDY MALIGI</t>
  </si>
  <si>
    <t>ARCFIN</t>
  </si>
  <si>
    <t>SKSE SECURITIES LIMITED CORP CM/TM PROP A/C</t>
  </si>
  <si>
    <t>ARYAVAN</t>
  </si>
  <si>
    <t>VIVEK KANDA</t>
  </si>
  <si>
    <t>ATUL KUMAR BANSAL</t>
  </si>
  <si>
    <t>GLASTON MARIO MENEZES</t>
  </si>
  <si>
    <t>BHARTIBEN R RAJYAGURU</t>
  </si>
  <si>
    <t>CHANDRIMA</t>
  </si>
  <si>
    <t>TRADE CORNER</t>
  </si>
  <si>
    <t>CONTAINE</t>
  </si>
  <si>
    <t>BOTCHA BHAVANI</t>
  </si>
  <si>
    <t>DDIL</t>
  </si>
  <si>
    <t>JAI VINAYAK SECURITIES</t>
  </si>
  <si>
    <t>RAMESH LAL</t>
  </si>
  <si>
    <t>DHATRE</t>
  </si>
  <si>
    <t>CHANDRA PRAKASH JAIN</t>
  </si>
  <si>
    <t>ADITYA AGGARWAL</t>
  </si>
  <si>
    <t>YASHIV HOLDINGS PRIVATE LIMITED</t>
  </si>
  <si>
    <t>GANONPRO</t>
  </si>
  <si>
    <t>NEELAM SHAILENDRA GWALIORY</t>
  </si>
  <si>
    <t>DHRUV GANJI</t>
  </si>
  <si>
    <t>GTEIT</t>
  </si>
  <si>
    <t>ASHOK BHAGIRATHMAL JIWRAJKA</t>
  </si>
  <si>
    <t>SNEHA GOENKA</t>
  </si>
  <si>
    <t>INDRAIND</t>
  </si>
  <si>
    <t>NOORIE SURESH SADARANGANI</t>
  </si>
  <si>
    <t>KUSUM SURESH SADARANGANI</t>
  </si>
  <si>
    <t>JAIMATAG</t>
  </si>
  <si>
    <t>VINODKUMAR OHRI</t>
  </si>
  <si>
    <t>JETMALL</t>
  </si>
  <si>
    <t>KALPESH VINODRAY MEHTA</t>
  </si>
  <si>
    <t>SRC WEALTH CREATORS ADVISORY LLP</t>
  </si>
  <si>
    <t>KOCL</t>
  </si>
  <si>
    <t>DHARMISTHA JAY PATEL</t>
  </si>
  <si>
    <t>KUBERJI</t>
  </si>
  <si>
    <t>HITEN NEMCHAND SHAH</t>
  </si>
  <si>
    <t>VIRADIYA HIMMATBHAI MITHABHAI</t>
  </si>
  <si>
    <t>SHAILESH DHAMELIYA</t>
  </si>
  <si>
    <t>PRIYANKA PURAV SHAH</t>
  </si>
  <si>
    <t>MANBRO</t>
  </si>
  <si>
    <t>ESSEL INDUSTRIES PVT LTD</t>
  </si>
  <si>
    <t>MANORG</t>
  </si>
  <si>
    <t>DEVITA RAJKUMAR SARAF</t>
  </si>
  <si>
    <t>KAMALKUMAR RAMGOPAL DUJODWALA</t>
  </si>
  <si>
    <t>MILEFUR</t>
  </si>
  <si>
    <t>AJAY PRATAP SINGH</t>
  </si>
  <si>
    <t>NATURO</t>
  </si>
  <si>
    <t>BHAMINI KAMAL PAREKH</t>
  </si>
  <si>
    <t>AJOONI BIOTECH LIMITED</t>
  </si>
  <si>
    <t>NAVODAYENT</t>
  </si>
  <si>
    <t>SONALBEN HARISINH BARAD</t>
  </si>
  <si>
    <t>NCLRESE</t>
  </si>
  <si>
    <t>NEWLIGHT</t>
  </si>
  <si>
    <t>SANTOSH KUMAR KUSHAWAHA</t>
  </si>
  <si>
    <t>OMKAR</t>
  </si>
  <si>
    <t>RUCHIRA GOYAL</t>
  </si>
  <si>
    <t>SATYABHAMA CHAMPALAL AGARWAL</t>
  </si>
  <si>
    <t>RAWEDGE</t>
  </si>
  <si>
    <t>SHIVANI BROTHERS</t>
  </si>
  <si>
    <t>RELICAB</t>
  </si>
  <si>
    <t>ARC FINANCE LIMITED</t>
  </si>
  <si>
    <t>RFLL</t>
  </si>
  <si>
    <t>KIRAN MITTAL</t>
  </si>
  <si>
    <t>LTS INVESTMENT FUND LTD</t>
  </si>
  <si>
    <t>SHAKTIPR</t>
  </si>
  <si>
    <t>PLUTUS CAPITAL MANAGEMENT LLP</t>
  </si>
  <si>
    <t>SHANGAR</t>
  </si>
  <si>
    <t>AMIN ABDULBHAI NAYANI</t>
  </si>
  <si>
    <t>HIMESH RASIKLAL SHAH</t>
  </si>
  <si>
    <t>SHELTER</t>
  </si>
  <si>
    <t>ADITYA RASHMIKANT DHARIA</t>
  </si>
  <si>
    <t>ACHATHKONRENSIS SALES AGENCY PRIVATE LIMITED</t>
  </si>
  <si>
    <t>SACHIN BHUWALKA (HUF)</t>
  </si>
  <si>
    <t>ZUBEDABIBI NISARAHNED SABUGAR</t>
  </si>
  <si>
    <t>ISH TRAVEL &amp; TOURS PRIVATE LIMITED</t>
  </si>
  <si>
    <t>STARLIT</t>
  </si>
  <si>
    <t>PCM POWER GENERATION PRIVATE LIMITED</t>
  </si>
  <si>
    <t>SUMUKA</t>
  </si>
  <si>
    <t>HASMUKHBHAI CHAMPAKBHAI PAREKH</t>
  </si>
  <si>
    <t>SVS</t>
  </si>
  <si>
    <t>ELITE BUSINESSMEN SERVICES</t>
  </si>
  <si>
    <t>VIKRAM JAIN</t>
  </si>
  <si>
    <t>SWADHATURE</t>
  </si>
  <si>
    <t>AMISHA JAIN</t>
  </si>
  <si>
    <t>UNIVARTS</t>
  </si>
  <si>
    <t>MANOJ KUMAR KANDA</t>
  </si>
  <si>
    <t>VEERENRGY</t>
  </si>
  <si>
    <t>BONANZA PORTFOLIO LIMITED</t>
  </si>
  <si>
    <t>MAA NARMADA AADHYATMIK VIHAR PRIVATE LIMITED</t>
  </si>
  <si>
    <t>VGCL</t>
  </si>
  <si>
    <t>SIDDHARTHA BHAIYA</t>
  </si>
  <si>
    <t>WALLFORT</t>
  </si>
  <si>
    <t>ANIL GULABCHAND JAIN</t>
  </si>
  <si>
    <t>MANOJ RAMANAND BHARADIA</t>
  </si>
  <si>
    <t>DEEPAK LAHOTI</t>
  </si>
  <si>
    <t>ASHOK BHARADIA</t>
  </si>
  <si>
    <t>ZENIFIB</t>
  </si>
  <si>
    <t>MILIND MADHANI SECURITIES PRIVATE LIMITED</t>
  </si>
  <si>
    <t>TOWER RESEARCH CAPITAL MARKETS INDIA PRIVATE LIMITED</t>
  </si>
  <si>
    <t>AESTHETIK</t>
  </si>
  <si>
    <t>Aesthetik Engineers Ltd</t>
  </si>
  <si>
    <t>INDRA KIRAN VENTURES</t>
  </si>
  <si>
    <t>HI GROWTH CORPORATE SERVICES PVT LTD</t>
  </si>
  <si>
    <t>ARIHANTCAP</t>
  </si>
  <si>
    <t>Arihant Capital Mkts Ltd</t>
  </si>
  <si>
    <t>AUROIMPEX</t>
  </si>
  <si>
    <t>Auro Impex  &amp; Chemicals L</t>
  </si>
  <si>
    <t>KIFS  ENTERPRISE</t>
  </si>
  <si>
    <t>BALCO</t>
  </si>
  <si>
    <t>Solve Plastic Products L</t>
  </si>
  <si>
    <t>CHETANA</t>
  </si>
  <si>
    <t>Chetana Education Limited</t>
  </si>
  <si>
    <t>USHMA GAUTAM DOSHI</t>
  </si>
  <si>
    <t>CORALFINAC</t>
  </si>
  <si>
    <t>Coral India Fin &amp; Hous Lt</t>
  </si>
  <si>
    <t>DEEPENR</t>
  </si>
  <si>
    <t>DEEP ENE RESOURCES LTD</t>
  </si>
  <si>
    <t>FELIX</t>
  </si>
  <si>
    <t>Felix Industries Ltd.</t>
  </si>
  <si>
    <t>SRESTHA FINVEST LIMITED</t>
  </si>
  <si>
    <t>NNM SECURITIES PVT LTD</t>
  </si>
  <si>
    <t>GEEKAYWIRE</t>
  </si>
  <si>
    <t>Geekay Wires Limited</t>
  </si>
  <si>
    <t>ELPRO INTERNATIONAL LIMITED</t>
  </si>
  <si>
    <t>GMRP&amp;UI</t>
  </si>
  <si>
    <t>GMR Pow and Urban Infra L</t>
  </si>
  <si>
    <t>AUTHUM INVESTMENT &amp; INFRASTRUCTURE LIMITED</t>
  </si>
  <si>
    <t>GSTL</t>
  </si>
  <si>
    <t>Globesecure Techno Ltd</t>
  </si>
  <si>
    <t>SAMBHAV DAWAR</t>
  </si>
  <si>
    <t>Gujarat Gas Limited</t>
  </si>
  <si>
    <t>Indian Hume Pipe Co. Ltd</t>
  </si>
  <si>
    <t>MUNJALAU</t>
  </si>
  <si>
    <t>Munjal Auto Industries Li</t>
  </si>
  <si>
    <t>MUNJALSHOW</t>
  </si>
  <si>
    <t>Munjal Showa Ltd</t>
  </si>
  <si>
    <t>PEARLPOLY</t>
  </si>
  <si>
    <t>Pearl Polymers Ltd</t>
  </si>
  <si>
    <t>RAVAL VISHALKUMAR SANJAYBHAI</t>
  </si>
  <si>
    <t>PRIMESECU</t>
  </si>
  <si>
    <t>Prime Securities Limited</t>
  </si>
  <si>
    <t>RETAIL</t>
  </si>
  <si>
    <t>JHS Svendgaard Retail V L</t>
  </si>
  <si>
    <t>SIKARWAR KULDEEP</t>
  </si>
  <si>
    <t>TCNSBRANDS</t>
  </si>
  <si>
    <t>TCNS Clothing Co. Limited</t>
  </si>
  <si>
    <t>BARODA BNP PARIBAS MUTUAL FUND</t>
  </si>
  <si>
    <t>TEMBO</t>
  </si>
  <si>
    <t>Tembo Global Ind Ltd</t>
  </si>
  <si>
    <t>VIPULLTD</t>
  </si>
  <si>
    <t>Vipul Limited</t>
  </si>
  <si>
    <t>VLINFRA</t>
  </si>
  <si>
    <t>V.L.Infraprojects Limited</t>
  </si>
  <si>
    <t>ANTGRAPHIC</t>
  </si>
  <si>
    <t>Antarctica Graphics Ltd</t>
  </si>
  <si>
    <t>ASHWIN STOCKS AND INVESTMENT PRIVATE LIMITED</t>
  </si>
  <si>
    <t>GLOBALPET</t>
  </si>
  <si>
    <t>Global Pet Industries Ltd</t>
  </si>
  <si>
    <t>RAJESH PANDEY</t>
  </si>
  <si>
    <t>VARUN KRISHNAVTAR KABRA</t>
  </si>
  <si>
    <t>MIEL</t>
  </si>
  <si>
    <t>Manglam Infra &amp; Eng Ltd</t>
  </si>
  <si>
    <t>OVATA EQUITY STRATEGIES MASTER FUND</t>
  </si>
  <si>
    <t>ORIENTALTL</t>
  </si>
  <si>
    <t>Oriental Trimex Limited</t>
  </si>
  <si>
    <t>FAKHRUDDIN GHULAMHUSEIN AMIJI</t>
  </si>
  <si>
    <t>PATINTLOG</t>
  </si>
  <si>
    <t>Patel Integrated Logistic</t>
  </si>
  <si>
    <t>VIKRAM  PATWA</t>
  </si>
  <si>
    <t>VIKASA INDIA EIF I FUND-INCUBE GLOBAL OPPORTUNITIES</t>
  </si>
  <si>
    <t>ZAVERI FINSTOCK PVT. LTD</t>
  </si>
  <si>
    <t>SABAR</t>
  </si>
  <si>
    <t>Sabar Flex India Limited</t>
  </si>
  <si>
    <t>ANANT AGGARWAL</t>
  </si>
  <si>
    <t>SOURABH AGARWAL</t>
  </si>
  <si>
    <t>SADBHAV</t>
  </si>
  <si>
    <t>Sadbhav Engineering Limit</t>
  </si>
  <si>
    <t>HDFC MUTUAL FUND</t>
  </si>
  <si>
    <t>ASHIKA GLOBAL SECURITIES PRIVATE LIMITED</t>
  </si>
  <si>
    <t>SILVER STALLION LIMITED</t>
  </si>
  <si>
    <t>SIKKO</t>
  </si>
  <si>
    <t>Sikko Industries Limited</t>
  </si>
  <si>
    <t>DILIPSINH RANJITSINH MAKWANA</t>
  </si>
  <si>
    <t>SURESHBHAI BACHUBHAI USDADIYA</t>
  </si>
  <si>
    <t>SRPL</t>
  </si>
  <si>
    <t>Shree Ram Proteins Ltd.</t>
  </si>
  <si>
    <t>MEGHANI JAGRUTI ASHWINBHAI</t>
  </si>
  <si>
    <t>MORGAN STANLEY ASIA SINGAPORE PTE</t>
  </si>
  <si>
    <t>VINNY-RE</t>
  </si>
  <si>
    <t>Vinny Overseas Ltd</t>
  </si>
  <si>
    <t>LATADEVI HIRALAL PAREKH</t>
  </si>
  <si>
    <t>LALIT KUMAR LALWANI</t>
  </si>
  <si>
    <t>PUNIT BERIWALA HUF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</si>
</sst>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61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37" fillId="0" borderId="0" xfId="0" applyFont="1"/>
    <xf numFmtId="0" fontId="37" fillId="0" borderId="0" xfId="0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7" fillId="46" borderId="28" xfId="0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164" fontId="4" fillId="2" borderId="28" xfId="0" applyNumberFormat="1" applyFont="1" applyFill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wrapText="1"/>
    </xf>
    <xf numFmtId="0" fontId="7" fillId="4" borderId="38" xfId="0" applyFont="1" applyFill="1" applyBorder="1" applyAlignment="1">
      <alignment horizontal="left" vertical="center" wrapText="1"/>
    </xf>
    <xf numFmtId="0" fontId="38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/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5" fontId="32" fillId="2" borderId="22" xfId="0" applyNumberFormat="1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center" vertical="top"/>
    </xf>
    <xf numFmtId="2" fontId="4" fillId="2" borderId="41" xfId="0" applyNumberFormat="1" applyFont="1" applyFill="1" applyBorder="1" applyAlignment="1">
      <alignment horizontal="center" vertical="center"/>
    </xf>
    <xf numFmtId="0" fontId="61" fillId="0" borderId="22" xfId="0" applyFont="1" applyBorder="1"/>
    <xf numFmtId="1" fontId="4" fillId="2" borderId="7" xfId="0" applyNumberFormat="1" applyFont="1" applyFill="1" applyBorder="1" applyAlignment="1">
      <alignment horizontal="center" vertical="center" wrapText="1"/>
    </xf>
    <xf numFmtId="167" fontId="4" fillId="0" borderId="22" xfId="0" applyNumberFormat="1" applyFont="1" applyBorder="1" applyAlignment="1">
      <alignment horizontal="center" vertical="center"/>
    </xf>
    <xf numFmtId="1" fontId="4" fillId="2" borderId="28" xfId="0" applyNumberFormat="1" applyFont="1" applyFill="1" applyBorder="1" applyAlignment="1">
      <alignment horizontal="center" vertical="center" wrapText="1"/>
    </xf>
    <xf numFmtId="0" fontId="16" fillId="0" borderId="5" xfId="0" applyFont="1" applyBorder="1"/>
    <xf numFmtId="167" fontId="4" fillId="2" borderId="7" xfId="0" applyNumberFormat="1" applyFont="1" applyFill="1" applyBorder="1" applyAlignment="1">
      <alignment horizontal="center" vertical="center"/>
    </xf>
    <xf numFmtId="1" fontId="4" fillId="2" borderId="40" xfId="0" applyNumberFormat="1" applyFont="1" applyFill="1" applyBorder="1" applyAlignment="1">
      <alignment horizontal="center" vertical="center" wrapText="1"/>
    </xf>
    <xf numFmtId="167" fontId="4" fillId="2" borderId="28" xfId="0" applyNumberFormat="1" applyFont="1" applyFill="1" applyBorder="1" applyAlignment="1">
      <alignment horizontal="center" vertical="center"/>
    </xf>
    <xf numFmtId="15" fontId="7" fillId="2" borderId="22" xfId="0" applyNumberFormat="1" applyFont="1" applyFill="1" applyBorder="1" applyAlignment="1">
      <alignment horizontal="center"/>
    </xf>
    <xf numFmtId="0" fontId="0" fillId="0" borderId="42" xfId="0" applyBorder="1"/>
    <xf numFmtId="0" fontId="4" fillId="2" borderId="44" xfId="0" applyFont="1" applyFill="1" applyBorder="1"/>
    <xf numFmtId="0" fontId="4" fillId="2" borderId="45" xfId="0" applyFont="1" applyFill="1" applyBorder="1"/>
    <xf numFmtId="0" fontId="4" fillId="2" borderId="42" xfId="0" applyFont="1" applyFill="1" applyBorder="1"/>
    <xf numFmtId="0" fontId="4" fillId="3" borderId="43" xfId="0" applyFont="1" applyFill="1" applyBorder="1"/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36" fillId="2" borderId="43" xfId="0" applyFont="1" applyFill="1" applyBorder="1" applyAlignment="1">
      <alignment horizontal="left"/>
    </xf>
    <xf numFmtId="0" fontId="4" fillId="2" borderId="48" xfId="0" applyFont="1" applyFill="1" applyBorder="1"/>
    <xf numFmtId="0" fontId="4" fillId="2" borderId="49" xfId="0" applyFont="1" applyFill="1" applyBorder="1"/>
    <xf numFmtId="0" fontId="4" fillId="3" borderId="45" xfId="0" applyFont="1" applyFill="1" applyBorder="1"/>
    <xf numFmtId="0" fontId="4" fillId="3" borderId="42" xfId="0" applyFont="1" applyFill="1" applyBorder="1"/>
    <xf numFmtId="0" fontId="0" fillId="0" borderId="46" xfId="0" applyBorder="1"/>
    <xf numFmtId="0" fontId="5" fillId="3" borderId="22" xfId="0" applyFont="1" applyFill="1" applyBorder="1"/>
    <xf numFmtId="0" fontId="6" fillId="3" borderId="22" xfId="0" applyFont="1" applyFill="1" applyBorder="1" applyAlignment="1">
      <alignment horizontal="center"/>
    </xf>
    <xf numFmtId="0" fontId="0" fillId="0" borderId="47" xfId="0" applyBorder="1"/>
    <xf numFmtId="0" fontId="0" fillId="0" borderId="49" xfId="0" applyBorder="1"/>
    <xf numFmtId="0" fontId="0" fillId="0" borderId="50" xfId="0" applyBorder="1"/>
    <xf numFmtId="0" fontId="34" fillId="3" borderId="22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" fontId="37" fillId="42" borderId="40" xfId="0" applyNumberFormat="1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0" fontId="37" fillId="0" borderId="28" xfId="0" applyFont="1" applyFill="1" applyBorder="1"/>
    <xf numFmtId="16" fontId="37" fillId="0" borderId="28" xfId="0" applyNumberFormat="1" applyFont="1" applyFill="1" applyBorder="1" applyAlignment="1">
      <alignment horizontal="center" vertical="center"/>
    </xf>
    <xf numFmtId="0" fontId="38" fillId="0" borderId="39" xfId="0" applyFont="1" applyFill="1" applyBorder="1" applyAlignment="1">
      <alignment horizontal="center" vertical="center"/>
    </xf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165" fontId="37" fillId="0" borderId="0" xfId="0" applyNumberFormat="1" applyFont="1" applyFill="1" applyAlignment="1">
      <alignment horizontal="center" vertical="center"/>
    </xf>
    <xf numFmtId="0" fontId="37" fillId="0" borderId="0" xfId="0" applyFont="1" applyFill="1"/>
    <xf numFmtId="0" fontId="37" fillId="0" borderId="0" xfId="0" applyFont="1" applyFill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77125" y="161925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" name="image9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" name="image9.jp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5" name="image9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8" name="image9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9" name="image9.jp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1" name="image9.jp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2" name="image9.jp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3" name="image9.jp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4" name="image9.jp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5" name="image9.jp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6" name="image9.jpg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7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8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jain/Downloads/Open%20Cal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uture Intra"/>
      <sheetName val="Cash Intra"/>
      <sheetName val="MidCap Intra"/>
      <sheetName val="Bulk Deals"/>
      <sheetName val="Call Tracker (Equity)"/>
      <sheetName val="Call Tracker (F&amp;O)"/>
    </sheetNames>
    <sheetDataSet>
      <sheetData sheetId="0"/>
      <sheetData sheetId="1"/>
      <sheetData sheetId="2"/>
      <sheetData sheetId="3">
        <row r="11">
          <cell r="B11" t="str">
            <v>360ONE</v>
          </cell>
          <cell r="C11">
            <v>1098.1500000000001</v>
          </cell>
        </row>
        <row r="12">
          <cell r="B12" t="str">
            <v>3MINDIA</v>
          </cell>
          <cell r="C12">
            <v>35325.65</v>
          </cell>
        </row>
        <row r="13">
          <cell r="B13" t="str">
            <v>ABB</v>
          </cell>
          <cell r="C13">
            <v>7859.55</v>
          </cell>
        </row>
        <row r="14">
          <cell r="B14" t="str">
            <v>ACC</v>
          </cell>
          <cell r="C14">
            <v>2348.6</v>
          </cell>
        </row>
        <row r="15">
          <cell r="B15" t="str">
            <v>AIAENG</v>
          </cell>
          <cell r="C15">
            <v>4400.3500000000004</v>
          </cell>
        </row>
        <row r="16">
          <cell r="B16" t="str">
            <v>APLAPOLLO</v>
          </cell>
          <cell r="C16">
            <v>1417.15</v>
          </cell>
        </row>
        <row r="17">
          <cell r="B17" t="str">
            <v>AUBANK</v>
          </cell>
          <cell r="C17">
            <v>633.4</v>
          </cell>
        </row>
        <row r="18">
          <cell r="B18" t="str">
            <v>AARTIIND</v>
          </cell>
          <cell r="C18">
            <v>625.20000000000005</v>
          </cell>
        </row>
        <row r="19">
          <cell r="B19" t="str">
            <v>AAVAS</v>
          </cell>
          <cell r="C19">
            <v>1694.15</v>
          </cell>
        </row>
        <row r="20">
          <cell r="B20" t="str">
            <v>ABBOTINDIA</v>
          </cell>
          <cell r="C20">
            <v>29156.6</v>
          </cell>
        </row>
        <row r="21">
          <cell r="B21" t="str">
            <v>ACE</v>
          </cell>
          <cell r="C21">
            <v>1321.7</v>
          </cell>
        </row>
        <row r="22">
          <cell r="B22" t="str">
            <v>ADANIENSOL</v>
          </cell>
          <cell r="C22">
            <v>1077.75</v>
          </cell>
        </row>
        <row r="23">
          <cell r="B23" t="str">
            <v>ADANIENT</v>
          </cell>
          <cell r="C23">
            <v>3099.05</v>
          </cell>
        </row>
        <row r="24">
          <cell r="B24" t="str">
            <v>ADANIGREEN</v>
          </cell>
          <cell r="C24">
            <v>1886.35</v>
          </cell>
        </row>
        <row r="25">
          <cell r="B25" t="str">
            <v>ADANIPORTS</v>
          </cell>
          <cell r="C25">
            <v>1492.3</v>
          </cell>
        </row>
        <row r="26">
          <cell r="B26" t="str">
            <v>ADANIPOWER</v>
          </cell>
          <cell r="C26">
            <v>673.7</v>
          </cell>
        </row>
        <row r="27">
          <cell r="B27" t="str">
            <v>ATGL</v>
          </cell>
          <cell r="C27">
            <v>860.9</v>
          </cell>
        </row>
        <row r="28">
          <cell r="B28" t="str">
            <v>AWL</v>
          </cell>
          <cell r="C28">
            <v>380.5</v>
          </cell>
        </row>
        <row r="29">
          <cell r="B29" t="str">
            <v>ABCAPITAL</v>
          </cell>
          <cell r="C29">
            <v>223.27</v>
          </cell>
        </row>
        <row r="30">
          <cell r="B30" t="str">
            <v>ABFRL</v>
          </cell>
          <cell r="C30">
            <v>314.3</v>
          </cell>
        </row>
        <row r="31">
          <cell r="B31" t="str">
            <v>AEGISLOG</v>
          </cell>
          <cell r="C31">
            <v>809.05</v>
          </cell>
        </row>
        <row r="32">
          <cell r="B32" t="str">
            <v>AETHER</v>
          </cell>
          <cell r="C32">
            <v>910.65</v>
          </cell>
        </row>
        <row r="33">
          <cell r="B33" t="str">
            <v>AFFLE</v>
          </cell>
          <cell r="C33">
            <v>1635.1</v>
          </cell>
        </row>
        <row r="34">
          <cell r="B34" t="str">
            <v>AJANTPHARM</v>
          </cell>
          <cell r="C34">
            <v>3123.1</v>
          </cell>
        </row>
        <row r="35">
          <cell r="B35" t="str">
            <v>APLLTD</v>
          </cell>
          <cell r="C35">
            <v>1117.5999999999999</v>
          </cell>
        </row>
        <row r="36">
          <cell r="B36" t="str">
            <v>ALKEM</v>
          </cell>
          <cell r="C36">
            <v>5768.05</v>
          </cell>
        </row>
        <row r="37">
          <cell r="B37" t="str">
            <v>ALKYLAMINE</v>
          </cell>
          <cell r="C37">
            <v>2098.9499999999998</v>
          </cell>
        </row>
        <row r="38">
          <cell r="B38" t="str">
            <v>ALLCARGO</v>
          </cell>
          <cell r="C38">
            <v>67.66</v>
          </cell>
        </row>
        <row r="39">
          <cell r="B39" t="str">
            <v>ALOKINDS</v>
          </cell>
          <cell r="C39">
            <v>29.17</v>
          </cell>
        </row>
        <row r="40">
          <cell r="B40" t="str">
            <v>ARE&amp;M</v>
          </cell>
          <cell r="C40">
            <v>1548.25</v>
          </cell>
        </row>
        <row r="41">
          <cell r="B41" t="str">
            <v>AMBER</v>
          </cell>
          <cell r="C41">
            <v>4199.8500000000004</v>
          </cell>
        </row>
        <row r="42">
          <cell r="B42" t="str">
            <v>AMBUJACEM</v>
          </cell>
          <cell r="C42">
            <v>631.79999999999995</v>
          </cell>
        </row>
        <row r="43">
          <cell r="B43" t="str">
            <v>ANANDRATHI</v>
          </cell>
          <cell r="C43">
            <v>3758.1</v>
          </cell>
        </row>
        <row r="44">
          <cell r="B44" t="str">
            <v>ANGELONE</v>
          </cell>
          <cell r="C44">
            <v>2616.75</v>
          </cell>
        </row>
        <row r="45">
          <cell r="B45" t="str">
            <v>ANURAS</v>
          </cell>
          <cell r="C45">
            <v>800.7</v>
          </cell>
        </row>
        <row r="46">
          <cell r="B46" t="str">
            <v>APARINDS</v>
          </cell>
          <cell r="C46">
            <v>8518.5</v>
          </cell>
        </row>
        <row r="47">
          <cell r="B47" t="str">
            <v>APOLLOHOSP</v>
          </cell>
          <cell r="C47">
            <v>6830.55</v>
          </cell>
        </row>
        <row r="48">
          <cell r="B48" t="str">
            <v>APOLLOTYRE</v>
          </cell>
          <cell r="C48">
            <v>507.6</v>
          </cell>
        </row>
        <row r="49">
          <cell r="B49" t="str">
            <v>APTUS</v>
          </cell>
          <cell r="C49">
            <v>315.85000000000002</v>
          </cell>
        </row>
        <row r="50">
          <cell r="B50" t="str">
            <v>ACI</v>
          </cell>
          <cell r="C50">
            <v>821</v>
          </cell>
        </row>
        <row r="51">
          <cell r="B51" t="str">
            <v>ASAHIINDIA</v>
          </cell>
          <cell r="C51">
            <v>656.5</v>
          </cell>
        </row>
        <row r="52">
          <cell r="B52" t="str">
            <v>ASHOKLEY</v>
          </cell>
          <cell r="C52">
            <v>261.75</v>
          </cell>
        </row>
        <row r="53">
          <cell r="B53" t="str">
            <v>ASIANPAINT</v>
          </cell>
          <cell r="C53">
            <v>3186.6</v>
          </cell>
        </row>
        <row r="54">
          <cell r="B54" t="str">
            <v>ASTERDM</v>
          </cell>
          <cell r="C54">
            <v>401.3</v>
          </cell>
        </row>
        <row r="55">
          <cell r="B55" t="str">
            <v>ASTRAZEN</v>
          </cell>
          <cell r="C55">
            <v>6780.35</v>
          </cell>
        </row>
        <row r="56">
          <cell r="B56" t="str">
            <v>ASTRAL</v>
          </cell>
          <cell r="C56">
            <v>1955.95</v>
          </cell>
        </row>
        <row r="57">
          <cell r="B57" t="str">
            <v>ATUL</v>
          </cell>
          <cell r="C57">
            <v>7912.7</v>
          </cell>
        </row>
        <row r="58">
          <cell r="B58" t="str">
            <v>AUROPHARMA</v>
          </cell>
          <cell r="C58">
            <v>1533.85</v>
          </cell>
        </row>
        <row r="59">
          <cell r="B59" t="str">
            <v>AVANTIFEED</v>
          </cell>
          <cell r="C59">
            <v>698.95</v>
          </cell>
        </row>
        <row r="60">
          <cell r="B60" t="str">
            <v>DMART</v>
          </cell>
          <cell r="C60">
            <v>5057.8500000000004</v>
          </cell>
        </row>
        <row r="61">
          <cell r="B61" t="str">
            <v>AXISBANK</v>
          </cell>
          <cell r="C61">
            <v>1169.95</v>
          </cell>
        </row>
        <row r="62">
          <cell r="B62" t="str">
            <v>BEML</v>
          </cell>
          <cell r="C62">
            <v>3913.25</v>
          </cell>
        </row>
        <row r="63">
          <cell r="B63" t="str">
            <v>BLS</v>
          </cell>
          <cell r="C63">
            <v>392.45</v>
          </cell>
        </row>
        <row r="64">
          <cell r="B64" t="str">
            <v>BSE</v>
          </cell>
          <cell r="C64">
            <v>2726.85</v>
          </cell>
        </row>
        <row r="65">
          <cell r="B65" t="str">
            <v>BAJAJ-AUTO</v>
          </cell>
          <cell r="C65">
            <v>9914.2000000000007</v>
          </cell>
        </row>
        <row r="66">
          <cell r="B66" t="str">
            <v>BAJFINANCE</v>
          </cell>
          <cell r="C66">
            <v>6743.6</v>
          </cell>
        </row>
        <row r="67">
          <cell r="B67" t="str">
            <v>BAJAJFINSV</v>
          </cell>
          <cell r="C67">
            <v>1625.7</v>
          </cell>
        </row>
        <row r="68">
          <cell r="B68" t="str">
            <v>BAJAJHLDNG</v>
          </cell>
          <cell r="C68">
            <v>9880.9</v>
          </cell>
        </row>
        <row r="69">
          <cell r="B69" t="str">
            <v>BALAMINES</v>
          </cell>
          <cell r="C69">
            <v>2182.6</v>
          </cell>
        </row>
        <row r="70">
          <cell r="B70" t="str">
            <v>BALKRISIND</v>
          </cell>
          <cell r="C70">
            <v>2869.8</v>
          </cell>
        </row>
        <row r="71">
          <cell r="B71" t="str">
            <v>BALRAMCHIN</v>
          </cell>
          <cell r="C71">
            <v>579.15</v>
          </cell>
        </row>
        <row r="72">
          <cell r="B72" t="str">
            <v>BANDHANBNK</v>
          </cell>
          <cell r="C72">
            <v>205.43</v>
          </cell>
        </row>
        <row r="73">
          <cell r="B73" t="str">
            <v>BANKBARODA</v>
          </cell>
          <cell r="C73">
            <v>254.1</v>
          </cell>
        </row>
        <row r="74">
          <cell r="B74" t="str">
            <v>BANKINDIA</v>
          </cell>
          <cell r="C74">
            <v>120.98</v>
          </cell>
        </row>
        <row r="75">
          <cell r="B75" t="str">
            <v>MAHABANK</v>
          </cell>
          <cell r="C75">
            <v>62.79</v>
          </cell>
        </row>
        <row r="76">
          <cell r="B76" t="str">
            <v>BATAINDIA</v>
          </cell>
          <cell r="C76">
            <v>1446.3</v>
          </cell>
        </row>
        <row r="77">
          <cell r="B77" t="str">
            <v>BAYERCROP</v>
          </cell>
          <cell r="C77">
            <v>6299.3</v>
          </cell>
        </row>
        <row r="78">
          <cell r="B78" t="str">
            <v>BERGEPAINT</v>
          </cell>
          <cell r="C78">
            <v>582.04999999999995</v>
          </cell>
        </row>
        <row r="79">
          <cell r="B79" t="str">
            <v>BDL</v>
          </cell>
          <cell r="C79">
            <v>1304.45</v>
          </cell>
        </row>
        <row r="80">
          <cell r="B80" t="str">
            <v>BEL</v>
          </cell>
          <cell r="C80">
            <v>304.5</v>
          </cell>
        </row>
        <row r="81">
          <cell r="B81" t="str">
            <v>BHARATFORG</v>
          </cell>
          <cell r="C81">
            <v>1621.2</v>
          </cell>
        </row>
        <row r="82">
          <cell r="B82" t="str">
            <v>BHEL</v>
          </cell>
          <cell r="C82">
            <v>299.64999999999998</v>
          </cell>
        </row>
        <row r="83">
          <cell r="B83" t="str">
            <v>BPCL</v>
          </cell>
          <cell r="C83">
            <v>350.1</v>
          </cell>
        </row>
        <row r="84">
          <cell r="B84" t="str">
            <v>BHARTIARTL</v>
          </cell>
          <cell r="C84">
            <v>1486.35</v>
          </cell>
        </row>
        <row r="85">
          <cell r="B85" t="str">
            <v>BIKAJI</v>
          </cell>
          <cell r="C85">
            <v>855</v>
          </cell>
        </row>
        <row r="86">
          <cell r="B86" t="str">
            <v>BIOCON</v>
          </cell>
          <cell r="C86">
            <v>356.5</v>
          </cell>
        </row>
        <row r="87">
          <cell r="B87" t="str">
            <v>BIRLACORPN</v>
          </cell>
          <cell r="C87">
            <v>1326.95</v>
          </cell>
        </row>
        <row r="88">
          <cell r="B88" t="str">
            <v>BSOFT</v>
          </cell>
          <cell r="C88">
            <v>601.65</v>
          </cell>
        </row>
        <row r="89">
          <cell r="B89" t="str">
            <v>BLUEDART</v>
          </cell>
          <cell r="C89">
            <v>8154.3</v>
          </cell>
        </row>
        <row r="90">
          <cell r="B90" t="str">
            <v>BLUESTARCO</v>
          </cell>
          <cell r="C90">
            <v>1746.5</v>
          </cell>
        </row>
        <row r="91">
          <cell r="B91" t="str">
            <v>BBTC</v>
          </cell>
          <cell r="C91">
            <v>2564.85</v>
          </cell>
        </row>
        <row r="92">
          <cell r="B92" t="str">
            <v>BORORENEW</v>
          </cell>
          <cell r="C92">
            <v>504</v>
          </cell>
        </row>
        <row r="93">
          <cell r="B93" t="str">
            <v>BOSCHLTD</v>
          </cell>
          <cell r="C93">
            <v>32503.15</v>
          </cell>
        </row>
        <row r="94">
          <cell r="B94" t="str">
            <v>BRIGADE</v>
          </cell>
          <cell r="C94">
            <v>1150.8</v>
          </cell>
        </row>
        <row r="95">
          <cell r="B95" t="str">
            <v>BRITANNIA</v>
          </cell>
          <cell r="C95">
            <v>5836.8</v>
          </cell>
        </row>
        <row r="96">
          <cell r="B96" t="str">
            <v>MAPMYINDIA</v>
          </cell>
          <cell r="C96">
            <v>2171.25</v>
          </cell>
        </row>
        <row r="97">
          <cell r="B97" t="str">
            <v>CCL</v>
          </cell>
          <cell r="C97">
            <v>715.75</v>
          </cell>
        </row>
        <row r="98">
          <cell r="B98" t="str">
            <v>CESC</v>
          </cell>
          <cell r="C98">
            <v>191.99</v>
          </cell>
        </row>
        <row r="99">
          <cell r="B99" t="str">
            <v>CGPOWER</v>
          </cell>
          <cell r="C99">
            <v>740.65</v>
          </cell>
        </row>
        <row r="100">
          <cell r="B100" t="str">
            <v>CIEINDIA</v>
          </cell>
          <cell r="C100">
            <v>571.4</v>
          </cell>
        </row>
        <row r="101">
          <cell r="B101" t="str">
            <v>CRISIL</v>
          </cell>
          <cell r="C101">
            <v>4521.95</v>
          </cell>
        </row>
        <row r="102">
          <cell r="B102" t="str">
            <v>CSBBANK</v>
          </cell>
          <cell r="C102">
            <v>330.65</v>
          </cell>
        </row>
        <row r="103">
          <cell r="B103" t="str">
            <v>CAMPUS</v>
          </cell>
          <cell r="C103">
            <v>284.95</v>
          </cell>
        </row>
        <row r="104">
          <cell r="B104" t="str">
            <v>CANFINHOME</v>
          </cell>
          <cell r="C104">
            <v>849.6</v>
          </cell>
        </row>
        <row r="105">
          <cell r="B105" t="str">
            <v>CANBK</v>
          </cell>
          <cell r="C105">
            <v>112.33</v>
          </cell>
        </row>
        <row r="106">
          <cell r="B106" t="str">
            <v>CAPLIPOINT</v>
          </cell>
          <cell r="C106">
            <v>1774.3</v>
          </cell>
        </row>
        <row r="107">
          <cell r="B107" t="str">
            <v>CGCL</v>
          </cell>
          <cell r="C107">
            <v>214.24</v>
          </cell>
        </row>
        <row r="108">
          <cell r="B108" t="str">
            <v>CARBORUNIV</v>
          </cell>
          <cell r="C108">
            <v>1579.1</v>
          </cell>
        </row>
        <row r="109">
          <cell r="B109" t="str">
            <v>CASTROLIND</v>
          </cell>
          <cell r="C109">
            <v>270.85000000000002</v>
          </cell>
        </row>
        <row r="110">
          <cell r="B110" t="str">
            <v>CEATLTD</v>
          </cell>
          <cell r="C110">
            <v>2865.05</v>
          </cell>
        </row>
        <row r="111">
          <cell r="B111" t="str">
            <v>CELLO</v>
          </cell>
          <cell r="C111">
            <v>913.8</v>
          </cell>
        </row>
        <row r="112">
          <cell r="B112" t="str">
            <v>CENTRALBK</v>
          </cell>
          <cell r="C112">
            <v>60.69</v>
          </cell>
        </row>
        <row r="113">
          <cell r="B113" t="str">
            <v>CDSL</v>
          </cell>
          <cell r="C113">
            <v>2898.1</v>
          </cell>
        </row>
        <row r="114">
          <cell r="B114" t="str">
            <v>CENTURYPLY</v>
          </cell>
          <cell r="C114">
            <v>760.1</v>
          </cell>
        </row>
        <row r="115">
          <cell r="B115" t="str">
            <v>CENTURYTEX</v>
          </cell>
          <cell r="C115">
            <v>2335.35</v>
          </cell>
        </row>
        <row r="116">
          <cell r="B116" t="str">
            <v>CERA</v>
          </cell>
          <cell r="C116">
            <v>9765.1</v>
          </cell>
        </row>
        <row r="117">
          <cell r="B117" t="str">
            <v>CHALET</v>
          </cell>
          <cell r="C117">
            <v>794.45</v>
          </cell>
        </row>
        <row r="118">
          <cell r="B118" t="str">
            <v>CHAMBLFERT</v>
          </cell>
          <cell r="C118">
            <v>522.1</v>
          </cell>
        </row>
        <row r="119">
          <cell r="B119" t="str">
            <v>CHEMPLASTS</v>
          </cell>
          <cell r="C119">
            <v>498.2</v>
          </cell>
        </row>
        <row r="120">
          <cell r="B120" t="str">
            <v>CHENNPETRO</v>
          </cell>
          <cell r="C120">
            <v>993.8</v>
          </cell>
        </row>
        <row r="121">
          <cell r="B121" t="str">
            <v>CHOLAHLDNG</v>
          </cell>
          <cell r="C121">
            <v>1650.4</v>
          </cell>
        </row>
        <row r="122">
          <cell r="B122" t="str">
            <v>CHOLAFIN</v>
          </cell>
          <cell r="C122">
            <v>1365.65</v>
          </cell>
        </row>
        <row r="123">
          <cell r="B123" t="str">
            <v>CIPLA</v>
          </cell>
          <cell r="C123">
            <v>1585.8</v>
          </cell>
        </row>
        <row r="124">
          <cell r="B124" t="str">
            <v>CUB</v>
          </cell>
          <cell r="C124">
            <v>169.04</v>
          </cell>
        </row>
        <row r="125">
          <cell r="B125" t="str">
            <v>CLEAN</v>
          </cell>
          <cell r="C125">
            <v>1563.25</v>
          </cell>
        </row>
        <row r="126">
          <cell r="B126" t="str">
            <v>COALINDIA</v>
          </cell>
          <cell r="C126">
            <v>528.85</v>
          </cell>
        </row>
        <row r="127">
          <cell r="B127" t="str">
            <v>COCHINSHIP</v>
          </cell>
          <cell r="C127">
            <v>2069.9499999999998</v>
          </cell>
        </row>
        <row r="128">
          <cell r="B128" t="str">
            <v>COFORGE</v>
          </cell>
          <cell r="C128">
            <v>6084.2</v>
          </cell>
        </row>
        <row r="129">
          <cell r="B129" t="str">
            <v>COLPAL</v>
          </cell>
          <cell r="C129">
            <v>3605.15</v>
          </cell>
        </row>
        <row r="130">
          <cell r="B130" t="str">
            <v>CAMS</v>
          </cell>
          <cell r="C130">
            <v>4387.8999999999996</v>
          </cell>
        </row>
        <row r="131">
          <cell r="B131" t="str">
            <v>CONCORDBIO</v>
          </cell>
          <cell r="C131">
            <v>1598.6</v>
          </cell>
        </row>
        <row r="132">
          <cell r="B132" t="str">
            <v>CONCOR</v>
          </cell>
          <cell r="C132">
            <v>988.85</v>
          </cell>
        </row>
        <row r="133">
          <cell r="B133" t="str">
            <v>COROMANDEL</v>
          </cell>
          <cell r="C133">
            <v>1781.55</v>
          </cell>
        </row>
        <row r="134">
          <cell r="B134" t="str">
            <v>CRAFTSMAN</v>
          </cell>
          <cell r="C134">
            <v>5576.9</v>
          </cell>
        </row>
        <row r="135">
          <cell r="B135" t="str">
            <v>CREDITACC</v>
          </cell>
          <cell r="C135">
            <v>1220.5</v>
          </cell>
        </row>
        <row r="136">
          <cell r="B136" t="str">
            <v>CROMPTON</v>
          </cell>
          <cell r="C136">
            <v>462.25</v>
          </cell>
        </row>
        <row r="137">
          <cell r="B137" t="str">
            <v>CUMMINSIND</v>
          </cell>
          <cell r="C137">
            <v>3815.7</v>
          </cell>
        </row>
        <row r="138">
          <cell r="B138" t="str">
            <v>CYIENT</v>
          </cell>
          <cell r="C138">
            <v>1960.85</v>
          </cell>
        </row>
        <row r="139">
          <cell r="B139" t="str">
            <v>DCMSHRIRAM</v>
          </cell>
          <cell r="C139">
            <v>1162.7</v>
          </cell>
        </row>
        <row r="140">
          <cell r="B140" t="str">
            <v>DLF</v>
          </cell>
          <cell r="C140">
            <v>859.25</v>
          </cell>
        </row>
        <row r="141">
          <cell r="B141" t="str">
            <v>DOMS</v>
          </cell>
          <cell r="C141">
            <v>2428.35</v>
          </cell>
        </row>
        <row r="142">
          <cell r="B142" t="str">
            <v>DABUR</v>
          </cell>
          <cell r="C142">
            <v>646.15</v>
          </cell>
        </row>
        <row r="143">
          <cell r="B143" t="str">
            <v>DALBHARAT</v>
          </cell>
          <cell r="C143">
            <v>1799.4</v>
          </cell>
        </row>
        <row r="144">
          <cell r="B144" t="str">
            <v>DATAPATTNS</v>
          </cell>
          <cell r="C144">
            <v>2870.4</v>
          </cell>
        </row>
        <row r="145">
          <cell r="B145" t="str">
            <v>DEEPAKFERT</v>
          </cell>
          <cell r="C145">
            <v>1062</v>
          </cell>
        </row>
        <row r="146">
          <cell r="B146" t="str">
            <v>DEEPAKNTR</v>
          </cell>
          <cell r="C146">
            <v>2951.1</v>
          </cell>
        </row>
        <row r="147">
          <cell r="B147" t="str">
            <v>DELHIVERY</v>
          </cell>
          <cell r="C147">
            <v>421.2</v>
          </cell>
        </row>
        <row r="148">
          <cell r="B148" t="str">
            <v>DEVYANI</v>
          </cell>
          <cell r="C148">
            <v>181.39</v>
          </cell>
        </row>
        <row r="149">
          <cell r="B149" t="str">
            <v>DIVISLAB</v>
          </cell>
          <cell r="C149">
            <v>4911.45</v>
          </cell>
        </row>
        <row r="150">
          <cell r="B150" t="str">
            <v>DIXON</v>
          </cell>
          <cell r="C150">
            <v>12859.75</v>
          </cell>
        </row>
        <row r="151">
          <cell r="B151" t="str">
            <v>LALPATHLAB</v>
          </cell>
          <cell r="C151">
            <v>3306.5</v>
          </cell>
        </row>
        <row r="152">
          <cell r="B152" t="str">
            <v>DRREDDY</v>
          </cell>
          <cell r="C152">
            <v>6969.05</v>
          </cell>
        </row>
        <row r="153">
          <cell r="B153" t="str">
            <v>EIDPARRY</v>
          </cell>
          <cell r="C153">
            <v>807.85</v>
          </cell>
        </row>
        <row r="154">
          <cell r="B154" t="str">
            <v>EIHOTEL</v>
          </cell>
          <cell r="C154">
            <v>380.85</v>
          </cell>
        </row>
        <row r="155">
          <cell r="B155" t="str">
            <v>EPL</v>
          </cell>
          <cell r="C155">
            <v>252.1</v>
          </cell>
        </row>
        <row r="156">
          <cell r="B156" t="str">
            <v>EASEMYTRIP</v>
          </cell>
          <cell r="C156">
            <v>39.700000000000003</v>
          </cell>
        </row>
        <row r="157">
          <cell r="B157" t="str">
            <v>EICHERMOT</v>
          </cell>
          <cell r="C157">
            <v>4933.55</v>
          </cell>
        </row>
        <row r="158">
          <cell r="B158" t="str">
            <v>ELECON</v>
          </cell>
          <cell r="C158">
            <v>607</v>
          </cell>
        </row>
        <row r="159">
          <cell r="B159" t="str">
            <v>ELGIEQUIP</v>
          </cell>
          <cell r="C159">
            <v>647.45000000000005</v>
          </cell>
        </row>
        <row r="160">
          <cell r="B160" t="str">
            <v>EMAMILTD</v>
          </cell>
          <cell r="C160">
            <v>809.7</v>
          </cell>
        </row>
        <row r="161">
          <cell r="B161" t="str">
            <v>ENDURANCE</v>
          </cell>
          <cell r="C161">
            <v>2592.6999999999998</v>
          </cell>
        </row>
        <row r="162">
          <cell r="B162" t="str">
            <v>ENGINERSIN</v>
          </cell>
          <cell r="C162">
            <v>215.7</v>
          </cell>
        </row>
        <row r="163">
          <cell r="B163" t="str">
            <v>EQUITASBNK</v>
          </cell>
          <cell r="C163">
            <v>83.62</v>
          </cell>
        </row>
        <row r="164">
          <cell r="B164" t="str">
            <v>ERIS</v>
          </cell>
          <cell r="C164">
            <v>1238.8499999999999</v>
          </cell>
        </row>
        <row r="165">
          <cell r="B165" t="str">
            <v>ESCORTS</v>
          </cell>
          <cell r="C165">
            <v>3810.05</v>
          </cell>
        </row>
        <row r="166">
          <cell r="B166" t="str">
            <v>EXIDEIND</v>
          </cell>
          <cell r="C166">
            <v>512.4</v>
          </cell>
        </row>
        <row r="167">
          <cell r="B167" t="str">
            <v>FDC</v>
          </cell>
          <cell r="C167">
            <v>531</v>
          </cell>
        </row>
        <row r="168">
          <cell r="B168" t="str">
            <v>NYKAA</v>
          </cell>
          <cell r="C168">
            <v>210.42</v>
          </cell>
        </row>
        <row r="169">
          <cell r="B169" t="str">
            <v>FEDERALBNK</v>
          </cell>
          <cell r="C169">
            <v>203.32</v>
          </cell>
        </row>
        <row r="170">
          <cell r="B170" t="str">
            <v>FACT</v>
          </cell>
          <cell r="C170">
            <v>1012.6</v>
          </cell>
        </row>
        <row r="171">
          <cell r="B171" t="str">
            <v>FINEORG</v>
          </cell>
          <cell r="C171">
            <v>5535.95</v>
          </cell>
        </row>
        <row r="172">
          <cell r="B172" t="str">
            <v>FINCABLES</v>
          </cell>
          <cell r="C172">
            <v>1454.95</v>
          </cell>
        </row>
        <row r="173">
          <cell r="B173" t="str">
            <v>FINPIPE</v>
          </cell>
          <cell r="C173">
            <v>287.89999999999998</v>
          </cell>
        </row>
        <row r="174">
          <cell r="B174" t="str">
            <v>FSL</v>
          </cell>
          <cell r="C174">
            <v>317.95</v>
          </cell>
        </row>
        <row r="175">
          <cell r="B175" t="str">
            <v>FIVESTAR</v>
          </cell>
          <cell r="C175">
            <v>737.35</v>
          </cell>
        </row>
        <row r="176">
          <cell r="B176" t="str">
            <v>FORTIS</v>
          </cell>
          <cell r="C176">
            <v>531</v>
          </cell>
        </row>
        <row r="177">
          <cell r="B177" t="str">
            <v>GAIL</v>
          </cell>
          <cell r="C177">
            <v>234.07</v>
          </cell>
        </row>
        <row r="178">
          <cell r="B178" t="str">
            <v>GMMPFAUDLR</v>
          </cell>
          <cell r="C178">
            <v>1376.55</v>
          </cell>
        </row>
        <row r="179">
          <cell r="B179" t="str">
            <v>GMRINFRA</v>
          </cell>
          <cell r="C179">
            <v>95.01</v>
          </cell>
        </row>
        <row r="180">
          <cell r="B180" t="str">
            <v>GRSE</v>
          </cell>
          <cell r="C180">
            <v>1751.15</v>
          </cell>
        </row>
        <row r="181">
          <cell r="B181" t="str">
            <v>GICRE</v>
          </cell>
          <cell r="C181">
            <v>407</v>
          </cell>
        </row>
        <row r="182">
          <cell r="B182" t="str">
            <v>GILLETTE</v>
          </cell>
          <cell r="C182">
            <v>8338.2999999999993</v>
          </cell>
        </row>
        <row r="183">
          <cell r="B183" t="str">
            <v>GLAND</v>
          </cell>
          <cell r="C183">
            <v>1900.25</v>
          </cell>
        </row>
        <row r="184">
          <cell r="B184" t="str">
            <v>GLAXO</v>
          </cell>
          <cell r="C184">
            <v>2914.85</v>
          </cell>
        </row>
        <row r="185">
          <cell r="B185" t="str">
            <v>GLS</v>
          </cell>
          <cell r="C185">
            <v>1038.2</v>
          </cell>
        </row>
        <row r="186">
          <cell r="B186" t="str">
            <v>GLENMARK</v>
          </cell>
          <cell r="C186">
            <v>1676.75</v>
          </cell>
        </row>
        <row r="187">
          <cell r="B187" t="str">
            <v>MEDANTA</v>
          </cell>
          <cell r="C187">
            <v>1074.7</v>
          </cell>
        </row>
        <row r="188">
          <cell r="B188" t="str">
            <v>GPIL</v>
          </cell>
          <cell r="C188">
            <v>957.05</v>
          </cell>
        </row>
        <row r="189">
          <cell r="B189" t="str">
            <v>GODFRYPHLP</v>
          </cell>
          <cell r="C189">
            <v>5630.6</v>
          </cell>
        </row>
        <row r="190">
          <cell r="B190" t="str">
            <v>GODREJCP</v>
          </cell>
          <cell r="C190">
            <v>1440.3</v>
          </cell>
        </row>
        <row r="191">
          <cell r="B191" t="str">
            <v>GODREJIND</v>
          </cell>
          <cell r="C191">
            <v>937.2</v>
          </cell>
        </row>
        <row r="192">
          <cell r="B192" t="str">
            <v>GODREJPROP</v>
          </cell>
          <cell r="C192">
            <v>2933.15</v>
          </cell>
        </row>
        <row r="193">
          <cell r="B193" t="str">
            <v>GRANULES</v>
          </cell>
          <cell r="C193">
            <v>685.2</v>
          </cell>
        </row>
        <row r="194">
          <cell r="B194" t="str">
            <v>GRAPHITE</v>
          </cell>
          <cell r="C194">
            <v>542.29999999999995</v>
          </cell>
        </row>
        <row r="195">
          <cell r="B195" t="str">
            <v>GRASIM</v>
          </cell>
          <cell r="C195">
            <v>2755.15</v>
          </cell>
        </row>
        <row r="196">
          <cell r="B196" t="str">
            <v>GESHIP</v>
          </cell>
          <cell r="C196">
            <v>1374.4</v>
          </cell>
        </row>
        <row r="197">
          <cell r="B197" t="str">
            <v>GRINDWELL</v>
          </cell>
          <cell r="C197">
            <v>2469.1</v>
          </cell>
        </row>
        <row r="198">
          <cell r="B198" t="str">
            <v>GAEL</v>
          </cell>
          <cell r="C198">
            <v>138.22</v>
          </cell>
        </row>
        <row r="199">
          <cell r="B199" t="str">
            <v>FLUOROCHEM</v>
          </cell>
          <cell r="C199">
            <v>3192.8</v>
          </cell>
        </row>
        <row r="200">
          <cell r="B200" t="str">
            <v>GUJGASLTD</v>
          </cell>
          <cell r="C200">
            <v>595.4</v>
          </cell>
        </row>
        <row r="201">
          <cell r="B201" t="str">
            <v>GMDCLTD</v>
          </cell>
          <cell r="C201">
            <v>371</v>
          </cell>
        </row>
        <row r="202">
          <cell r="B202" t="str">
            <v>GNFC</v>
          </cell>
          <cell r="C202">
            <v>669.25</v>
          </cell>
        </row>
        <row r="203">
          <cell r="B203" t="str">
            <v>GPPL</v>
          </cell>
          <cell r="C203">
            <v>231.43</v>
          </cell>
        </row>
        <row r="204">
          <cell r="B204" t="str">
            <v>GSFC</v>
          </cell>
          <cell r="C204">
            <v>236.93</v>
          </cell>
        </row>
        <row r="205">
          <cell r="B205" t="str">
            <v>GSPL</v>
          </cell>
          <cell r="C205">
            <v>334.05</v>
          </cell>
        </row>
        <row r="206">
          <cell r="B206" t="str">
            <v>HEG</v>
          </cell>
          <cell r="C206">
            <v>2031.5</v>
          </cell>
        </row>
        <row r="207">
          <cell r="B207" t="str">
            <v>HBLPOWER</v>
          </cell>
          <cell r="C207">
            <v>648.15</v>
          </cell>
        </row>
        <row r="208">
          <cell r="B208" t="str">
            <v>HCLTECH</v>
          </cell>
          <cell r="C208">
            <v>1676.15</v>
          </cell>
        </row>
        <row r="209">
          <cell r="B209" t="str">
            <v>HDFCAMC</v>
          </cell>
          <cell r="C209">
            <v>4425.3999999999996</v>
          </cell>
        </row>
        <row r="210">
          <cell r="B210" t="str">
            <v>HDFCBANK</v>
          </cell>
          <cell r="C210">
            <v>1631.3</v>
          </cell>
        </row>
        <row r="211">
          <cell r="B211" t="str">
            <v>HDFCLIFE</v>
          </cell>
          <cell r="C211">
            <v>726</v>
          </cell>
        </row>
        <row r="212">
          <cell r="B212" t="str">
            <v>HFCL</v>
          </cell>
          <cell r="C212">
            <v>145.61000000000001</v>
          </cell>
        </row>
        <row r="213">
          <cell r="B213" t="str">
            <v>HAPPSTMNDS</v>
          </cell>
          <cell r="C213">
            <v>796.8</v>
          </cell>
        </row>
        <row r="214">
          <cell r="B214" t="str">
            <v>HAPPYFORGE</v>
          </cell>
          <cell r="C214">
            <v>1223.55</v>
          </cell>
        </row>
        <row r="215">
          <cell r="B215" t="str">
            <v>HAVELLS</v>
          </cell>
          <cell r="C215">
            <v>1895.65</v>
          </cell>
        </row>
        <row r="216">
          <cell r="B216" t="str">
            <v>HEROMOTOCO</v>
          </cell>
          <cell r="C216">
            <v>5329.95</v>
          </cell>
        </row>
        <row r="217">
          <cell r="B217" t="str">
            <v>HSCL</v>
          </cell>
          <cell r="C217">
            <v>483.65</v>
          </cell>
        </row>
        <row r="218">
          <cell r="B218" t="str">
            <v>HINDALCO</v>
          </cell>
          <cell r="C218">
            <v>685.55</v>
          </cell>
        </row>
        <row r="219">
          <cell r="B219" t="str">
            <v>HAL</v>
          </cell>
          <cell r="C219">
            <v>4768.1000000000004</v>
          </cell>
        </row>
        <row r="220">
          <cell r="B220" t="str">
            <v>HINDCOPPER</v>
          </cell>
          <cell r="C220">
            <v>318.55</v>
          </cell>
        </row>
        <row r="221">
          <cell r="B221" t="str">
            <v>HINDPETRO</v>
          </cell>
          <cell r="C221">
            <v>406.5</v>
          </cell>
        </row>
        <row r="222">
          <cell r="B222" t="str">
            <v>HINDUNILVR</v>
          </cell>
          <cell r="C222">
            <v>2792.8</v>
          </cell>
        </row>
        <row r="223">
          <cell r="B223" t="str">
            <v>HINDZINC</v>
          </cell>
          <cell r="C223">
            <v>518.65</v>
          </cell>
        </row>
        <row r="224">
          <cell r="B224" t="str">
            <v>POWERINDIA</v>
          </cell>
          <cell r="C224">
            <v>12049.95</v>
          </cell>
        </row>
        <row r="225">
          <cell r="B225" t="str">
            <v>HOMEFIRST</v>
          </cell>
          <cell r="C225">
            <v>1048.2</v>
          </cell>
        </row>
        <row r="226">
          <cell r="B226" t="str">
            <v>HONASA</v>
          </cell>
          <cell r="C226">
            <v>472.55</v>
          </cell>
        </row>
        <row r="227">
          <cell r="B227" t="str">
            <v>HONAUT</v>
          </cell>
          <cell r="C227">
            <v>52212.55</v>
          </cell>
        </row>
        <row r="228">
          <cell r="B228" t="str">
            <v>HUDCO</v>
          </cell>
          <cell r="C228">
            <v>285.45</v>
          </cell>
        </row>
        <row r="229">
          <cell r="B229" t="str">
            <v>ICICIBANK</v>
          </cell>
          <cell r="C229">
            <v>1191.0999999999999</v>
          </cell>
        </row>
        <row r="230">
          <cell r="B230" t="str">
            <v>ICICIGI</v>
          </cell>
          <cell r="C230">
            <v>2083.1999999999998</v>
          </cell>
        </row>
        <row r="231">
          <cell r="B231" t="str">
            <v>ICICIPRULI</v>
          </cell>
          <cell r="C231">
            <v>733</v>
          </cell>
        </row>
        <row r="232">
          <cell r="B232" t="str">
            <v>ISEC</v>
          </cell>
          <cell r="C232">
            <v>795.45</v>
          </cell>
        </row>
        <row r="233">
          <cell r="B233" t="str">
            <v>IDBI</v>
          </cell>
          <cell r="C233">
            <v>99.75</v>
          </cell>
        </row>
        <row r="234">
          <cell r="B234" t="str">
            <v>IDFCFIRSTB</v>
          </cell>
          <cell r="C234">
            <v>75.36</v>
          </cell>
        </row>
        <row r="235">
          <cell r="B235" t="str">
            <v>IDFC</v>
          </cell>
          <cell r="C235">
            <v>113.03</v>
          </cell>
        </row>
        <row r="236">
          <cell r="B236" t="str">
            <v>IIFL</v>
          </cell>
          <cell r="C236">
            <v>467.75</v>
          </cell>
        </row>
        <row r="237">
          <cell r="B237" t="str">
            <v>IRB</v>
          </cell>
          <cell r="C237">
            <v>65.34</v>
          </cell>
        </row>
        <row r="238">
          <cell r="B238" t="str">
            <v>IRCON</v>
          </cell>
          <cell r="C238">
            <v>265.5</v>
          </cell>
        </row>
        <row r="239">
          <cell r="B239" t="str">
            <v>ITC</v>
          </cell>
          <cell r="C239">
            <v>504.55</v>
          </cell>
        </row>
        <row r="240">
          <cell r="B240" t="str">
            <v>ITI</v>
          </cell>
          <cell r="C240">
            <v>302.85000000000002</v>
          </cell>
        </row>
        <row r="241">
          <cell r="B241" t="str">
            <v>INDIACEM</v>
          </cell>
          <cell r="C241">
            <v>369.1</v>
          </cell>
        </row>
        <row r="242">
          <cell r="B242" t="str">
            <v>SAMMAANCAP</v>
          </cell>
          <cell r="C242">
            <v>176.64</v>
          </cell>
        </row>
        <row r="243">
          <cell r="B243" t="str">
            <v>INDIAMART</v>
          </cell>
          <cell r="C243">
            <v>2915.45</v>
          </cell>
        </row>
        <row r="244">
          <cell r="B244" t="str">
            <v>INDIANB</v>
          </cell>
          <cell r="C244">
            <v>552.79999999999995</v>
          </cell>
        </row>
        <row r="245">
          <cell r="B245" t="str">
            <v>IEX</v>
          </cell>
          <cell r="C245">
            <v>195.55</v>
          </cell>
        </row>
        <row r="246">
          <cell r="B246" t="str">
            <v>INDHOTEL</v>
          </cell>
          <cell r="C246">
            <v>644.6</v>
          </cell>
        </row>
        <row r="247">
          <cell r="B247" t="str">
            <v>IOC</v>
          </cell>
          <cell r="C247">
            <v>173.79</v>
          </cell>
        </row>
        <row r="248">
          <cell r="B248" t="str">
            <v>IOB</v>
          </cell>
          <cell r="C248">
            <v>62.31</v>
          </cell>
        </row>
        <row r="249">
          <cell r="B249" t="str">
            <v>IRCTC</v>
          </cell>
          <cell r="C249">
            <v>939.4</v>
          </cell>
        </row>
        <row r="250">
          <cell r="B250" t="str">
            <v>IRFC</v>
          </cell>
          <cell r="C250">
            <v>181.44</v>
          </cell>
        </row>
        <row r="251">
          <cell r="B251" t="str">
            <v>INDIGOPNTS</v>
          </cell>
          <cell r="C251">
            <v>1470.05</v>
          </cell>
        </row>
        <row r="252">
          <cell r="B252" t="str">
            <v>IGL</v>
          </cell>
          <cell r="C252">
            <v>540.4</v>
          </cell>
        </row>
        <row r="253">
          <cell r="B253" t="str">
            <v>INDUSTOWER</v>
          </cell>
          <cell r="C253">
            <v>434.9</v>
          </cell>
        </row>
        <row r="254">
          <cell r="B254" t="str">
            <v>INDUSINDBK</v>
          </cell>
          <cell r="C254">
            <v>1381.9</v>
          </cell>
        </row>
        <row r="255">
          <cell r="B255" t="str">
            <v>NAUKRI</v>
          </cell>
          <cell r="C255">
            <v>7444.45</v>
          </cell>
        </row>
        <row r="256">
          <cell r="B256" t="str">
            <v>INFY</v>
          </cell>
          <cell r="C256">
            <v>1880.25</v>
          </cell>
        </row>
        <row r="257">
          <cell r="B257" t="str">
            <v>INOXWIND</v>
          </cell>
          <cell r="C257">
            <v>223.29</v>
          </cell>
        </row>
        <row r="258">
          <cell r="B258" t="str">
            <v>INTELLECT</v>
          </cell>
          <cell r="C258">
            <v>982.2</v>
          </cell>
        </row>
        <row r="259">
          <cell r="B259" t="str">
            <v>INDIGO</v>
          </cell>
          <cell r="C259">
            <v>4483.1499999999996</v>
          </cell>
        </row>
        <row r="260">
          <cell r="B260" t="str">
            <v>IPCALAB</v>
          </cell>
          <cell r="C260">
            <v>1402.95</v>
          </cell>
        </row>
        <row r="261">
          <cell r="B261" t="str">
            <v>JBCHEPHARM</v>
          </cell>
          <cell r="C261">
            <v>1937.35</v>
          </cell>
        </row>
        <row r="262">
          <cell r="B262" t="str">
            <v>JKCEMENT</v>
          </cell>
          <cell r="C262">
            <v>4401</v>
          </cell>
        </row>
        <row r="263">
          <cell r="B263" t="str">
            <v>JBMA</v>
          </cell>
          <cell r="C263">
            <v>1927.75</v>
          </cell>
        </row>
        <row r="264">
          <cell r="B264" t="str">
            <v>JKLAKSHMI</v>
          </cell>
          <cell r="C264">
            <v>779.7</v>
          </cell>
        </row>
        <row r="265">
          <cell r="B265" t="str">
            <v>JKPAPER</v>
          </cell>
          <cell r="C265">
            <v>472.1</v>
          </cell>
        </row>
        <row r="266">
          <cell r="B266" t="str">
            <v>JMFINANCIL</v>
          </cell>
          <cell r="C266">
            <v>92.33</v>
          </cell>
        </row>
        <row r="267">
          <cell r="B267" t="str">
            <v>JSWENERGY</v>
          </cell>
          <cell r="C267">
            <v>710.7</v>
          </cell>
        </row>
        <row r="268">
          <cell r="B268" t="str">
            <v>JSWINFRA</v>
          </cell>
          <cell r="C268">
            <v>312.7</v>
          </cell>
        </row>
        <row r="269">
          <cell r="B269" t="str">
            <v>JSWSTEEL</v>
          </cell>
          <cell r="C269">
            <v>933.25</v>
          </cell>
        </row>
        <row r="270">
          <cell r="B270" t="str">
            <v>JAIBALAJI</v>
          </cell>
          <cell r="C270">
            <v>935.05</v>
          </cell>
        </row>
        <row r="271">
          <cell r="B271" t="str">
            <v>J&amp;KBANK</v>
          </cell>
          <cell r="C271">
            <v>111.19</v>
          </cell>
        </row>
        <row r="272">
          <cell r="B272" t="str">
            <v>JINDALSAW</v>
          </cell>
          <cell r="C272">
            <v>688</v>
          </cell>
        </row>
        <row r="273">
          <cell r="B273" t="str">
            <v>JSL</v>
          </cell>
          <cell r="C273">
            <v>729.75</v>
          </cell>
        </row>
        <row r="274">
          <cell r="B274" t="str">
            <v>JINDALSTEL</v>
          </cell>
          <cell r="C274">
            <v>965.75</v>
          </cell>
        </row>
        <row r="275">
          <cell r="B275" t="str">
            <v>JIOFIN</v>
          </cell>
          <cell r="C275">
            <v>329.6</v>
          </cell>
        </row>
        <row r="276">
          <cell r="B276" t="str">
            <v>JUBLFOOD</v>
          </cell>
          <cell r="C276">
            <v>657.6</v>
          </cell>
        </row>
        <row r="277">
          <cell r="B277" t="str">
            <v>JUBLINGREA</v>
          </cell>
          <cell r="C277">
            <v>692</v>
          </cell>
        </row>
        <row r="278">
          <cell r="B278" t="str">
            <v>JUBLPHARMA</v>
          </cell>
          <cell r="C278">
            <v>893.55</v>
          </cell>
        </row>
        <row r="279">
          <cell r="B279" t="str">
            <v>JWL</v>
          </cell>
          <cell r="C279">
            <v>555.6</v>
          </cell>
        </row>
        <row r="280">
          <cell r="B280" t="str">
            <v>JUSTDIAL</v>
          </cell>
          <cell r="C280">
            <v>1321.45</v>
          </cell>
        </row>
        <row r="281">
          <cell r="B281" t="str">
            <v>JYOTHYLAB</v>
          </cell>
          <cell r="C281">
            <v>570.15</v>
          </cell>
        </row>
        <row r="282">
          <cell r="B282" t="str">
            <v>KPRMILL</v>
          </cell>
          <cell r="C282">
            <v>891.05</v>
          </cell>
        </row>
        <row r="283">
          <cell r="B283" t="str">
            <v>KEI</v>
          </cell>
          <cell r="C283">
            <v>4700.7</v>
          </cell>
        </row>
        <row r="284">
          <cell r="B284" t="str">
            <v>KNRCON</v>
          </cell>
          <cell r="C284">
            <v>343.35</v>
          </cell>
        </row>
        <row r="285">
          <cell r="B285" t="str">
            <v>KPITTECH</v>
          </cell>
          <cell r="C285">
            <v>1832.4</v>
          </cell>
        </row>
        <row r="286">
          <cell r="B286" t="str">
            <v>KRBL</v>
          </cell>
          <cell r="C286">
            <v>296.55</v>
          </cell>
        </row>
        <row r="287">
          <cell r="B287" t="str">
            <v>KSB</v>
          </cell>
          <cell r="C287">
            <v>925.65</v>
          </cell>
        </row>
        <row r="288">
          <cell r="B288" t="str">
            <v>KAJARIACER</v>
          </cell>
          <cell r="C288">
            <v>1349.3</v>
          </cell>
        </row>
        <row r="289">
          <cell r="B289" t="str">
            <v>KPIL</v>
          </cell>
          <cell r="C289">
            <v>1251.95</v>
          </cell>
        </row>
        <row r="290">
          <cell r="B290" t="str">
            <v>KALYANKJIL</v>
          </cell>
          <cell r="C290">
            <v>596.4</v>
          </cell>
        </row>
        <row r="291">
          <cell r="B291" t="str">
            <v>KANSAINER</v>
          </cell>
          <cell r="C291">
            <v>301.10000000000002</v>
          </cell>
        </row>
        <row r="292">
          <cell r="B292" t="str">
            <v>KARURVYSYA</v>
          </cell>
          <cell r="C292">
            <v>223.38</v>
          </cell>
        </row>
        <row r="293">
          <cell r="B293" t="str">
            <v>KAYNES</v>
          </cell>
          <cell r="C293">
            <v>5024.3</v>
          </cell>
        </row>
        <row r="294">
          <cell r="B294" t="str">
            <v>KEC</v>
          </cell>
          <cell r="C294">
            <v>829.35</v>
          </cell>
        </row>
        <row r="295">
          <cell r="B295" t="str">
            <v>KFINTECH</v>
          </cell>
          <cell r="C295">
            <v>1015.9</v>
          </cell>
        </row>
        <row r="296">
          <cell r="B296" t="str">
            <v>KOTAKBANK</v>
          </cell>
          <cell r="C296">
            <v>1821.5</v>
          </cell>
        </row>
        <row r="297">
          <cell r="B297" t="str">
            <v>KIMS</v>
          </cell>
          <cell r="C297">
            <v>2442</v>
          </cell>
        </row>
        <row r="298">
          <cell r="B298" t="str">
            <v>LTF</v>
          </cell>
          <cell r="C298">
            <v>168.92</v>
          </cell>
        </row>
        <row r="299">
          <cell r="B299" t="str">
            <v>LTTS</v>
          </cell>
          <cell r="C299">
            <v>5488.3</v>
          </cell>
        </row>
        <row r="300">
          <cell r="B300" t="str">
            <v>LICHSGFIN</v>
          </cell>
          <cell r="C300">
            <v>682.35</v>
          </cell>
        </row>
        <row r="301">
          <cell r="B301" t="str">
            <v>LTIM</v>
          </cell>
          <cell r="C301">
            <v>5704.4</v>
          </cell>
        </row>
        <row r="302">
          <cell r="B302" t="str">
            <v>LT</v>
          </cell>
          <cell r="C302">
            <v>3606.5</v>
          </cell>
        </row>
        <row r="303">
          <cell r="B303" t="str">
            <v>LATENTVIEW</v>
          </cell>
          <cell r="C303">
            <v>510.9</v>
          </cell>
        </row>
        <row r="304">
          <cell r="B304" t="str">
            <v>LAURUSLABS</v>
          </cell>
          <cell r="C304">
            <v>449.75</v>
          </cell>
        </row>
        <row r="305">
          <cell r="B305" t="str">
            <v>LXCHEM</v>
          </cell>
          <cell r="C305">
            <v>283</v>
          </cell>
        </row>
        <row r="306">
          <cell r="B306" t="str">
            <v>LEMONTREE</v>
          </cell>
          <cell r="C306">
            <v>133.63999999999999</v>
          </cell>
        </row>
        <row r="307">
          <cell r="B307" t="str">
            <v>LICI</v>
          </cell>
          <cell r="C307">
            <v>1075.5</v>
          </cell>
        </row>
        <row r="308">
          <cell r="B308" t="str">
            <v>LINDEINDIA</v>
          </cell>
          <cell r="C308">
            <v>7298.9</v>
          </cell>
        </row>
        <row r="309">
          <cell r="B309" t="str">
            <v>LLOYDSME</v>
          </cell>
          <cell r="C309">
            <v>776.55</v>
          </cell>
        </row>
        <row r="310">
          <cell r="B310" t="str">
            <v>LUPIN</v>
          </cell>
          <cell r="C310">
            <v>2109.1999999999998</v>
          </cell>
        </row>
        <row r="311">
          <cell r="B311" t="str">
            <v>MMTC</v>
          </cell>
          <cell r="C311">
            <v>103.94</v>
          </cell>
        </row>
        <row r="312">
          <cell r="B312" t="str">
            <v>MRF</v>
          </cell>
          <cell r="C312">
            <v>139614.54999999999</v>
          </cell>
        </row>
        <row r="313">
          <cell r="B313" t="str">
            <v>MTARTECH</v>
          </cell>
          <cell r="C313">
            <v>1755.4</v>
          </cell>
        </row>
        <row r="314">
          <cell r="B314" t="str">
            <v>LODHA</v>
          </cell>
          <cell r="C314">
            <v>1222.8499999999999</v>
          </cell>
        </row>
        <row r="315">
          <cell r="B315" t="str">
            <v>MGL</v>
          </cell>
          <cell r="C315">
            <v>1814.75</v>
          </cell>
        </row>
        <row r="316">
          <cell r="B316" t="str">
            <v>MAHSEAMLES</v>
          </cell>
          <cell r="C316">
            <v>646.04999999999995</v>
          </cell>
        </row>
        <row r="317">
          <cell r="B317" t="str">
            <v>M&amp;MFIN</v>
          </cell>
          <cell r="C317">
            <v>313.7</v>
          </cell>
        </row>
        <row r="318">
          <cell r="B318" t="str">
            <v>M&amp;M</v>
          </cell>
          <cell r="C318">
            <v>2732.95</v>
          </cell>
        </row>
        <row r="319">
          <cell r="B319" t="str">
            <v>MHRIL</v>
          </cell>
          <cell r="C319">
            <v>410.1</v>
          </cell>
        </row>
        <row r="320">
          <cell r="B320" t="str">
            <v>MAHLIFE</v>
          </cell>
          <cell r="C320">
            <v>579.35</v>
          </cell>
        </row>
        <row r="321">
          <cell r="B321" t="str">
            <v>MANAPPURAM</v>
          </cell>
          <cell r="C321">
            <v>216.8</v>
          </cell>
        </row>
        <row r="322">
          <cell r="B322" t="str">
            <v>MRPL</v>
          </cell>
          <cell r="C322">
            <v>212.71</v>
          </cell>
        </row>
        <row r="323">
          <cell r="B323" t="str">
            <v>MANKIND</v>
          </cell>
          <cell r="C323">
            <v>2319.6</v>
          </cell>
        </row>
        <row r="324">
          <cell r="B324" t="str">
            <v>MARICO</v>
          </cell>
          <cell r="C324">
            <v>682.95</v>
          </cell>
        </row>
        <row r="325">
          <cell r="B325" t="str">
            <v>MARUTI</v>
          </cell>
          <cell r="C325">
            <v>12276.35</v>
          </cell>
        </row>
        <row r="326">
          <cell r="B326" t="str">
            <v>MASTEK</v>
          </cell>
          <cell r="C326">
            <v>2958.25</v>
          </cell>
        </row>
        <row r="327">
          <cell r="B327" t="str">
            <v>MFSL</v>
          </cell>
          <cell r="C327">
            <v>1057.8499999999999</v>
          </cell>
        </row>
        <row r="328">
          <cell r="B328" t="str">
            <v>MAXHEALTH</v>
          </cell>
          <cell r="C328">
            <v>868.35</v>
          </cell>
        </row>
        <row r="329">
          <cell r="B329" t="str">
            <v>MAZDOCK</v>
          </cell>
          <cell r="C329">
            <v>4467.95</v>
          </cell>
        </row>
        <row r="330">
          <cell r="B330" t="str">
            <v>MEDPLUS</v>
          </cell>
          <cell r="C330">
            <v>635</v>
          </cell>
        </row>
        <row r="331">
          <cell r="B331" t="str">
            <v>METROBRAND</v>
          </cell>
          <cell r="C331">
            <v>1372.25</v>
          </cell>
        </row>
        <row r="332">
          <cell r="B332" t="str">
            <v>METROPOLIS</v>
          </cell>
          <cell r="C332">
            <v>2099.75</v>
          </cell>
        </row>
        <row r="333">
          <cell r="B333" t="str">
            <v>MINDACORP</v>
          </cell>
          <cell r="C333">
            <v>538.04999999999995</v>
          </cell>
        </row>
        <row r="334">
          <cell r="B334" t="str">
            <v>MSUMI</v>
          </cell>
          <cell r="C334">
            <v>72.540000000000006</v>
          </cell>
        </row>
        <row r="335">
          <cell r="B335" t="str">
            <v>MOTILALOFS</v>
          </cell>
          <cell r="C335">
            <v>702.5</v>
          </cell>
        </row>
        <row r="336">
          <cell r="B336" t="str">
            <v>MPHASIS</v>
          </cell>
          <cell r="C336">
            <v>3065.65</v>
          </cell>
        </row>
        <row r="337">
          <cell r="B337" t="str">
            <v>MCX</v>
          </cell>
          <cell r="C337">
            <v>4778.8500000000004</v>
          </cell>
        </row>
        <row r="338">
          <cell r="B338" t="str">
            <v>MUTHOOTFIN</v>
          </cell>
          <cell r="C338">
            <v>1928.2</v>
          </cell>
        </row>
        <row r="339">
          <cell r="B339" t="str">
            <v>NATCOPHARM</v>
          </cell>
          <cell r="C339">
            <v>1551.35</v>
          </cell>
        </row>
        <row r="340">
          <cell r="B340" t="str">
            <v>NBCC</v>
          </cell>
          <cell r="C340">
            <v>181.89</v>
          </cell>
        </row>
        <row r="341">
          <cell r="B341" t="str">
            <v>NCC</v>
          </cell>
          <cell r="C341">
            <v>320.95</v>
          </cell>
        </row>
        <row r="342">
          <cell r="B342" t="str">
            <v>NHPC</v>
          </cell>
          <cell r="C342">
            <v>97.93</v>
          </cell>
        </row>
        <row r="343">
          <cell r="B343" t="str">
            <v>NLCINDIA</v>
          </cell>
          <cell r="C343">
            <v>271.64999999999998</v>
          </cell>
        </row>
        <row r="344">
          <cell r="B344" t="str">
            <v>NMDC</v>
          </cell>
          <cell r="C344">
            <v>226.34</v>
          </cell>
        </row>
        <row r="345">
          <cell r="B345" t="str">
            <v>NSLNISP</v>
          </cell>
          <cell r="C345">
            <v>55.17</v>
          </cell>
        </row>
        <row r="346">
          <cell r="B346" t="str">
            <v>NTPC</v>
          </cell>
          <cell r="C346">
            <v>403.35</v>
          </cell>
        </row>
        <row r="347">
          <cell r="B347" t="str">
            <v>NH</v>
          </cell>
          <cell r="C347">
            <v>1268.95</v>
          </cell>
        </row>
        <row r="348">
          <cell r="B348" t="str">
            <v>NATIONALUM</v>
          </cell>
          <cell r="C348">
            <v>171.35</v>
          </cell>
        </row>
        <row r="349">
          <cell r="B349" t="str">
            <v>NAVINFLUOR</v>
          </cell>
          <cell r="C349">
            <v>3334.6</v>
          </cell>
        </row>
        <row r="350">
          <cell r="B350" t="str">
            <v>NESTLEIND</v>
          </cell>
          <cell r="C350">
            <v>2551</v>
          </cell>
        </row>
        <row r="351">
          <cell r="B351" t="str">
            <v>NETWORK18</v>
          </cell>
          <cell r="C351">
            <v>99.92</v>
          </cell>
        </row>
        <row r="352">
          <cell r="B352" t="str">
            <v>NAM-INDIA</v>
          </cell>
          <cell r="C352">
            <v>716.8</v>
          </cell>
        </row>
        <row r="353">
          <cell r="B353" t="str">
            <v>NUVAMA</v>
          </cell>
          <cell r="C353">
            <v>6208.9</v>
          </cell>
        </row>
        <row r="354">
          <cell r="B354" t="str">
            <v>NUVOCO</v>
          </cell>
          <cell r="C354">
            <v>344.95</v>
          </cell>
        </row>
        <row r="355">
          <cell r="B355" t="str">
            <v>OBEROIRLTY</v>
          </cell>
          <cell r="C355">
            <v>1734.1</v>
          </cell>
        </row>
        <row r="356">
          <cell r="B356" t="str">
            <v>ONGC</v>
          </cell>
          <cell r="C356">
            <v>324.35000000000002</v>
          </cell>
        </row>
        <row r="357">
          <cell r="B357" t="str">
            <v>OIL</v>
          </cell>
          <cell r="C357">
            <v>681.15</v>
          </cell>
        </row>
        <row r="358">
          <cell r="B358" t="str">
            <v>OLECTRA</v>
          </cell>
          <cell r="C358">
            <v>1612.7</v>
          </cell>
        </row>
        <row r="359">
          <cell r="B359" t="str">
            <v>PAYTM</v>
          </cell>
          <cell r="C359">
            <v>553.70000000000005</v>
          </cell>
        </row>
        <row r="360">
          <cell r="B360" t="str">
            <v>OFSS</v>
          </cell>
          <cell r="C360">
            <v>11106.05</v>
          </cell>
        </row>
        <row r="361">
          <cell r="B361" t="str">
            <v>POLICYBZR</v>
          </cell>
          <cell r="C361">
            <v>1696.05</v>
          </cell>
        </row>
        <row r="362">
          <cell r="B362" t="str">
            <v>PCBL</v>
          </cell>
          <cell r="C362">
            <v>450.9</v>
          </cell>
        </row>
        <row r="363">
          <cell r="B363" t="str">
            <v>PIIND</v>
          </cell>
          <cell r="C363">
            <v>4428.05</v>
          </cell>
        </row>
        <row r="364">
          <cell r="B364" t="str">
            <v>PNBHOUSING</v>
          </cell>
          <cell r="C364">
            <v>867.15</v>
          </cell>
        </row>
        <row r="365">
          <cell r="B365" t="str">
            <v>PNCINFRA</v>
          </cell>
          <cell r="C365">
            <v>468.6</v>
          </cell>
        </row>
        <row r="366">
          <cell r="B366" t="str">
            <v>PVRINOX</v>
          </cell>
          <cell r="C366">
            <v>1515.15</v>
          </cell>
        </row>
        <row r="367">
          <cell r="B367" t="str">
            <v>PAGEIND</v>
          </cell>
          <cell r="C367">
            <v>42176.4</v>
          </cell>
        </row>
        <row r="368">
          <cell r="B368" t="str">
            <v>PATANJALI</v>
          </cell>
          <cell r="C368">
            <v>1909.7</v>
          </cell>
        </row>
        <row r="369">
          <cell r="B369" t="str">
            <v>PERSISTENT</v>
          </cell>
          <cell r="C369">
            <v>4959.75</v>
          </cell>
        </row>
        <row r="370">
          <cell r="B370" t="str">
            <v>PETRONET</v>
          </cell>
          <cell r="C370">
            <v>381.2</v>
          </cell>
        </row>
        <row r="371">
          <cell r="B371" t="str">
            <v>PHOENIXLTD</v>
          </cell>
          <cell r="C371">
            <v>3690.05</v>
          </cell>
        </row>
        <row r="372">
          <cell r="B372" t="str">
            <v>PIDILITIND</v>
          </cell>
          <cell r="C372">
            <v>3127.1</v>
          </cell>
        </row>
        <row r="373">
          <cell r="B373" t="str">
            <v>PEL</v>
          </cell>
          <cell r="C373">
            <v>1037.45</v>
          </cell>
        </row>
        <row r="374">
          <cell r="B374" t="str">
            <v>PPLPHARMA</v>
          </cell>
          <cell r="C374">
            <v>188.63</v>
          </cell>
        </row>
        <row r="375">
          <cell r="B375" t="str">
            <v>POLYMED</v>
          </cell>
          <cell r="C375">
            <v>2149.65</v>
          </cell>
        </row>
        <row r="376">
          <cell r="B376" t="str">
            <v>POLYCAB</v>
          </cell>
          <cell r="C376">
            <v>6832</v>
          </cell>
        </row>
        <row r="377">
          <cell r="B377" t="str">
            <v>POONAWALLA</v>
          </cell>
          <cell r="C377">
            <v>403</v>
          </cell>
        </row>
        <row r="378">
          <cell r="B378" t="str">
            <v>PFC</v>
          </cell>
          <cell r="C378">
            <v>517.5</v>
          </cell>
        </row>
        <row r="379">
          <cell r="B379" t="str">
            <v>POWERGRID</v>
          </cell>
          <cell r="C379">
            <v>334</v>
          </cell>
        </row>
        <row r="380">
          <cell r="B380" t="str">
            <v>PRAJIND</v>
          </cell>
          <cell r="C380">
            <v>779.15</v>
          </cell>
        </row>
        <row r="381">
          <cell r="B381" t="str">
            <v>PRESTIGE</v>
          </cell>
          <cell r="C381">
            <v>1744.9</v>
          </cell>
        </row>
        <row r="382">
          <cell r="B382" t="str">
            <v>PRINCEPIPE</v>
          </cell>
          <cell r="C382">
            <v>608.65</v>
          </cell>
        </row>
        <row r="383">
          <cell r="B383" t="str">
            <v>PRSMJOHNSN</v>
          </cell>
          <cell r="C383">
            <v>161.4</v>
          </cell>
        </row>
        <row r="384">
          <cell r="B384" t="str">
            <v>PGHH</v>
          </cell>
          <cell r="C384">
            <v>17081.05</v>
          </cell>
        </row>
        <row r="385">
          <cell r="B385" t="str">
            <v>PNB</v>
          </cell>
          <cell r="C385">
            <v>117.36</v>
          </cell>
        </row>
        <row r="386">
          <cell r="B386" t="str">
            <v>QUESS</v>
          </cell>
          <cell r="C386">
            <v>730</v>
          </cell>
        </row>
        <row r="387">
          <cell r="B387" t="str">
            <v>RRKABEL</v>
          </cell>
          <cell r="C387">
            <v>1631</v>
          </cell>
        </row>
        <row r="388">
          <cell r="B388" t="str">
            <v>RBLBANK</v>
          </cell>
          <cell r="C388">
            <v>230.06</v>
          </cell>
        </row>
        <row r="389">
          <cell r="B389" t="str">
            <v>RECLTD</v>
          </cell>
          <cell r="C389">
            <v>595.35</v>
          </cell>
        </row>
        <row r="390">
          <cell r="B390" t="str">
            <v>RHIM</v>
          </cell>
          <cell r="C390">
            <v>633.29999999999995</v>
          </cell>
        </row>
        <row r="391">
          <cell r="B391" t="str">
            <v>RITES</v>
          </cell>
          <cell r="C391">
            <v>656.75</v>
          </cell>
        </row>
        <row r="392">
          <cell r="B392" t="str">
            <v>RADICO</v>
          </cell>
          <cell r="C392">
            <v>1765.25</v>
          </cell>
        </row>
        <row r="393">
          <cell r="B393" t="str">
            <v>RVNL</v>
          </cell>
          <cell r="C393">
            <v>570.75</v>
          </cell>
        </row>
        <row r="394">
          <cell r="B394" t="str">
            <v>RAILTEL</v>
          </cell>
          <cell r="C394">
            <v>471.7</v>
          </cell>
        </row>
        <row r="395">
          <cell r="B395" t="str">
            <v>RAINBOW</v>
          </cell>
          <cell r="C395">
            <v>1212.55</v>
          </cell>
        </row>
        <row r="396">
          <cell r="B396" t="str">
            <v>RAJESHEXPO</v>
          </cell>
          <cell r="C396">
            <v>298.3</v>
          </cell>
        </row>
        <row r="397">
          <cell r="B397" t="str">
            <v>RKFORGE</v>
          </cell>
          <cell r="C397">
            <v>957.15</v>
          </cell>
        </row>
        <row r="398">
          <cell r="B398" t="str">
            <v>RCF</v>
          </cell>
          <cell r="C398">
            <v>202.69</v>
          </cell>
        </row>
        <row r="399">
          <cell r="B399" t="str">
            <v>RATNAMANI</v>
          </cell>
          <cell r="C399">
            <v>3545.1</v>
          </cell>
        </row>
        <row r="400">
          <cell r="B400" t="str">
            <v>RTNINDIA</v>
          </cell>
          <cell r="C400">
            <v>82.62</v>
          </cell>
        </row>
        <row r="401">
          <cell r="B401" t="str">
            <v>RAYMOND</v>
          </cell>
          <cell r="C401">
            <v>2025.45</v>
          </cell>
        </row>
        <row r="402">
          <cell r="B402" t="str">
            <v>REDINGTON</v>
          </cell>
          <cell r="C402">
            <v>209.37</v>
          </cell>
        </row>
        <row r="403">
          <cell r="B403" t="str">
            <v>RELIANCE</v>
          </cell>
          <cell r="C403">
            <v>2996.25</v>
          </cell>
        </row>
        <row r="404">
          <cell r="B404" t="str">
            <v>RBA</v>
          </cell>
          <cell r="C404">
            <v>109.12</v>
          </cell>
        </row>
        <row r="405">
          <cell r="B405" t="str">
            <v>ROUTE</v>
          </cell>
          <cell r="C405">
            <v>1567.7</v>
          </cell>
        </row>
        <row r="406">
          <cell r="B406" t="str">
            <v>SBFC</v>
          </cell>
          <cell r="C406">
            <v>86.6</v>
          </cell>
        </row>
        <row r="407">
          <cell r="B407" t="str">
            <v>SBICARD</v>
          </cell>
          <cell r="C407">
            <v>714.45</v>
          </cell>
        </row>
        <row r="408">
          <cell r="B408" t="str">
            <v>SBILIFE</v>
          </cell>
          <cell r="C408">
            <v>1795.25</v>
          </cell>
        </row>
        <row r="409">
          <cell r="B409" t="str">
            <v>SJVN</v>
          </cell>
          <cell r="C409">
            <v>133.31</v>
          </cell>
        </row>
        <row r="410">
          <cell r="B410" t="str">
            <v>SKFINDIA</v>
          </cell>
          <cell r="C410">
            <v>5288.25</v>
          </cell>
        </row>
        <row r="411">
          <cell r="B411" t="str">
            <v>SRF</v>
          </cell>
          <cell r="C411">
            <v>2533.1</v>
          </cell>
        </row>
        <row r="412">
          <cell r="B412" t="str">
            <v>SAFARI</v>
          </cell>
          <cell r="C412">
            <v>2362.9</v>
          </cell>
        </row>
        <row r="413">
          <cell r="B413" t="str">
            <v>MOTHERSON</v>
          </cell>
          <cell r="C413">
            <v>193.89</v>
          </cell>
        </row>
        <row r="414">
          <cell r="B414" t="str">
            <v>SANOFI</v>
          </cell>
          <cell r="C414">
            <v>6859.7</v>
          </cell>
        </row>
        <row r="415">
          <cell r="B415" t="str">
            <v>SAPPHIRE</v>
          </cell>
          <cell r="C415">
            <v>1608.9</v>
          </cell>
        </row>
        <row r="416">
          <cell r="B416" t="str">
            <v>SAREGAMA</v>
          </cell>
          <cell r="C416">
            <v>524.1</v>
          </cell>
        </row>
        <row r="417">
          <cell r="B417" t="str">
            <v>SCHAEFFLER</v>
          </cell>
          <cell r="C417">
            <v>4063.2</v>
          </cell>
        </row>
        <row r="418">
          <cell r="B418" t="str">
            <v>SCHNEIDER</v>
          </cell>
          <cell r="C418">
            <v>812.25</v>
          </cell>
        </row>
        <row r="419">
          <cell r="B419" t="str">
            <v>SHREECEM</v>
          </cell>
          <cell r="C419">
            <v>25012.400000000001</v>
          </cell>
        </row>
        <row r="420">
          <cell r="B420" t="str">
            <v>RENUKA</v>
          </cell>
          <cell r="C420">
            <v>47.95</v>
          </cell>
        </row>
        <row r="421">
          <cell r="B421" t="str">
            <v>SHRIRAMFIN</v>
          </cell>
          <cell r="C421">
            <v>3143.6</v>
          </cell>
        </row>
        <row r="422">
          <cell r="B422" t="str">
            <v>SHYAMMETL</v>
          </cell>
          <cell r="C422">
            <v>810.2</v>
          </cell>
        </row>
        <row r="423">
          <cell r="B423" t="str">
            <v>SIEMENS</v>
          </cell>
          <cell r="C423">
            <v>7056.05</v>
          </cell>
        </row>
        <row r="424">
          <cell r="B424" t="str">
            <v>SIGNATURE</v>
          </cell>
          <cell r="C424">
            <v>1510.55</v>
          </cell>
        </row>
        <row r="425">
          <cell r="B425" t="str">
            <v>SOBHA</v>
          </cell>
          <cell r="C425">
            <v>1693.65</v>
          </cell>
        </row>
        <row r="426">
          <cell r="B426" t="str">
            <v>SOLARINDS</v>
          </cell>
          <cell r="C426">
            <v>10395.5</v>
          </cell>
        </row>
        <row r="427">
          <cell r="B427" t="str">
            <v>SONACOMS</v>
          </cell>
          <cell r="C427">
            <v>689.95</v>
          </cell>
        </row>
        <row r="428">
          <cell r="B428" t="str">
            <v>SONATSOFTW</v>
          </cell>
          <cell r="C428">
            <v>626.54999999999995</v>
          </cell>
        </row>
        <row r="429">
          <cell r="B429" t="str">
            <v>STARHEALTH</v>
          </cell>
          <cell r="C429">
            <v>609.79999999999995</v>
          </cell>
        </row>
        <row r="430">
          <cell r="B430" t="str">
            <v>SBIN</v>
          </cell>
          <cell r="C430">
            <v>820.3</v>
          </cell>
        </row>
        <row r="431">
          <cell r="B431" t="str">
            <v>SAIL</v>
          </cell>
          <cell r="C431">
            <v>133.88</v>
          </cell>
        </row>
        <row r="432">
          <cell r="B432" t="str">
            <v>SWSOLAR</v>
          </cell>
          <cell r="C432">
            <v>684.9</v>
          </cell>
        </row>
        <row r="433">
          <cell r="B433" t="str">
            <v>STLTECH</v>
          </cell>
          <cell r="C433">
            <v>137.69</v>
          </cell>
        </row>
        <row r="434">
          <cell r="B434" t="str">
            <v>SUMICHEM</v>
          </cell>
          <cell r="C434">
            <v>542.25</v>
          </cell>
        </row>
        <row r="435">
          <cell r="B435" t="str">
            <v>SPARC</v>
          </cell>
          <cell r="C435">
            <v>214.9</v>
          </cell>
        </row>
        <row r="436">
          <cell r="B436" t="str">
            <v>SUNPHARMA</v>
          </cell>
          <cell r="C436">
            <v>1750.65</v>
          </cell>
        </row>
        <row r="437">
          <cell r="B437" t="str">
            <v>SUNTV</v>
          </cell>
          <cell r="C437">
            <v>790.1</v>
          </cell>
        </row>
        <row r="438">
          <cell r="B438" t="str">
            <v>SUNDARMFIN</v>
          </cell>
          <cell r="C438">
            <v>4416.45</v>
          </cell>
        </row>
        <row r="439">
          <cell r="B439" t="str">
            <v>SUNDRMFAST</v>
          </cell>
          <cell r="C439">
            <v>1341.4</v>
          </cell>
        </row>
        <row r="440">
          <cell r="B440" t="str">
            <v>SUNTECK</v>
          </cell>
          <cell r="C440">
            <v>607.35</v>
          </cell>
        </row>
        <row r="441">
          <cell r="B441" t="str">
            <v>SUPREMEIND</v>
          </cell>
          <cell r="C441">
            <v>5544.95</v>
          </cell>
        </row>
        <row r="442">
          <cell r="B442" t="str">
            <v>SUVENPHAR</v>
          </cell>
          <cell r="C442">
            <v>1058.25</v>
          </cell>
        </row>
        <row r="443">
          <cell r="B443" t="str">
            <v>SUZLON</v>
          </cell>
          <cell r="C443">
            <v>77.569999999999993</v>
          </cell>
        </row>
        <row r="444">
          <cell r="B444" t="str">
            <v>SWANENERGY</v>
          </cell>
          <cell r="C444">
            <v>688</v>
          </cell>
        </row>
        <row r="445">
          <cell r="B445" t="str">
            <v>SYNGENE</v>
          </cell>
          <cell r="C445">
            <v>842.05</v>
          </cell>
        </row>
        <row r="446">
          <cell r="B446" t="str">
            <v>SYRMA</v>
          </cell>
          <cell r="C446">
            <v>439.15</v>
          </cell>
        </row>
        <row r="447">
          <cell r="B447" t="str">
            <v>TV18BRDCST</v>
          </cell>
          <cell r="C447">
            <v>49.71</v>
          </cell>
        </row>
        <row r="448">
          <cell r="B448" t="str">
            <v>TVSMOTOR</v>
          </cell>
          <cell r="C448">
            <v>2706.25</v>
          </cell>
        </row>
        <row r="449">
          <cell r="B449" t="str">
            <v>TVSSCS</v>
          </cell>
          <cell r="C449">
            <v>195.34</v>
          </cell>
        </row>
        <row r="450">
          <cell r="B450" t="str">
            <v>TMB</v>
          </cell>
          <cell r="C450">
            <v>462.05</v>
          </cell>
        </row>
        <row r="451">
          <cell r="B451" t="str">
            <v>TANLA</v>
          </cell>
          <cell r="C451">
            <v>916</v>
          </cell>
        </row>
        <row r="452">
          <cell r="B452" t="str">
            <v>TATACHEM</v>
          </cell>
          <cell r="C452">
            <v>1085.45</v>
          </cell>
        </row>
        <row r="453">
          <cell r="B453" t="str">
            <v>TATACOMM</v>
          </cell>
          <cell r="C453">
            <v>1918.95</v>
          </cell>
        </row>
        <row r="454">
          <cell r="B454" t="str">
            <v>TCS</v>
          </cell>
          <cell r="C454">
            <v>4502</v>
          </cell>
        </row>
        <row r="455">
          <cell r="B455" t="str">
            <v>TATACONSUM</v>
          </cell>
          <cell r="C455">
            <v>1205.8</v>
          </cell>
        </row>
        <row r="456">
          <cell r="B456" t="str">
            <v>TATAELXSI</v>
          </cell>
          <cell r="C456">
            <v>6963.7</v>
          </cell>
        </row>
        <row r="457">
          <cell r="B457" t="str">
            <v>TATAINVEST</v>
          </cell>
          <cell r="C457">
            <v>6236.3</v>
          </cell>
        </row>
        <row r="458">
          <cell r="B458" t="str">
            <v>TATAMTRDVR</v>
          </cell>
          <cell r="C458">
            <v>735.3</v>
          </cell>
        </row>
        <row r="459">
          <cell r="B459" t="str">
            <v>TATAMOTORS</v>
          </cell>
          <cell r="C459">
            <v>1068.45</v>
          </cell>
        </row>
        <row r="460">
          <cell r="B460" t="str">
            <v>TATAPOWER</v>
          </cell>
          <cell r="C460">
            <v>422.95</v>
          </cell>
        </row>
        <row r="461">
          <cell r="B461" t="str">
            <v>TATASTEEL</v>
          </cell>
          <cell r="C461">
            <v>154.13999999999999</v>
          </cell>
        </row>
        <row r="462">
          <cell r="B462" t="str">
            <v>TATATECH</v>
          </cell>
          <cell r="C462">
            <v>1007.2</v>
          </cell>
        </row>
        <row r="463">
          <cell r="B463" t="str">
            <v>TTML</v>
          </cell>
          <cell r="C463">
            <v>95.48</v>
          </cell>
        </row>
        <row r="464">
          <cell r="B464" t="str">
            <v>TECHM</v>
          </cell>
          <cell r="C464">
            <v>1611.25</v>
          </cell>
        </row>
        <row r="465">
          <cell r="B465" t="str">
            <v>TEJASNET</v>
          </cell>
          <cell r="C465">
            <v>1306.5999999999999</v>
          </cell>
        </row>
        <row r="466">
          <cell r="B466" t="str">
            <v>NIACL</v>
          </cell>
          <cell r="C466">
            <v>268.60000000000002</v>
          </cell>
        </row>
        <row r="467">
          <cell r="B467" t="str">
            <v>RAMCOCEM</v>
          </cell>
          <cell r="C467">
            <v>832.3</v>
          </cell>
        </row>
        <row r="468">
          <cell r="B468" t="str">
            <v>THERMAX</v>
          </cell>
          <cell r="C468">
            <v>4568.7</v>
          </cell>
        </row>
        <row r="469">
          <cell r="B469" t="str">
            <v>TIMKEN</v>
          </cell>
          <cell r="C469">
            <v>3705.2</v>
          </cell>
        </row>
        <row r="470">
          <cell r="B470" t="str">
            <v>TITAGARH</v>
          </cell>
          <cell r="C470">
            <v>1417.2</v>
          </cell>
        </row>
        <row r="471">
          <cell r="B471" t="str">
            <v>TITAN</v>
          </cell>
          <cell r="C471">
            <v>3604.4</v>
          </cell>
        </row>
        <row r="472">
          <cell r="B472" t="str">
            <v>TORNTPHARM</v>
          </cell>
          <cell r="C472">
            <v>3362.6</v>
          </cell>
        </row>
        <row r="473">
          <cell r="B473" t="str">
            <v>TORNTPOWER</v>
          </cell>
          <cell r="C473">
            <v>1698.55</v>
          </cell>
        </row>
        <row r="474">
          <cell r="B474" t="str">
            <v>TRENT</v>
          </cell>
          <cell r="C474">
            <v>6989.8</v>
          </cell>
        </row>
        <row r="475">
          <cell r="B475" t="str">
            <v>TRIDENT</v>
          </cell>
          <cell r="C475">
            <v>38.03</v>
          </cell>
        </row>
        <row r="476">
          <cell r="B476" t="str">
            <v>TRIVENI</v>
          </cell>
          <cell r="C476">
            <v>452.9</v>
          </cell>
        </row>
        <row r="477">
          <cell r="B477" t="str">
            <v>TRITURBINE</v>
          </cell>
          <cell r="C477">
            <v>755.85</v>
          </cell>
        </row>
        <row r="478">
          <cell r="B478" t="str">
            <v>TIINDIA</v>
          </cell>
          <cell r="C478">
            <v>4137.8</v>
          </cell>
        </row>
        <row r="479">
          <cell r="B479" t="str">
            <v>UCOBANK</v>
          </cell>
          <cell r="C479">
            <v>52.5</v>
          </cell>
        </row>
        <row r="480">
          <cell r="B480" t="str">
            <v>UNOMINDA</v>
          </cell>
          <cell r="C480">
            <v>1137.8499999999999</v>
          </cell>
        </row>
        <row r="481">
          <cell r="B481" t="str">
            <v>UPL</v>
          </cell>
          <cell r="C481">
            <v>579.15</v>
          </cell>
        </row>
        <row r="482">
          <cell r="B482" t="str">
            <v>UTIAMC</v>
          </cell>
          <cell r="C482">
            <v>1131.7</v>
          </cell>
        </row>
        <row r="483">
          <cell r="B483" t="str">
            <v>UJJIVANSFB</v>
          </cell>
          <cell r="C483">
            <v>43.78</v>
          </cell>
        </row>
        <row r="484">
          <cell r="B484" t="str">
            <v>ULTRACEMCO</v>
          </cell>
          <cell r="C484">
            <v>11309.4</v>
          </cell>
        </row>
        <row r="485">
          <cell r="B485" t="str">
            <v>UNIONBANK</v>
          </cell>
          <cell r="C485">
            <v>127.68</v>
          </cell>
        </row>
        <row r="486">
          <cell r="B486" t="str">
            <v>UBL</v>
          </cell>
          <cell r="C486">
            <v>2024.55</v>
          </cell>
        </row>
        <row r="487">
          <cell r="B487" t="str">
            <v>UNITDSPR</v>
          </cell>
          <cell r="C487">
            <v>1451.8</v>
          </cell>
        </row>
        <row r="488">
          <cell r="B488" t="str">
            <v>USHAMART</v>
          </cell>
          <cell r="C488">
            <v>336.8</v>
          </cell>
        </row>
        <row r="489">
          <cell r="B489" t="str">
            <v>VGUARD</v>
          </cell>
          <cell r="C489">
            <v>468.85</v>
          </cell>
        </row>
        <row r="490">
          <cell r="B490" t="str">
            <v>VIPIND</v>
          </cell>
          <cell r="C490">
            <v>465.1</v>
          </cell>
        </row>
        <row r="491">
          <cell r="B491" t="str">
            <v>VAIBHAVGBL</v>
          </cell>
          <cell r="C491">
            <v>341.35</v>
          </cell>
        </row>
        <row r="492">
          <cell r="B492" t="str">
            <v>VTL</v>
          </cell>
          <cell r="C492">
            <v>484</v>
          </cell>
        </row>
        <row r="493">
          <cell r="B493" t="str">
            <v>VARROC</v>
          </cell>
          <cell r="C493">
            <v>604.9</v>
          </cell>
        </row>
        <row r="494">
          <cell r="B494" t="str">
            <v>VBL</v>
          </cell>
          <cell r="C494">
            <v>1594.2</v>
          </cell>
        </row>
        <row r="495">
          <cell r="B495" t="str">
            <v>MANYAVAR</v>
          </cell>
          <cell r="C495">
            <v>1170</v>
          </cell>
        </row>
        <row r="496">
          <cell r="B496" t="str">
            <v>VEDL</v>
          </cell>
          <cell r="C496">
            <v>459.55</v>
          </cell>
        </row>
        <row r="497">
          <cell r="B497" t="str">
            <v>VIJAYA</v>
          </cell>
          <cell r="C497">
            <v>912.05</v>
          </cell>
        </row>
        <row r="498">
          <cell r="B498" t="str">
            <v>IDEA</v>
          </cell>
          <cell r="C498">
            <v>16.2</v>
          </cell>
        </row>
        <row r="499">
          <cell r="B499" t="str">
            <v>VOLTAS</v>
          </cell>
          <cell r="C499">
            <v>1683.8</v>
          </cell>
        </row>
        <row r="500">
          <cell r="B500" t="str">
            <v>WELCORP</v>
          </cell>
          <cell r="C500">
            <v>720.6</v>
          </cell>
        </row>
        <row r="501">
          <cell r="B501" t="str">
            <v>WELSPUNLIV</v>
          </cell>
          <cell r="C501">
            <v>195.33</v>
          </cell>
        </row>
        <row r="502">
          <cell r="B502" t="str">
            <v>WESTLIFE</v>
          </cell>
          <cell r="C502">
            <v>846.75</v>
          </cell>
        </row>
        <row r="503">
          <cell r="B503" t="str">
            <v>WHIRLPOOL</v>
          </cell>
          <cell r="C503">
            <v>2059.5500000000002</v>
          </cell>
        </row>
        <row r="504">
          <cell r="B504" t="str">
            <v>WIPRO</v>
          </cell>
          <cell r="C504">
            <v>519</v>
          </cell>
        </row>
        <row r="505">
          <cell r="B505" t="str">
            <v>YESBANK</v>
          </cell>
          <cell r="C505">
            <v>24.58</v>
          </cell>
        </row>
        <row r="506">
          <cell r="B506" t="str">
            <v>ZFCVINDIA</v>
          </cell>
          <cell r="C506">
            <v>15606.1</v>
          </cell>
        </row>
        <row r="507">
          <cell r="B507" t="str">
            <v>ZEEL</v>
          </cell>
          <cell r="C507">
            <v>139.44</v>
          </cell>
        </row>
        <row r="508">
          <cell r="B508" t="str">
            <v>ZENSARTECH</v>
          </cell>
          <cell r="C508">
            <v>786.5</v>
          </cell>
        </row>
        <row r="509">
          <cell r="B509" t="str">
            <v>ZOMATO</v>
          </cell>
          <cell r="C509">
            <v>257.95999999999998</v>
          </cell>
        </row>
        <row r="510">
          <cell r="B510" t="str">
            <v>ZYDUSLIFE</v>
          </cell>
          <cell r="C510">
            <v>1210.05</v>
          </cell>
        </row>
        <row r="511">
          <cell r="B511" t="str">
            <v>ECLERX</v>
          </cell>
          <cell r="C511">
            <v>2682.35</v>
          </cell>
        </row>
        <row r="516">
          <cell r="B516"/>
          <cell r="C516"/>
        </row>
        <row r="517">
          <cell r="B517"/>
          <cell r="C517"/>
        </row>
        <row r="518">
          <cell r="B518"/>
          <cell r="C518"/>
        </row>
        <row r="519">
          <cell r="B519"/>
          <cell r="C519"/>
        </row>
        <row r="520">
          <cell r="B520"/>
          <cell r="C520"/>
        </row>
        <row r="521">
          <cell r="B521"/>
          <cell r="C521"/>
        </row>
        <row r="522">
          <cell r="B522"/>
          <cell r="C522"/>
        </row>
        <row r="523">
          <cell r="B523"/>
          <cell r="C523"/>
        </row>
        <row r="524">
          <cell r="B524"/>
          <cell r="C524"/>
        </row>
        <row r="525">
          <cell r="B525"/>
          <cell r="C525"/>
        </row>
        <row r="526">
          <cell r="B526"/>
          <cell r="C526"/>
        </row>
        <row r="527">
          <cell r="B527"/>
          <cell r="C527"/>
        </row>
        <row r="528">
          <cell r="B528"/>
          <cell r="C528"/>
        </row>
        <row r="529">
          <cell r="B529"/>
          <cell r="C529"/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45538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45538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2" t="s">
        <v>16</v>
      </c>
      <c r="B9" s="354" t="s">
        <v>17</v>
      </c>
      <c r="C9" s="354" t="s">
        <v>18</v>
      </c>
      <c r="D9" s="354" t="s">
        <v>19</v>
      </c>
      <c r="E9" s="26" t="s">
        <v>20</v>
      </c>
      <c r="F9" s="26" t="s">
        <v>21</v>
      </c>
      <c r="G9" s="349" t="s">
        <v>22</v>
      </c>
      <c r="H9" s="350"/>
      <c r="I9" s="351"/>
      <c r="J9" s="349" t="s">
        <v>23</v>
      </c>
      <c r="K9" s="350"/>
      <c r="L9" s="351"/>
      <c r="M9" s="26"/>
      <c r="N9" s="27"/>
      <c r="O9" s="27"/>
      <c r="P9" s="27"/>
    </row>
    <row r="10" spans="1:16" ht="40.200000000000003">
      <c r="A10" s="353"/>
      <c r="B10" s="355"/>
      <c r="C10" s="355"/>
      <c r="D10" s="355"/>
      <c r="E10" s="28" t="s">
        <v>24</v>
      </c>
      <c r="F10" s="28" t="s">
        <v>24</v>
      </c>
      <c r="G10" s="199" t="s">
        <v>25</v>
      </c>
      <c r="H10" s="199" t="s">
        <v>26</v>
      </c>
      <c r="I10" s="199" t="s">
        <v>27</v>
      </c>
      <c r="J10" s="199" t="s">
        <v>28</v>
      </c>
      <c r="K10" s="199" t="s">
        <v>29</v>
      </c>
      <c r="L10" s="199" t="s">
        <v>30</v>
      </c>
      <c r="M10" s="199" t="s">
        <v>31</v>
      </c>
      <c r="N10" s="29" t="s">
        <v>32</v>
      </c>
      <c r="O10" s="29" t="s">
        <v>33</v>
      </c>
      <c r="P10" s="30" t="s">
        <v>798</v>
      </c>
    </row>
    <row r="11" spans="1:16" ht="12.75" customHeight="1">
      <c r="A11" s="206">
        <v>1</v>
      </c>
      <c r="B11" s="218" t="s">
        <v>34</v>
      </c>
      <c r="C11" s="197" t="s">
        <v>35</v>
      </c>
      <c r="D11" s="209">
        <v>45561</v>
      </c>
      <c r="E11" s="197">
        <v>25340.45</v>
      </c>
      <c r="F11" s="197">
        <v>25351.866666666669</v>
      </c>
      <c r="G11" s="196">
        <v>25283.733333333337</v>
      </c>
      <c r="H11" s="196">
        <v>25227.01666666667</v>
      </c>
      <c r="I11" s="196">
        <v>25158.883333333339</v>
      </c>
      <c r="J11" s="196">
        <v>25408.583333333336</v>
      </c>
      <c r="K11" s="196">
        <v>25476.716666666667</v>
      </c>
      <c r="L11" s="196">
        <v>25533.433333333334</v>
      </c>
      <c r="M11" s="195">
        <v>25420</v>
      </c>
      <c r="N11" s="195">
        <v>25295.15</v>
      </c>
      <c r="O11" s="195">
        <v>16120800</v>
      </c>
      <c r="P11" s="198">
        <v>7.266049185563718E-2</v>
      </c>
    </row>
    <row r="12" spans="1:16" ht="12.75" customHeight="1">
      <c r="A12" s="206">
        <v>2</v>
      </c>
      <c r="B12" s="218" t="s">
        <v>34</v>
      </c>
      <c r="C12" s="197" t="s">
        <v>36</v>
      </c>
      <c r="D12" s="209">
        <v>45560</v>
      </c>
      <c r="E12" s="197">
        <v>51650.7</v>
      </c>
      <c r="F12" s="197">
        <v>51663.35</v>
      </c>
      <c r="G12" s="196">
        <v>51506.7</v>
      </c>
      <c r="H12" s="196">
        <v>51362.7</v>
      </c>
      <c r="I12" s="196">
        <v>51206.049999999996</v>
      </c>
      <c r="J12" s="196">
        <v>51807.35</v>
      </c>
      <c r="K12" s="196">
        <v>51964.000000000007</v>
      </c>
      <c r="L12" s="196">
        <v>52108</v>
      </c>
      <c r="M12" s="195">
        <v>51820</v>
      </c>
      <c r="N12" s="195">
        <v>51519.35</v>
      </c>
      <c r="O12" s="195">
        <v>2532900</v>
      </c>
      <c r="P12" s="198">
        <v>2.8745189338147954E-3</v>
      </c>
    </row>
    <row r="13" spans="1:16" ht="12.75" customHeight="1">
      <c r="A13" s="206">
        <v>3</v>
      </c>
      <c r="B13" s="218" t="s">
        <v>34</v>
      </c>
      <c r="C13" s="217" t="s">
        <v>37</v>
      </c>
      <c r="D13" s="211">
        <v>45559</v>
      </c>
      <c r="E13" s="210">
        <v>23803.8</v>
      </c>
      <c r="F13" s="210">
        <v>23806.633333333331</v>
      </c>
      <c r="G13" s="212">
        <v>23757.266666666663</v>
      </c>
      <c r="H13" s="212">
        <v>23710.73333333333</v>
      </c>
      <c r="I13" s="212">
        <v>23661.366666666661</v>
      </c>
      <c r="J13" s="212">
        <v>23853.166666666664</v>
      </c>
      <c r="K13" s="212">
        <v>23902.533333333333</v>
      </c>
      <c r="L13" s="212">
        <v>23949.066666666666</v>
      </c>
      <c r="M13" s="213">
        <v>23856</v>
      </c>
      <c r="N13" s="213">
        <v>23760.1</v>
      </c>
      <c r="O13" s="213">
        <v>76175</v>
      </c>
      <c r="P13" s="214">
        <v>-6.2172976300400126E-2</v>
      </c>
    </row>
    <row r="14" spans="1:16" ht="12.75" customHeight="1">
      <c r="A14" s="206">
        <v>4</v>
      </c>
      <c r="B14" s="218" t="s">
        <v>34</v>
      </c>
      <c r="C14" s="217" t="s">
        <v>38</v>
      </c>
      <c r="D14" s="211">
        <v>45565</v>
      </c>
      <c r="E14" s="210">
        <v>13196.1</v>
      </c>
      <c r="F14" s="210">
        <v>13205.366666666669</v>
      </c>
      <c r="G14" s="212">
        <v>13161.783333333336</v>
      </c>
      <c r="H14" s="212">
        <v>13127.466666666667</v>
      </c>
      <c r="I14" s="212">
        <v>13083.883333333335</v>
      </c>
      <c r="J14" s="212">
        <v>13239.683333333338</v>
      </c>
      <c r="K14" s="212">
        <v>13283.26666666667</v>
      </c>
      <c r="L14" s="212">
        <v>13317.583333333339</v>
      </c>
      <c r="M14" s="213">
        <v>13248.95</v>
      </c>
      <c r="N14" s="213">
        <v>13171.05</v>
      </c>
      <c r="O14" s="213">
        <v>2248900</v>
      </c>
      <c r="P14" s="214">
        <v>3.7554786620530564E-2</v>
      </c>
    </row>
    <row r="15" spans="1:16" ht="12.75" customHeight="1">
      <c r="A15" s="206">
        <v>5</v>
      </c>
      <c r="B15" s="269" t="s">
        <v>34</v>
      </c>
      <c r="C15" s="210" t="s">
        <v>842</v>
      </c>
      <c r="D15" s="211">
        <v>45562</v>
      </c>
      <c r="E15" s="210">
        <v>75261.95</v>
      </c>
      <c r="F15" s="210">
        <v>75356.333333333328</v>
      </c>
      <c r="G15" s="212">
        <v>75112.666666666657</v>
      </c>
      <c r="H15" s="212">
        <v>74963.383333333331</v>
      </c>
      <c r="I15" s="212">
        <v>74719.71666666666</v>
      </c>
      <c r="J15" s="212">
        <v>75505.616666666654</v>
      </c>
      <c r="K15" s="212">
        <v>75749.283333333311</v>
      </c>
      <c r="L15" s="212">
        <v>75898.566666666651</v>
      </c>
      <c r="M15" s="213">
        <v>75600</v>
      </c>
      <c r="N15" s="213">
        <v>75207.05</v>
      </c>
      <c r="O15" s="213">
        <v>14360</v>
      </c>
      <c r="P15" s="214">
        <v>2.7181688125894134E-2</v>
      </c>
    </row>
    <row r="16" spans="1:16" ht="12.75" customHeight="1">
      <c r="A16" s="206">
        <v>6</v>
      </c>
      <c r="B16" s="218" t="s">
        <v>832</v>
      </c>
      <c r="C16" s="215" t="s">
        <v>39</v>
      </c>
      <c r="D16" s="211">
        <v>45561</v>
      </c>
      <c r="E16" s="210">
        <v>630.70000000000005</v>
      </c>
      <c r="F16" s="210">
        <v>633.01666666666677</v>
      </c>
      <c r="G16" s="212">
        <v>626.43333333333351</v>
      </c>
      <c r="H16" s="212">
        <v>622.16666666666674</v>
      </c>
      <c r="I16" s="212">
        <v>615.58333333333348</v>
      </c>
      <c r="J16" s="212">
        <v>637.28333333333353</v>
      </c>
      <c r="K16" s="212">
        <v>643.86666666666679</v>
      </c>
      <c r="L16" s="212">
        <v>648.13333333333355</v>
      </c>
      <c r="M16" s="213">
        <v>639.6</v>
      </c>
      <c r="N16" s="213">
        <v>628.75</v>
      </c>
      <c r="O16" s="213">
        <v>12984000</v>
      </c>
      <c r="P16" s="214">
        <v>4.2138213339754392E-2</v>
      </c>
    </row>
    <row r="17" spans="1:16" ht="12.75" customHeight="1">
      <c r="A17" s="206">
        <v>7</v>
      </c>
      <c r="B17" s="218" t="s">
        <v>40</v>
      </c>
      <c r="C17" s="215" t="s">
        <v>41</v>
      </c>
      <c r="D17" s="211">
        <v>45561</v>
      </c>
      <c r="E17" s="210">
        <v>7743.15</v>
      </c>
      <c r="F17" s="210">
        <v>7808.9000000000005</v>
      </c>
      <c r="G17" s="212">
        <v>7618.0000000000009</v>
      </c>
      <c r="H17" s="212">
        <v>7492.85</v>
      </c>
      <c r="I17" s="212">
        <v>7301.9500000000007</v>
      </c>
      <c r="J17" s="212">
        <v>7934.0500000000011</v>
      </c>
      <c r="K17" s="212">
        <v>8124.9500000000007</v>
      </c>
      <c r="L17" s="212">
        <v>8250.1000000000022</v>
      </c>
      <c r="M17" s="213">
        <v>7999.8</v>
      </c>
      <c r="N17" s="213">
        <v>7683.75</v>
      </c>
      <c r="O17" s="213">
        <v>1529625</v>
      </c>
      <c r="P17" s="214">
        <v>7.013554875382598E-2</v>
      </c>
    </row>
    <row r="18" spans="1:16" ht="12.75" customHeight="1">
      <c r="A18" s="206">
        <v>8</v>
      </c>
      <c r="B18" s="218" t="s">
        <v>42</v>
      </c>
      <c r="C18" s="216" t="s">
        <v>43</v>
      </c>
      <c r="D18" s="211">
        <v>45561</v>
      </c>
      <c r="E18" s="210">
        <v>30083.15</v>
      </c>
      <c r="F18" s="210">
        <v>30116.816666666666</v>
      </c>
      <c r="G18" s="212">
        <v>29789.133333333331</v>
      </c>
      <c r="H18" s="212">
        <v>29495.116666666665</v>
      </c>
      <c r="I18" s="212">
        <v>29167.433333333331</v>
      </c>
      <c r="J18" s="212">
        <v>30410.833333333332</v>
      </c>
      <c r="K18" s="212">
        <v>30738.516666666666</v>
      </c>
      <c r="L18" s="212">
        <v>31032.533333333333</v>
      </c>
      <c r="M18" s="213">
        <v>30444.5</v>
      </c>
      <c r="N18" s="213">
        <v>29822.799999999999</v>
      </c>
      <c r="O18" s="213">
        <v>117620</v>
      </c>
      <c r="P18" s="214">
        <v>-2.6163272064911411E-2</v>
      </c>
    </row>
    <row r="19" spans="1:16" ht="12.75" customHeight="1">
      <c r="A19" s="206">
        <v>9</v>
      </c>
      <c r="B19" s="218" t="s">
        <v>66</v>
      </c>
      <c r="C19" s="213" t="s">
        <v>44</v>
      </c>
      <c r="D19" s="211">
        <v>45561</v>
      </c>
      <c r="E19" s="210">
        <v>227.81</v>
      </c>
      <c r="F19" s="210">
        <v>225.50333333333333</v>
      </c>
      <c r="G19" s="212">
        <v>222.80666666666667</v>
      </c>
      <c r="H19" s="212">
        <v>217.80333333333334</v>
      </c>
      <c r="I19" s="212">
        <v>215.10666666666668</v>
      </c>
      <c r="J19" s="212">
        <v>230.50666666666666</v>
      </c>
      <c r="K19" s="212">
        <v>233.20333333333332</v>
      </c>
      <c r="L19" s="212">
        <v>238.20666666666665</v>
      </c>
      <c r="M19" s="213">
        <v>228.2</v>
      </c>
      <c r="N19" s="213">
        <v>220.5</v>
      </c>
      <c r="O19" s="213">
        <v>69676200</v>
      </c>
      <c r="P19" s="214">
        <v>-1.8410041841004185E-2</v>
      </c>
    </row>
    <row r="20" spans="1:16" ht="12.75" customHeight="1">
      <c r="A20" s="206">
        <v>10</v>
      </c>
      <c r="B20" s="218" t="s">
        <v>45</v>
      </c>
      <c r="C20" s="210" t="s">
        <v>46</v>
      </c>
      <c r="D20" s="211">
        <v>45561</v>
      </c>
      <c r="E20" s="210">
        <v>321.35000000000002</v>
      </c>
      <c r="F20" s="210">
        <v>317.66666666666669</v>
      </c>
      <c r="G20" s="212">
        <v>312.93333333333339</v>
      </c>
      <c r="H20" s="212">
        <v>304.51666666666671</v>
      </c>
      <c r="I20" s="212">
        <v>299.78333333333342</v>
      </c>
      <c r="J20" s="212">
        <v>326.08333333333337</v>
      </c>
      <c r="K20" s="212">
        <v>330.81666666666661</v>
      </c>
      <c r="L20" s="212">
        <v>339.23333333333335</v>
      </c>
      <c r="M20" s="213">
        <v>322.39999999999998</v>
      </c>
      <c r="N20" s="213">
        <v>309.25</v>
      </c>
      <c r="O20" s="213">
        <v>58112600</v>
      </c>
      <c r="P20" s="214">
        <v>3.133074935400517E-2</v>
      </c>
    </row>
    <row r="21" spans="1:16" ht="12.75" customHeight="1">
      <c r="A21" s="206">
        <v>11</v>
      </c>
      <c r="B21" s="218" t="s">
        <v>47</v>
      </c>
      <c r="C21" s="210" t="s">
        <v>48</v>
      </c>
      <c r="D21" s="211">
        <v>45561</v>
      </c>
      <c r="E21" s="210">
        <v>2345.9</v>
      </c>
      <c r="F21" s="210">
        <v>2345.8333333333335</v>
      </c>
      <c r="G21" s="212">
        <v>2335.0666666666671</v>
      </c>
      <c r="H21" s="212">
        <v>2324.2333333333336</v>
      </c>
      <c r="I21" s="212">
        <v>2313.4666666666672</v>
      </c>
      <c r="J21" s="212">
        <v>2356.666666666667</v>
      </c>
      <c r="K21" s="212">
        <v>2367.4333333333334</v>
      </c>
      <c r="L21" s="212">
        <v>2378.2666666666669</v>
      </c>
      <c r="M21" s="213">
        <v>2356.6</v>
      </c>
      <c r="N21" s="213">
        <v>2335</v>
      </c>
      <c r="O21" s="213">
        <v>5430900</v>
      </c>
      <c r="P21" s="214">
        <v>-8.0004383801852152E-3</v>
      </c>
    </row>
    <row r="22" spans="1:16" ht="12.75" customHeight="1">
      <c r="A22" s="206">
        <v>12</v>
      </c>
      <c r="B22" s="218" t="s">
        <v>114</v>
      </c>
      <c r="C22" s="210" t="s">
        <v>49</v>
      </c>
      <c r="D22" s="211">
        <v>45561</v>
      </c>
      <c r="E22" s="210">
        <v>3061.3</v>
      </c>
      <c r="F22" s="210">
        <v>3049.35</v>
      </c>
      <c r="G22" s="212">
        <v>3020.95</v>
      </c>
      <c r="H22" s="212">
        <v>2980.6</v>
      </c>
      <c r="I22" s="212">
        <v>2952.2</v>
      </c>
      <c r="J22" s="212">
        <v>3089.7</v>
      </c>
      <c r="K22" s="212">
        <v>3118.1000000000004</v>
      </c>
      <c r="L22" s="212">
        <v>3158.45</v>
      </c>
      <c r="M22" s="213">
        <v>3077.75</v>
      </c>
      <c r="N22" s="213">
        <v>3009</v>
      </c>
      <c r="O22" s="213">
        <v>23100000</v>
      </c>
      <c r="P22" s="214">
        <v>-6.878382412105953E-4</v>
      </c>
    </row>
    <row r="23" spans="1:16" ht="12.75" customHeight="1">
      <c r="A23" s="206">
        <v>13</v>
      </c>
      <c r="B23" s="218" t="s">
        <v>114</v>
      </c>
      <c r="C23" s="210" t="s">
        <v>50</v>
      </c>
      <c r="D23" s="211">
        <v>45561</v>
      </c>
      <c r="E23" s="210">
        <v>1499</v>
      </c>
      <c r="F23" s="210">
        <v>1496.0333333333335</v>
      </c>
      <c r="G23" s="212">
        <v>1486.9666666666672</v>
      </c>
      <c r="H23" s="212">
        <v>1474.9333333333336</v>
      </c>
      <c r="I23" s="212">
        <v>1465.8666666666672</v>
      </c>
      <c r="J23" s="212">
        <v>1508.0666666666671</v>
      </c>
      <c r="K23" s="212">
        <v>1517.1333333333332</v>
      </c>
      <c r="L23" s="212">
        <v>1529.166666666667</v>
      </c>
      <c r="M23" s="213">
        <v>1505.1</v>
      </c>
      <c r="N23" s="213">
        <v>1484</v>
      </c>
      <c r="O23" s="213">
        <v>28806800</v>
      </c>
      <c r="P23" s="214">
        <v>-1.158370047075939E-2</v>
      </c>
    </row>
    <row r="24" spans="1:16" ht="12.75" customHeight="1">
      <c r="A24" s="206">
        <v>14</v>
      </c>
      <c r="B24" s="218" t="s">
        <v>42</v>
      </c>
      <c r="C24" s="210" t="s">
        <v>51</v>
      </c>
      <c r="D24" s="211">
        <v>45561</v>
      </c>
      <c r="E24" s="210">
        <v>6103.55</v>
      </c>
      <c r="F24" s="210">
        <v>6136.1833333333334</v>
      </c>
      <c r="G24" s="212">
        <v>6058.3666666666668</v>
      </c>
      <c r="H24" s="212">
        <v>6013.1833333333334</v>
      </c>
      <c r="I24" s="212">
        <v>5935.3666666666668</v>
      </c>
      <c r="J24" s="212">
        <v>6181.3666666666668</v>
      </c>
      <c r="K24" s="212">
        <v>6259.1833333333343</v>
      </c>
      <c r="L24" s="212">
        <v>6304.3666666666668</v>
      </c>
      <c r="M24" s="213">
        <v>6214</v>
      </c>
      <c r="N24" s="213">
        <v>6091</v>
      </c>
      <c r="O24" s="213">
        <v>2243800</v>
      </c>
      <c r="P24" s="214">
        <v>-5.0990998980180021E-3</v>
      </c>
    </row>
    <row r="25" spans="1:16" ht="12.75" customHeight="1">
      <c r="A25" s="206">
        <v>15</v>
      </c>
      <c r="B25" s="218" t="s">
        <v>47</v>
      </c>
      <c r="C25" s="210" t="s">
        <v>52</v>
      </c>
      <c r="D25" s="211">
        <v>45561</v>
      </c>
      <c r="E25" s="210">
        <v>622.29999999999995</v>
      </c>
      <c r="F25" s="210">
        <v>622.35</v>
      </c>
      <c r="G25" s="212">
        <v>618.15000000000009</v>
      </c>
      <c r="H25" s="212">
        <v>614.00000000000011</v>
      </c>
      <c r="I25" s="212">
        <v>609.80000000000018</v>
      </c>
      <c r="J25" s="212">
        <v>626.5</v>
      </c>
      <c r="K25" s="212">
        <v>630.70000000000005</v>
      </c>
      <c r="L25" s="212">
        <v>634.84999999999991</v>
      </c>
      <c r="M25" s="213">
        <v>626.54999999999995</v>
      </c>
      <c r="N25" s="213">
        <v>618.20000000000005</v>
      </c>
      <c r="O25" s="213">
        <v>44063100</v>
      </c>
      <c r="P25" s="214">
        <v>-1.6670348872240857E-2</v>
      </c>
    </row>
    <row r="26" spans="1:16" ht="12.75" customHeight="1">
      <c r="A26" s="206">
        <v>16</v>
      </c>
      <c r="B26" s="218" t="s">
        <v>42</v>
      </c>
      <c r="C26" s="210" t="s">
        <v>53</v>
      </c>
      <c r="D26" s="211">
        <v>45561</v>
      </c>
      <c r="E26" s="210">
        <v>6920.6</v>
      </c>
      <c r="F26" s="210">
        <v>6947.2</v>
      </c>
      <c r="G26" s="212">
        <v>6874.4</v>
      </c>
      <c r="H26" s="212">
        <v>6828.2</v>
      </c>
      <c r="I26" s="212">
        <v>6755.4</v>
      </c>
      <c r="J26" s="212">
        <v>6993.4</v>
      </c>
      <c r="K26" s="212">
        <v>7066.2000000000007</v>
      </c>
      <c r="L26" s="212">
        <v>7112.4</v>
      </c>
      <c r="M26" s="213">
        <v>7020</v>
      </c>
      <c r="N26" s="213">
        <v>6901</v>
      </c>
      <c r="O26" s="213">
        <v>1672750</v>
      </c>
      <c r="P26" s="214">
        <v>2.989983555090447E-4</v>
      </c>
    </row>
    <row r="27" spans="1:16" ht="12.75" customHeight="1">
      <c r="A27" s="206">
        <v>17</v>
      </c>
      <c r="B27" s="218" t="s">
        <v>54</v>
      </c>
      <c r="C27" s="210" t="s">
        <v>55</v>
      </c>
      <c r="D27" s="211">
        <v>45561</v>
      </c>
      <c r="E27" s="210">
        <v>498.15</v>
      </c>
      <c r="F27" s="210">
        <v>497.15000000000003</v>
      </c>
      <c r="G27" s="212">
        <v>494.50000000000006</v>
      </c>
      <c r="H27" s="212">
        <v>490.85</v>
      </c>
      <c r="I27" s="212">
        <v>488.20000000000005</v>
      </c>
      <c r="J27" s="212">
        <v>500.80000000000007</v>
      </c>
      <c r="K27" s="212">
        <v>503.45000000000005</v>
      </c>
      <c r="L27" s="212">
        <v>507.10000000000008</v>
      </c>
      <c r="M27" s="213">
        <v>499.8</v>
      </c>
      <c r="N27" s="213">
        <v>493.5</v>
      </c>
      <c r="O27" s="213">
        <v>12710900</v>
      </c>
      <c r="P27" s="214">
        <v>-3.8635758060218493E-3</v>
      </c>
    </row>
    <row r="28" spans="1:16" ht="12.75" customHeight="1">
      <c r="A28" s="206">
        <v>18</v>
      </c>
      <c r="B28" s="218" t="s">
        <v>54</v>
      </c>
      <c r="C28" s="210" t="s">
        <v>56</v>
      </c>
      <c r="D28" s="211">
        <v>45561</v>
      </c>
      <c r="E28" s="210">
        <v>252.1</v>
      </c>
      <c r="F28" s="210">
        <v>253.35</v>
      </c>
      <c r="G28" s="212">
        <v>249.75</v>
      </c>
      <c r="H28" s="212">
        <v>247.4</v>
      </c>
      <c r="I28" s="212">
        <v>243.8</v>
      </c>
      <c r="J28" s="212">
        <v>255.7</v>
      </c>
      <c r="K28" s="212">
        <v>259.29999999999995</v>
      </c>
      <c r="L28" s="212">
        <v>261.64999999999998</v>
      </c>
      <c r="M28" s="213">
        <v>256.95</v>
      </c>
      <c r="N28" s="213">
        <v>251</v>
      </c>
      <c r="O28" s="213">
        <v>63330000</v>
      </c>
      <c r="P28" s="214">
        <v>5.8587547012118678E-2</v>
      </c>
    </row>
    <row r="29" spans="1:16" ht="12.75" customHeight="1">
      <c r="A29" s="206">
        <v>19</v>
      </c>
      <c r="B29" s="218" t="s">
        <v>57</v>
      </c>
      <c r="C29" s="210" t="s">
        <v>58</v>
      </c>
      <c r="D29" s="211">
        <v>45561</v>
      </c>
      <c r="E29" s="210">
        <v>3167.3</v>
      </c>
      <c r="F29" s="210">
        <v>3173.7666666666664</v>
      </c>
      <c r="G29" s="212">
        <v>3148.5333333333328</v>
      </c>
      <c r="H29" s="212">
        <v>3129.7666666666664</v>
      </c>
      <c r="I29" s="212">
        <v>3104.5333333333328</v>
      </c>
      <c r="J29" s="212">
        <v>3192.5333333333328</v>
      </c>
      <c r="K29" s="212">
        <v>3217.7666666666664</v>
      </c>
      <c r="L29" s="212">
        <v>3236.5333333333328</v>
      </c>
      <c r="M29" s="213">
        <v>3199</v>
      </c>
      <c r="N29" s="213">
        <v>3155</v>
      </c>
      <c r="O29" s="213">
        <v>9678000</v>
      </c>
      <c r="P29" s="214">
        <v>4.6297257458425894E-3</v>
      </c>
    </row>
    <row r="30" spans="1:16" ht="12.75" customHeight="1">
      <c r="A30" s="206">
        <v>20</v>
      </c>
      <c r="B30" s="218" t="s">
        <v>40</v>
      </c>
      <c r="C30" s="215" t="s">
        <v>59</v>
      </c>
      <c r="D30" s="211">
        <v>45561</v>
      </c>
      <c r="E30" s="210">
        <v>1926.2</v>
      </c>
      <c r="F30" s="210">
        <v>1928.1499999999999</v>
      </c>
      <c r="G30" s="212">
        <v>1918.2999999999997</v>
      </c>
      <c r="H30" s="212">
        <v>1910.3999999999999</v>
      </c>
      <c r="I30" s="212">
        <v>1900.5499999999997</v>
      </c>
      <c r="J30" s="212">
        <v>1936.0499999999997</v>
      </c>
      <c r="K30" s="212">
        <v>1945.8999999999996</v>
      </c>
      <c r="L30" s="212">
        <v>1953.7999999999997</v>
      </c>
      <c r="M30" s="213">
        <v>1938</v>
      </c>
      <c r="N30" s="213">
        <v>1920.25</v>
      </c>
      <c r="O30" s="213">
        <v>5036341</v>
      </c>
      <c r="P30" s="214">
        <v>4.9881416877056078E-2</v>
      </c>
    </row>
    <row r="31" spans="1:16" ht="12.75" customHeight="1">
      <c r="A31" s="206">
        <v>21</v>
      </c>
      <c r="B31" s="218" t="s">
        <v>832</v>
      </c>
      <c r="C31" s="210" t="s">
        <v>60</v>
      </c>
      <c r="D31" s="211">
        <v>45561</v>
      </c>
      <c r="E31" s="210">
        <v>7910.55</v>
      </c>
      <c r="F31" s="210">
        <v>7947.5333333333328</v>
      </c>
      <c r="G31" s="212">
        <v>7832.0666666666657</v>
      </c>
      <c r="H31" s="212">
        <v>7753.583333333333</v>
      </c>
      <c r="I31" s="212">
        <v>7638.1166666666659</v>
      </c>
      <c r="J31" s="212">
        <v>8026.0166666666655</v>
      </c>
      <c r="K31" s="212">
        <v>8141.4833333333327</v>
      </c>
      <c r="L31" s="212">
        <v>8219.9666666666653</v>
      </c>
      <c r="M31" s="213">
        <v>8063</v>
      </c>
      <c r="N31" s="213">
        <v>7869.05</v>
      </c>
      <c r="O31" s="213">
        <v>816800</v>
      </c>
      <c r="P31" s="214">
        <v>-5.3580126643935702E-3</v>
      </c>
    </row>
    <row r="32" spans="1:16" ht="12.75" customHeight="1">
      <c r="A32" s="206">
        <v>22</v>
      </c>
      <c r="B32" s="218" t="s">
        <v>61</v>
      </c>
      <c r="C32" s="210" t="s">
        <v>62</v>
      </c>
      <c r="D32" s="211">
        <v>45561</v>
      </c>
      <c r="E32" s="210">
        <v>679.15</v>
      </c>
      <c r="F32" s="210">
        <v>683.05000000000007</v>
      </c>
      <c r="G32" s="212">
        <v>674.00000000000011</v>
      </c>
      <c r="H32" s="212">
        <v>668.85</v>
      </c>
      <c r="I32" s="212">
        <v>659.80000000000007</v>
      </c>
      <c r="J32" s="212">
        <v>688.20000000000016</v>
      </c>
      <c r="K32" s="212">
        <v>697.25000000000011</v>
      </c>
      <c r="L32" s="212">
        <v>702.4000000000002</v>
      </c>
      <c r="M32" s="213">
        <v>692.1</v>
      </c>
      <c r="N32" s="213">
        <v>677.9</v>
      </c>
      <c r="O32" s="213">
        <v>20537000</v>
      </c>
      <c r="P32" s="214">
        <v>1.633097441480675E-2</v>
      </c>
    </row>
    <row r="33" spans="1:16" ht="12.75" customHeight="1">
      <c r="A33" s="206">
        <v>23</v>
      </c>
      <c r="B33" s="218" t="s">
        <v>42</v>
      </c>
      <c r="C33" s="210" t="s">
        <v>63</v>
      </c>
      <c r="D33" s="211">
        <v>45561</v>
      </c>
      <c r="E33" s="210">
        <v>1562.7</v>
      </c>
      <c r="F33" s="210">
        <v>1570.1166666666668</v>
      </c>
      <c r="G33" s="212">
        <v>1551.2333333333336</v>
      </c>
      <c r="H33" s="212">
        <v>1539.7666666666669</v>
      </c>
      <c r="I33" s="212">
        <v>1520.8833333333337</v>
      </c>
      <c r="J33" s="212">
        <v>1581.5833333333335</v>
      </c>
      <c r="K33" s="212">
        <v>1600.4666666666667</v>
      </c>
      <c r="L33" s="212">
        <v>1611.9333333333334</v>
      </c>
      <c r="M33" s="213">
        <v>1589</v>
      </c>
      <c r="N33" s="213">
        <v>1558.65</v>
      </c>
      <c r="O33" s="213">
        <v>9995700</v>
      </c>
      <c r="P33" s="214">
        <v>1.2874101320849356E-2</v>
      </c>
    </row>
    <row r="34" spans="1:16" ht="12.75" customHeight="1">
      <c r="A34" s="206">
        <v>24</v>
      </c>
      <c r="B34" s="218" t="s">
        <v>61</v>
      </c>
      <c r="C34" s="210" t="s">
        <v>64</v>
      </c>
      <c r="D34" s="211">
        <v>45561</v>
      </c>
      <c r="E34" s="210">
        <v>1192.5999999999999</v>
      </c>
      <c r="F34" s="210">
        <v>1190.3833333333332</v>
      </c>
      <c r="G34" s="212">
        <v>1182.9166666666665</v>
      </c>
      <c r="H34" s="212">
        <v>1173.2333333333333</v>
      </c>
      <c r="I34" s="212">
        <v>1165.7666666666667</v>
      </c>
      <c r="J34" s="212">
        <v>1200.0666666666664</v>
      </c>
      <c r="K34" s="212">
        <v>1207.5333333333331</v>
      </c>
      <c r="L34" s="212">
        <v>1217.2166666666662</v>
      </c>
      <c r="M34" s="213">
        <v>1197.8499999999999</v>
      </c>
      <c r="N34" s="213">
        <v>1180.7</v>
      </c>
      <c r="O34" s="213">
        <v>56961250</v>
      </c>
      <c r="P34" s="214">
        <v>-3.3777193503244138E-2</v>
      </c>
    </row>
    <row r="35" spans="1:16" ht="12.75" customHeight="1">
      <c r="A35" s="206">
        <v>25</v>
      </c>
      <c r="B35" s="218" t="s">
        <v>54</v>
      </c>
      <c r="C35" s="210" t="s">
        <v>65</v>
      </c>
      <c r="D35" s="211">
        <v>45561</v>
      </c>
      <c r="E35" s="210">
        <v>11145.7</v>
      </c>
      <c r="F35" s="210">
        <v>11092.6</v>
      </c>
      <c r="G35" s="212">
        <v>11004.400000000001</v>
      </c>
      <c r="H35" s="212">
        <v>10863.1</v>
      </c>
      <c r="I35" s="212">
        <v>10774.900000000001</v>
      </c>
      <c r="J35" s="212">
        <v>11233.900000000001</v>
      </c>
      <c r="K35" s="212">
        <v>11322.100000000002</v>
      </c>
      <c r="L35" s="212">
        <v>11463.400000000001</v>
      </c>
      <c r="M35" s="213">
        <v>11180.8</v>
      </c>
      <c r="N35" s="213">
        <v>10951.3</v>
      </c>
      <c r="O35" s="213">
        <v>1707675</v>
      </c>
      <c r="P35" s="214">
        <v>7.4332994115304633E-3</v>
      </c>
    </row>
    <row r="36" spans="1:16" ht="12.75" customHeight="1">
      <c r="A36" s="206">
        <v>26</v>
      </c>
      <c r="B36" s="218" t="s">
        <v>66</v>
      </c>
      <c r="C36" s="210" t="s">
        <v>67</v>
      </c>
      <c r="D36" s="211">
        <v>45561</v>
      </c>
      <c r="E36" s="210">
        <v>1849.05</v>
      </c>
      <c r="F36" s="210">
        <v>1837.2833333333335</v>
      </c>
      <c r="G36" s="212">
        <v>1807.166666666667</v>
      </c>
      <c r="H36" s="212">
        <v>1765.2833333333335</v>
      </c>
      <c r="I36" s="212">
        <v>1735.166666666667</v>
      </c>
      <c r="J36" s="212">
        <v>1879.166666666667</v>
      </c>
      <c r="K36" s="212">
        <v>1909.2833333333333</v>
      </c>
      <c r="L36" s="212">
        <v>1951.166666666667</v>
      </c>
      <c r="M36" s="213">
        <v>1867.4</v>
      </c>
      <c r="N36" s="213">
        <v>1795.4</v>
      </c>
      <c r="O36" s="213">
        <v>14337500</v>
      </c>
      <c r="P36" s="214">
        <v>3.6058821404053906E-2</v>
      </c>
    </row>
    <row r="37" spans="1:16" ht="12.75" customHeight="1">
      <c r="A37" s="206">
        <v>27</v>
      </c>
      <c r="B37" s="218" t="s">
        <v>66</v>
      </c>
      <c r="C37" s="210" t="s">
        <v>68</v>
      </c>
      <c r="D37" s="211">
        <v>45561</v>
      </c>
      <c r="E37" s="210">
        <v>7461.3</v>
      </c>
      <c r="F37" s="210">
        <v>7407.333333333333</v>
      </c>
      <c r="G37" s="212">
        <v>7326.9166666666661</v>
      </c>
      <c r="H37" s="212">
        <v>7192.5333333333328</v>
      </c>
      <c r="I37" s="212">
        <v>7112.1166666666659</v>
      </c>
      <c r="J37" s="212">
        <v>7541.7166666666662</v>
      </c>
      <c r="K37" s="212">
        <v>7622.1333333333323</v>
      </c>
      <c r="L37" s="212">
        <v>7756.5166666666664</v>
      </c>
      <c r="M37" s="213">
        <v>7487.75</v>
      </c>
      <c r="N37" s="213">
        <v>7272.95</v>
      </c>
      <c r="O37" s="213">
        <v>10437625</v>
      </c>
      <c r="P37" s="214">
        <v>3.0444011155811142E-2</v>
      </c>
    </row>
    <row r="38" spans="1:16" ht="12.75" customHeight="1">
      <c r="A38" s="206">
        <v>28</v>
      </c>
      <c r="B38" s="218" t="s">
        <v>54</v>
      </c>
      <c r="C38" s="216" t="s">
        <v>69</v>
      </c>
      <c r="D38" s="211">
        <v>45561</v>
      </c>
      <c r="E38" s="210">
        <v>2898.95</v>
      </c>
      <c r="F38" s="210">
        <v>2891.7666666666664</v>
      </c>
      <c r="G38" s="212">
        <v>2861.8833333333328</v>
      </c>
      <c r="H38" s="212">
        <v>2824.8166666666662</v>
      </c>
      <c r="I38" s="212">
        <v>2794.9333333333325</v>
      </c>
      <c r="J38" s="212">
        <v>2928.833333333333</v>
      </c>
      <c r="K38" s="212">
        <v>2958.7166666666662</v>
      </c>
      <c r="L38" s="212">
        <v>2995.7833333333333</v>
      </c>
      <c r="M38" s="213">
        <v>2921.65</v>
      </c>
      <c r="N38" s="213">
        <v>2854.7</v>
      </c>
      <c r="O38" s="213">
        <v>1978200</v>
      </c>
      <c r="P38" s="214">
        <v>-3.325272067714631E-3</v>
      </c>
    </row>
    <row r="39" spans="1:16" ht="12.75" customHeight="1">
      <c r="A39" s="206">
        <v>29</v>
      </c>
      <c r="B39" s="218" t="s">
        <v>57</v>
      </c>
      <c r="C39" s="210" t="s">
        <v>70</v>
      </c>
      <c r="D39" s="211">
        <v>45561</v>
      </c>
      <c r="E39" s="210">
        <v>595</v>
      </c>
      <c r="F39" s="210">
        <v>596.36666666666667</v>
      </c>
      <c r="G39" s="212">
        <v>590.98333333333335</v>
      </c>
      <c r="H39" s="212">
        <v>586.9666666666667</v>
      </c>
      <c r="I39" s="212">
        <v>581.58333333333337</v>
      </c>
      <c r="J39" s="212">
        <v>600.38333333333333</v>
      </c>
      <c r="K39" s="212">
        <v>605.76666666666677</v>
      </c>
      <c r="L39" s="212">
        <v>609.7833333333333</v>
      </c>
      <c r="M39" s="213">
        <v>601.75</v>
      </c>
      <c r="N39" s="213">
        <v>592.35</v>
      </c>
      <c r="O39" s="213">
        <v>11982400</v>
      </c>
      <c r="P39" s="214">
        <v>-7.0958938097010302E-2</v>
      </c>
    </row>
    <row r="40" spans="1:16" ht="12.75" customHeight="1">
      <c r="A40" s="206">
        <v>30</v>
      </c>
      <c r="B40" s="218" t="s">
        <v>61</v>
      </c>
      <c r="C40" s="210" t="s">
        <v>71</v>
      </c>
      <c r="D40" s="211">
        <v>45561</v>
      </c>
      <c r="E40" s="210">
        <v>202.77</v>
      </c>
      <c r="F40" s="210">
        <v>202.72666666666669</v>
      </c>
      <c r="G40" s="212">
        <v>200.61333333333337</v>
      </c>
      <c r="H40" s="212">
        <v>198.45666666666668</v>
      </c>
      <c r="I40" s="212">
        <v>196.34333333333336</v>
      </c>
      <c r="J40" s="212">
        <v>204.88333333333338</v>
      </c>
      <c r="K40" s="212">
        <v>206.99666666666673</v>
      </c>
      <c r="L40" s="212">
        <v>209.15333333333339</v>
      </c>
      <c r="M40" s="213">
        <v>204.84</v>
      </c>
      <c r="N40" s="213">
        <v>200.57</v>
      </c>
      <c r="O40" s="213">
        <v>122704400</v>
      </c>
      <c r="P40" s="214">
        <v>1.9281760245615669E-2</v>
      </c>
    </row>
    <row r="41" spans="1:16" ht="12.75" customHeight="1">
      <c r="A41" s="206">
        <v>31</v>
      </c>
      <c r="B41" s="218" t="s">
        <v>61</v>
      </c>
      <c r="C41" s="210" t="s">
        <v>72</v>
      </c>
      <c r="D41" s="211">
        <v>45561</v>
      </c>
      <c r="E41" s="210">
        <v>255.35</v>
      </c>
      <c r="F41" s="210">
        <v>254.0333333333333</v>
      </c>
      <c r="G41" s="212">
        <v>250.86666666666662</v>
      </c>
      <c r="H41" s="212">
        <v>246.38333333333333</v>
      </c>
      <c r="I41" s="212">
        <v>243.21666666666664</v>
      </c>
      <c r="J41" s="212">
        <v>258.51666666666659</v>
      </c>
      <c r="K41" s="212">
        <v>261.68333333333328</v>
      </c>
      <c r="L41" s="212">
        <v>266.16666666666657</v>
      </c>
      <c r="M41" s="213">
        <v>257.2</v>
      </c>
      <c r="N41" s="213">
        <v>249.55</v>
      </c>
      <c r="O41" s="213">
        <v>198063450</v>
      </c>
      <c r="P41" s="214">
        <v>-7.6644635608247727E-3</v>
      </c>
    </row>
    <row r="42" spans="1:16" ht="12.75" customHeight="1">
      <c r="A42" s="206">
        <v>32</v>
      </c>
      <c r="B42" s="218" t="s">
        <v>57</v>
      </c>
      <c r="C42" s="210" t="s">
        <v>73</v>
      </c>
      <c r="D42" s="211">
        <v>45561</v>
      </c>
      <c r="E42" s="210">
        <v>1466.35</v>
      </c>
      <c r="F42" s="210">
        <v>1463.8500000000001</v>
      </c>
      <c r="G42" s="212">
        <v>1455.5000000000002</v>
      </c>
      <c r="H42" s="212">
        <v>1444.65</v>
      </c>
      <c r="I42" s="212">
        <v>1436.3000000000002</v>
      </c>
      <c r="J42" s="212">
        <v>1474.7000000000003</v>
      </c>
      <c r="K42" s="212">
        <v>1483.0500000000002</v>
      </c>
      <c r="L42" s="212">
        <v>1493.9000000000003</v>
      </c>
      <c r="M42" s="213">
        <v>1472.2</v>
      </c>
      <c r="N42" s="213">
        <v>1453</v>
      </c>
      <c r="O42" s="213">
        <v>2868375</v>
      </c>
      <c r="P42" s="214">
        <v>-2.6101349630761394E-2</v>
      </c>
    </row>
    <row r="43" spans="1:16" ht="12.75" customHeight="1">
      <c r="A43" s="206">
        <v>33</v>
      </c>
      <c r="B43" s="218" t="s">
        <v>40</v>
      </c>
      <c r="C43" s="210" t="s">
        <v>74</v>
      </c>
      <c r="D43" s="211">
        <v>45561</v>
      </c>
      <c r="E43" s="210">
        <v>297.8</v>
      </c>
      <c r="F43" s="210">
        <v>298.7</v>
      </c>
      <c r="G43" s="212">
        <v>295.25</v>
      </c>
      <c r="H43" s="212">
        <v>292.7</v>
      </c>
      <c r="I43" s="212">
        <v>289.25</v>
      </c>
      <c r="J43" s="212">
        <v>301.25</v>
      </c>
      <c r="K43" s="212">
        <v>304.69999999999993</v>
      </c>
      <c r="L43" s="212">
        <v>307.25</v>
      </c>
      <c r="M43" s="213">
        <v>302.14999999999998</v>
      </c>
      <c r="N43" s="213">
        <v>296.14999999999998</v>
      </c>
      <c r="O43" s="213">
        <v>163484550</v>
      </c>
      <c r="P43" s="214">
        <v>4.5707680991909213E-3</v>
      </c>
    </row>
    <row r="44" spans="1:16" ht="12.75" customHeight="1">
      <c r="A44" s="206">
        <v>34</v>
      </c>
      <c r="B44" s="218" t="s">
        <v>57</v>
      </c>
      <c r="C44" s="210" t="s">
        <v>75</v>
      </c>
      <c r="D44" s="211">
        <v>45561</v>
      </c>
      <c r="E44" s="210">
        <v>578.6</v>
      </c>
      <c r="F44" s="210">
        <v>577.98333333333335</v>
      </c>
      <c r="G44" s="212">
        <v>573.56666666666672</v>
      </c>
      <c r="H44" s="212">
        <v>568.53333333333342</v>
      </c>
      <c r="I44" s="212">
        <v>564.11666666666679</v>
      </c>
      <c r="J44" s="212">
        <v>583.01666666666665</v>
      </c>
      <c r="K44" s="212">
        <v>587.43333333333317</v>
      </c>
      <c r="L44" s="212">
        <v>592.46666666666658</v>
      </c>
      <c r="M44" s="213">
        <v>582.4</v>
      </c>
      <c r="N44" s="213">
        <v>572.95000000000005</v>
      </c>
      <c r="O44" s="213">
        <v>12126840</v>
      </c>
      <c r="P44" s="214">
        <v>-1.6381156316916487E-2</v>
      </c>
    </row>
    <row r="45" spans="1:16" ht="12.75" customHeight="1">
      <c r="A45" s="206">
        <v>35</v>
      </c>
      <c r="B45" s="218" t="s">
        <v>54</v>
      </c>
      <c r="C45" s="210" t="s">
        <v>76</v>
      </c>
      <c r="D45" s="211">
        <v>45561</v>
      </c>
      <c r="E45" s="210">
        <v>1569.9</v>
      </c>
      <c r="F45" s="210">
        <v>1575.45</v>
      </c>
      <c r="G45" s="212">
        <v>1548.6000000000001</v>
      </c>
      <c r="H45" s="212">
        <v>1527.3000000000002</v>
      </c>
      <c r="I45" s="212">
        <v>1500.4500000000003</v>
      </c>
      <c r="J45" s="212">
        <v>1596.75</v>
      </c>
      <c r="K45" s="212">
        <v>1623.6</v>
      </c>
      <c r="L45" s="212">
        <v>1644.8999999999999</v>
      </c>
      <c r="M45" s="213">
        <v>1602.3</v>
      </c>
      <c r="N45" s="213">
        <v>1554.15</v>
      </c>
      <c r="O45" s="213">
        <v>8101500</v>
      </c>
      <c r="P45" s="214">
        <v>5.7430007178750894E-2</v>
      </c>
    </row>
    <row r="46" spans="1:16" ht="12.75" customHeight="1">
      <c r="A46" s="206">
        <v>36</v>
      </c>
      <c r="B46" s="218" t="s">
        <v>77</v>
      </c>
      <c r="C46" s="210" t="s">
        <v>78</v>
      </c>
      <c r="D46" s="211">
        <v>45561</v>
      </c>
      <c r="E46" s="210">
        <v>1581.6</v>
      </c>
      <c r="F46" s="210">
        <v>1587.2</v>
      </c>
      <c r="G46" s="212">
        <v>1567.9</v>
      </c>
      <c r="H46" s="212">
        <v>1554.2</v>
      </c>
      <c r="I46" s="212">
        <v>1534.9</v>
      </c>
      <c r="J46" s="212">
        <v>1600.9</v>
      </c>
      <c r="K46" s="212">
        <v>1620.1999999999998</v>
      </c>
      <c r="L46" s="212">
        <v>1633.9</v>
      </c>
      <c r="M46" s="213">
        <v>1606.5</v>
      </c>
      <c r="N46" s="213">
        <v>1573.5</v>
      </c>
      <c r="O46" s="213">
        <v>43128575</v>
      </c>
      <c r="P46" s="214">
        <v>1.1406547625678099E-2</v>
      </c>
    </row>
    <row r="47" spans="1:16" ht="12.75" customHeight="1">
      <c r="A47" s="206">
        <v>37</v>
      </c>
      <c r="B47" s="218" t="s">
        <v>40</v>
      </c>
      <c r="C47" s="210" t="s">
        <v>79</v>
      </c>
      <c r="D47" s="211">
        <v>45561</v>
      </c>
      <c r="E47" s="210">
        <v>287.8</v>
      </c>
      <c r="F47" s="210">
        <v>289.06666666666666</v>
      </c>
      <c r="G47" s="212">
        <v>284.58333333333331</v>
      </c>
      <c r="H47" s="212">
        <v>281.36666666666667</v>
      </c>
      <c r="I47" s="212">
        <v>276.88333333333333</v>
      </c>
      <c r="J47" s="212">
        <v>292.2833333333333</v>
      </c>
      <c r="K47" s="212">
        <v>296.76666666666665</v>
      </c>
      <c r="L47" s="212">
        <v>299.98333333333329</v>
      </c>
      <c r="M47" s="213">
        <v>293.55</v>
      </c>
      <c r="N47" s="213">
        <v>285.85000000000002</v>
      </c>
      <c r="O47" s="213">
        <v>85672125</v>
      </c>
      <c r="P47" s="214">
        <v>2.3520556966788973E-2</v>
      </c>
    </row>
    <row r="48" spans="1:16" ht="12.75" customHeight="1">
      <c r="A48" s="206">
        <v>38</v>
      </c>
      <c r="B48" s="218" t="s">
        <v>42</v>
      </c>
      <c r="C48" s="210" t="s">
        <v>80</v>
      </c>
      <c r="D48" s="211">
        <v>45561</v>
      </c>
      <c r="E48" s="210">
        <v>364.5</v>
      </c>
      <c r="F48" s="210">
        <v>364.48333333333335</v>
      </c>
      <c r="G48" s="212">
        <v>360.26666666666671</v>
      </c>
      <c r="H48" s="212">
        <v>356.03333333333336</v>
      </c>
      <c r="I48" s="212">
        <v>351.81666666666672</v>
      </c>
      <c r="J48" s="212">
        <v>368.7166666666667</v>
      </c>
      <c r="K48" s="212">
        <v>372.93333333333339</v>
      </c>
      <c r="L48" s="212">
        <v>377.16666666666669</v>
      </c>
      <c r="M48" s="213">
        <v>368.7</v>
      </c>
      <c r="N48" s="213">
        <v>360.25</v>
      </c>
      <c r="O48" s="213">
        <v>45100000</v>
      </c>
      <c r="P48" s="214">
        <v>2.7793218454697055E-3</v>
      </c>
    </row>
    <row r="49" spans="1:16" ht="12.75" customHeight="1">
      <c r="A49" s="206">
        <v>39</v>
      </c>
      <c r="B49" s="218" t="s">
        <v>54</v>
      </c>
      <c r="C49" s="210" t="s">
        <v>81</v>
      </c>
      <c r="D49" s="211">
        <v>45561</v>
      </c>
      <c r="E49" s="210">
        <v>32183.1</v>
      </c>
      <c r="F49" s="210">
        <v>32189.566666666666</v>
      </c>
      <c r="G49" s="212">
        <v>31968.533333333333</v>
      </c>
      <c r="H49" s="212">
        <v>31753.966666666667</v>
      </c>
      <c r="I49" s="212">
        <v>31532.933333333334</v>
      </c>
      <c r="J49" s="212">
        <v>32404.133333333331</v>
      </c>
      <c r="K49" s="212">
        <v>32625.166666666664</v>
      </c>
      <c r="L49" s="212">
        <v>32839.73333333333</v>
      </c>
      <c r="M49" s="213">
        <v>32410.6</v>
      </c>
      <c r="N49" s="213">
        <v>31975</v>
      </c>
      <c r="O49" s="213">
        <v>295075</v>
      </c>
      <c r="P49" s="214">
        <v>4.0828924162257495E-2</v>
      </c>
    </row>
    <row r="50" spans="1:16" ht="12.75" customHeight="1">
      <c r="A50" s="206">
        <v>40</v>
      </c>
      <c r="B50" s="218" t="s">
        <v>82</v>
      </c>
      <c r="C50" s="210" t="s">
        <v>83</v>
      </c>
      <c r="D50" s="211">
        <v>45561</v>
      </c>
      <c r="E50" s="210">
        <v>360.5</v>
      </c>
      <c r="F50" s="210">
        <v>362.75</v>
      </c>
      <c r="G50" s="212">
        <v>356.75</v>
      </c>
      <c r="H50" s="212">
        <v>353</v>
      </c>
      <c r="I50" s="212">
        <v>347</v>
      </c>
      <c r="J50" s="212">
        <v>366.5</v>
      </c>
      <c r="K50" s="212">
        <v>372.5</v>
      </c>
      <c r="L50" s="212">
        <v>376.25</v>
      </c>
      <c r="M50" s="213">
        <v>368.75</v>
      </c>
      <c r="N50" s="213">
        <v>359</v>
      </c>
      <c r="O50" s="213">
        <v>61950600</v>
      </c>
      <c r="P50" s="214">
        <v>1.0155264007513721E-2</v>
      </c>
    </row>
    <row r="51" spans="1:16" ht="12.75" customHeight="1">
      <c r="A51" s="206">
        <v>41</v>
      </c>
      <c r="B51" s="218" t="s">
        <v>57</v>
      </c>
      <c r="C51" s="215" t="s">
        <v>84</v>
      </c>
      <c r="D51" s="211">
        <v>45561</v>
      </c>
      <c r="E51" s="210">
        <v>5941.85</v>
      </c>
      <c r="F51" s="210">
        <v>5927.55</v>
      </c>
      <c r="G51" s="212">
        <v>5900.1</v>
      </c>
      <c r="H51" s="212">
        <v>5858.35</v>
      </c>
      <c r="I51" s="212">
        <v>5830.9000000000005</v>
      </c>
      <c r="J51" s="212">
        <v>5969.3</v>
      </c>
      <c r="K51" s="212">
        <v>5996.7499999999991</v>
      </c>
      <c r="L51" s="212">
        <v>6038.5</v>
      </c>
      <c r="M51" s="213">
        <v>5955</v>
      </c>
      <c r="N51" s="213">
        <v>5885.8</v>
      </c>
      <c r="O51" s="213">
        <v>2452400</v>
      </c>
      <c r="P51" s="214">
        <v>-1.6916539725807745E-2</v>
      </c>
    </row>
    <row r="52" spans="1:16" ht="12.75" customHeight="1">
      <c r="A52" s="206">
        <v>42</v>
      </c>
      <c r="B52" s="218" t="s">
        <v>85</v>
      </c>
      <c r="C52" s="210" t="s">
        <v>86</v>
      </c>
      <c r="D52" s="211">
        <v>45561</v>
      </c>
      <c r="E52" s="210">
        <v>669.4</v>
      </c>
      <c r="F52" s="210">
        <v>670.0333333333333</v>
      </c>
      <c r="G52" s="212">
        <v>663.51666666666665</v>
      </c>
      <c r="H52" s="212">
        <v>657.63333333333333</v>
      </c>
      <c r="I52" s="212">
        <v>651.11666666666667</v>
      </c>
      <c r="J52" s="212">
        <v>675.91666666666663</v>
      </c>
      <c r="K52" s="212">
        <v>682.43333333333328</v>
      </c>
      <c r="L52" s="212">
        <v>688.31666666666661</v>
      </c>
      <c r="M52" s="213">
        <v>676.55</v>
      </c>
      <c r="N52" s="213">
        <v>664.15</v>
      </c>
      <c r="O52" s="213">
        <v>11157000</v>
      </c>
      <c r="P52" s="214">
        <v>5.1654255820529738E-2</v>
      </c>
    </row>
    <row r="53" spans="1:16" ht="12.75" customHeight="1">
      <c r="A53" s="206">
        <v>43</v>
      </c>
      <c r="B53" s="218" t="s">
        <v>61</v>
      </c>
      <c r="C53" s="217" t="s">
        <v>87</v>
      </c>
      <c r="D53" s="211">
        <v>45561</v>
      </c>
      <c r="E53" s="210">
        <v>113.15</v>
      </c>
      <c r="F53" s="210">
        <v>112.56666666666666</v>
      </c>
      <c r="G53" s="212">
        <v>111.13333333333333</v>
      </c>
      <c r="H53" s="212">
        <v>109.11666666666666</v>
      </c>
      <c r="I53" s="212">
        <v>107.68333333333332</v>
      </c>
      <c r="J53" s="212">
        <v>114.58333333333333</v>
      </c>
      <c r="K53" s="212">
        <v>116.01666666666667</v>
      </c>
      <c r="L53" s="212">
        <v>118.03333333333333</v>
      </c>
      <c r="M53" s="213">
        <v>114</v>
      </c>
      <c r="N53" s="213">
        <v>110.55</v>
      </c>
      <c r="O53" s="213">
        <v>306828000</v>
      </c>
      <c r="P53" s="214">
        <v>1.1279450043382501E-2</v>
      </c>
    </row>
    <row r="54" spans="1:16" ht="12.75" customHeight="1">
      <c r="A54" s="206">
        <v>44</v>
      </c>
      <c r="B54" s="218" t="s">
        <v>66</v>
      </c>
      <c r="C54" s="215" t="s">
        <v>88</v>
      </c>
      <c r="D54" s="211">
        <v>45561</v>
      </c>
      <c r="E54" s="210">
        <v>869.95</v>
      </c>
      <c r="F54" s="210">
        <v>862.80000000000007</v>
      </c>
      <c r="G54" s="212">
        <v>851.75000000000011</v>
      </c>
      <c r="H54" s="212">
        <v>833.55000000000007</v>
      </c>
      <c r="I54" s="212">
        <v>822.50000000000011</v>
      </c>
      <c r="J54" s="212">
        <v>881.00000000000011</v>
      </c>
      <c r="K54" s="212">
        <v>892.05000000000007</v>
      </c>
      <c r="L54" s="212">
        <v>910.25000000000011</v>
      </c>
      <c r="M54" s="213">
        <v>873.85</v>
      </c>
      <c r="N54" s="213">
        <v>844.6</v>
      </c>
      <c r="O54" s="213">
        <v>5002725</v>
      </c>
      <c r="P54" s="214">
        <v>-4.4862248696947132E-2</v>
      </c>
    </row>
    <row r="55" spans="1:16" ht="12.75" customHeight="1">
      <c r="A55" s="206">
        <v>45</v>
      </c>
      <c r="B55" s="218" t="s">
        <v>832</v>
      </c>
      <c r="C55" s="210" t="s">
        <v>89</v>
      </c>
      <c r="D55" s="211">
        <v>45561</v>
      </c>
      <c r="E55" s="210">
        <v>531.6</v>
      </c>
      <c r="F55" s="210">
        <v>531.19999999999993</v>
      </c>
      <c r="G55" s="212">
        <v>521.49999999999989</v>
      </c>
      <c r="H55" s="212">
        <v>511.4</v>
      </c>
      <c r="I55" s="212">
        <v>501.69999999999993</v>
      </c>
      <c r="J55" s="212">
        <v>541.29999999999984</v>
      </c>
      <c r="K55" s="212">
        <v>550.99999999999989</v>
      </c>
      <c r="L55" s="212">
        <v>561.0999999999998</v>
      </c>
      <c r="M55" s="213">
        <v>540.9</v>
      </c>
      <c r="N55" s="213">
        <v>521.1</v>
      </c>
      <c r="O55" s="213">
        <v>12735700</v>
      </c>
      <c r="P55" s="214">
        <v>4.2619380930160211E-2</v>
      </c>
    </row>
    <row r="56" spans="1:16" ht="12.75" customHeight="1">
      <c r="A56" s="206">
        <v>46</v>
      </c>
      <c r="B56" s="218" t="s">
        <v>66</v>
      </c>
      <c r="C56" s="210" t="s">
        <v>90</v>
      </c>
      <c r="D56" s="211">
        <v>45561</v>
      </c>
      <c r="E56" s="210">
        <v>1492.95</v>
      </c>
      <c r="F56" s="210">
        <v>1483.9833333333336</v>
      </c>
      <c r="G56" s="212">
        <v>1470.1166666666672</v>
      </c>
      <c r="H56" s="212">
        <v>1447.2833333333338</v>
      </c>
      <c r="I56" s="212">
        <v>1433.4166666666674</v>
      </c>
      <c r="J56" s="212">
        <v>1506.8166666666671</v>
      </c>
      <c r="K56" s="212">
        <v>1520.6833333333334</v>
      </c>
      <c r="L56" s="212">
        <v>1543.5166666666669</v>
      </c>
      <c r="M56" s="213">
        <v>1497.85</v>
      </c>
      <c r="N56" s="213">
        <v>1461.15</v>
      </c>
      <c r="O56" s="213">
        <v>12011875</v>
      </c>
      <c r="P56" s="214">
        <v>-3.474022607072488E-3</v>
      </c>
    </row>
    <row r="57" spans="1:16" ht="12.75" customHeight="1">
      <c r="A57" s="206">
        <v>47</v>
      </c>
      <c r="B57" s="218" t="s">
        <v>42</v>
      </c>
      <c r="C57" s="210" t="s">
        <v>91</v>
      </c>
      <c r="D57" s="211">
        <v>45561</v>
      </c>
      <c r="E57" s="210">
        <v>1654.85</v>
      </c>
      <c r="F57" s="210">
        <v>1664.95</v>
      </c>
      <c r="G57" s="212">
        <v>1641.4</v>
      </c>
      <c r="H57" s="212">
        <v>1627.95</v>
      </c>
      <c r="I57" s="212">
        <v>1604.4</v>
      </c>
      <c r="J57" s="212">
        <v>1678.4</v>
      </c>
      <c r="K57" s="212">
        <v>1701.9499999999998</v>
      </c>
      <c r="L57" s="212">
        <v>1715.4</v>
      </c>
      <c r="M57" s="213">
        <v>1688.5</v>
      </c>
      <c r="N57" s="213">
        <v>1651.5</v>
      </c>
      <c r="O57" s="213">
        <v>10729550</v>
      </c>
      <c r="P57" s="214">
        <v>-6.7990373044524667E-3</v>
      </c>
    </row>
    <row r="58" spans="1:16" ht="12.75" customHeight="1">
      <c r="A58" s="206">
        <v>48</v>
      </c>
      <c r="B58" s="218" t="s">
        <v>129</v>
      </c>
      <c r="C58" s="210" t="s">
        <v>92</v>
      </c>
      <c r="D58" s="211">
        <v>45561</v>
      </c>
      <c r="E58" s="210">
        <v>522.45000000000005</v>
      </c>
      <c r="F58" s="210">
        <v>524.5333333333333</v>
      </c>
      <c r="G58" s="212">
        <v>517.56666666666661</v>
      </c>
      <c r="H58" s="212">
        <v>512.68333333333328</v>
      </c>
      <c r="I58" s="212">
        <v>505.71666666666658</v>
      </c>
      <c r="J58" s="212">
        <v>529.41666666666663</v>
      </c>
      <c r="K58" s="212">
        <v>536.38333333333333</v>
      </c>
      <c r="L58" s="212">
        <v>541.26666666666665</v>
      </c>
      <c r="M58" s="213">
        <v>531.5</v>
      </c>
      <c r="N58" s="213">
        <v>519.65</v>
      </c>
      <c r="O58" s="213">
        <v>55975500</v>
      </c>
      <c r="P58" s="214">
        <v>1.3883605933815138E-2</v>
      </c>
    </row>
    <row r="59" spans="1:16" ht="12.75" customHeight="1">
      <c r="A59" s="206">
        <v>49</v>
      </c>
      <c r="B59" s="218" t="s">
        <v>85</v>
      </c>
      <c r="C59" s="210" t="s">
        <v>93</v>
      </c>
      <c r="D59" s="211">
        <v>45561</v>
      </c>
      <c r="E59" s="210">
        <v>6377.45</v>
      </c>
      <c r="F59" s="210">
        <v>6399.3</v>
      </c>
      <c r="G59" s="212">
        <v>6313.6</v>
      </c>
      <c r="H59" s="212">
        <v>6249.75</v>
      </c>
      <c r="I59" s="212">
        <v>6164.05</v>
      </c>
      <c r="J59" s="212">
        <v>6463.1500000000005</v>
      </c>
      <c r="K59" s="212">
        <v>6548.8499999999995</v>
      </c>
      <c r="L59" s="212">
        <v>6612.7000000000007</v>
      </c>
      <c r="M59" s="213">
        <v>6485</v>
      </c>
      <c r="N59" s="213">
        <v>6335.45</v>
      </c>
      <c r="O59" s="213">
        <v>2205750</v>
      </c>
      <c r="P59" s="214">
        <v>4.8185900634400168E-2</v>
      </c>
    </row>
    <row r="60" spans="1:16" ht="12.75" customHeight="1">
      <c r="A60" s="206">
        <v>50</v>
      </c>
      <c r="B60" s="218" t="s">
        <v>57</v>
      </c>
      <c r="C60" s="210" t="s">
        <v>94</v>
      </c>
      <c r="D60" s="211">
        <v>45561</v>
      </c>
      <c r="E60" s="210">
        <v>3644.35</v>
      </c>
      <c r="F60" s="210">
        <v>3647.6</v>
      </c>
      <c r="G60" s="212">
        <v>3623.75</v>
      </c>
      <c r="H60" s="212">
        <v>3603.15</v>
      </c>
      <c r="I60" s="212">
        <v>3579.3</v>
      </c>
      <c r="J60" s="212">
        <v>3668.2</v>
      </c>
      <c r="K60" s="212">
        <v>3692.0499999999993</v>
      </c>
      <c r="L60" s="212">
        <v>3712.6499999999996</v>
      </c>
      <c r="M60" s="213">
        <v>3671.45</v>
      </c>
      <c r="N60" s="213">
        <v>3627</v>
      </c>
      <c r="O60" s="213">
        <v>2657900</v>
      </c>
      <c r="P60" s="214">
        <v>3.833443489755453E-3</v>
      </c>
    </row>
    <row r="61" spans="1:16" ht="12.75" customHeight="1">
      <c r="A61" s="206">
        <v>51</v>
      </c>
      <c r="B61" s="218" t="s">
        <v>114</v>
      </c>
      <c r="C61" s="217" t="s">
        <v>95</v>
      </c>
      <c r="D61" s="211">
        <v>45561</v>
      </c>
      <c r="E61" s="210">
        <v>965.05</v>
      </c>
      <c r="F61" s="210">
        <v>967.4</v>
      </c>
      <c r="G61" s="212">
        <v>959.19999999999993</v>
      </c>
      <c r="H61" s="212">
        <v>953.34999999999991</v>
      </c>
      <c r="I61" s="212">
        <v>945.14999999999986</v>
      </c>
      <c r="J61" s="212">
        <v>973.25</v>
      </c>
      <c r="K61" s="212">
        <v>981.45</v>
      </c>
      <c r="L61" s="212">
        <v>987.30000000000007</v>
      </c>
      <c r="M61" s="213">
        <v>975.6</v>
      </c>
      <c r="N61" s="213">
        <v>961.55</v>
      </c>
      <c r="O61" s="213">
        <v>24543000</v>
      </c>
      <c r="P61" s="214">
        <v>2.570210631895687E-2</v>
      </c>
    </row>
    <row r="62" spans="1:16" ht="12.75" customHeight="1">
      <c r="A62" s="206">
        <v>52</v>
      </c>
      <c r="B62" s="218" t="s">
        <v>832</v>
      </c>
      <c r="C62" s="215" t="s">
        <v>96</v>
      </c>
      <c r="D62" s="211">
        <v>45561</v>
      </c>
      <c r="E62" s="210">
        <v>1752.05</v>
      </c>
      <c r="F62" s="210">
        <v>1760.7</v>
      </c>
      <c r="G62" s="212">
        <v>1739.3500000000001</v>
      </c>
      <c r="H62" s="212">
        <v>1726.65</v>
      </c>
      <c r="I62" s="212">
        <v>1705.3000000000002</v>
      </c>
      <c r="J62" s="212">
        <v>1773.4</v>
      </c>
      <c r="K62" s="212">
        <v>1794.75</v>
      </c>
      <c r="L62" s="212">
        <v>1807.45</v>
      </c>
      <c r="M62" s="213">
        <v>1782.05</v>
      </c>
      <c r="N62" s="213">
        <v>1748</v>
      </c>
      <c r="O62" s="213">
        <v>2982000</v>
      </c>
      <c r="P62" s="214">
        <v>-1.548416917032586E-2</v>
      </c>
    </row>
    <row r="63" spans="1:16" ht="12.75" customHeight="1">
      <c r="A63" s="206">
        <v>53</v>
      </c>
      <c r="B63" s="218" t="s">
        <v>40</v>
      </c>
      <c r="C63" s="210" t="s">
        <v>97</v>
      </c>
      <c r="D63" s="211">
        <v>45561</v>
      </c>
      <c r="E63" s="210">
        <v>467.6</v>
      </c>
      <c r="F63" s="210">
        <v>472.91666666666669</v>
      </c>
      <c r="G63" s="212">
        <v>460.58333333333337</v>
      </c>
      <c r="H63" s="212">
        <v>453.56666666666666</v>
      </c>
      <c r="I63" s="212">
        <v>441.23333333333335</v>
      </c>
      <c r="J63" s="212">
        <v>479.93333333333339</v>
      </c>
      <c r="K63" s="212">
        <v>492.26666666666677</v>
      </c>
      <c r="L63" s="212">
        <v>499.28333333333342</v>
      </c>
      <c r="M63" s="213">
        <v>485.25</v>
      </c>
      <c r="N63" s="213">
        <v>465.9</v>
      </c>
      <c r="O63" s="213">
        <v>12254400</v>
      </c>
      <c r="P63" s="214">
        <v>-9.6013965667733486E-3</v>
      </c>
    </row>
    <row r="64" spans="1:16" ht="12.75" customHeight="1">
      <c r="A64" s="206">
        <v>54</v>
      </c>
      <c r="B64" s="218" t="s">
        <v>61</v>
      </c>
      <c r="C64" s="210" t="s">
        <v>98</v>
      </c>
      <c r="D64" s="211">
        <v>45561</v>
      </c>
      <c r="E64" s="210">
        <v>171.01</v>
      </c>
      <c r="F64" s="210">
        <v>171.34</v>
      </c>
      <c r="G64" s="212">
        <v>168.68</v>
      </c>
      <c r="H64" s="212">
        <v>166.35</v>
      </c>
      <c r="I64" s="212">
        <v>163.69</v>
      </c>
      <c r="J64" s="212">
        <v>173.67000000000002</v>
      </c>
      <c r="K64" s="212">
        <v>176.33000000000004</v>
      </c>
      <c r="L64" s="212">
        <v>178.66000000000003</v>
      </c>
      <c r="M64" s="213">
        <v>174</v>
      </c>
      <c r="N64" s="213">
        <v>169.01</v>
      </c>
      <c r="O64" s="213">
        <v>29090000</v>
      </c>
      <c r="P64" s="214">
        <v>1.0771369006254344E-2</v>
      </c>
    </row>
    <row r="65" spans="1:16" ht="12.75" customHeight="1">
      <c r="A65" s="206">
        <v>55</v>
      </c>
      <c r="B65" s="218" t="s">
        <v>40</v>
      </c>
      <c r="C65" s="210" t="s">
        <v>99</v>
      </c>
      <c r="D65" s="211">
        <v>45561</v>
      </c>
      <c r="E65" s="210">
        <v>3827.6</v>
      </c>
      <c r="F65" s="210">
        <v>3808.8999999999996</v>
      </c>
      <c r="G65" s="212">
        <v>3781.0999999999995</v>
      </c>
      <c r="H65" s="212">
        <v>3734.6</v>
      </c>
      <c r="I65" s="212">
        <v>3706.7999999999997</v>
      </c>
      <c r="J65" s="212">
        <v>3855.3999999999992</v>
      </c>
      <c r="K65" s="212">
        <v>3883.1999999999994</v>
      </c>
      <c r="L65" s="212">
        <v>3929.6999999999989</v>
      </c>
      <c r="M65" s="213">
        <v>3836.7</v>
      </c>
      <c r="N65" s="213">
        <v>3762.4</v>
      </c>
      <c r="O65" s="213">
        <v>4521000</v>
      </c>
      <c r="P65" s="214">
        <v>3.5596481583287522E-2</v>
      </c>
    </row>
    <row r="66" spans="1:16" ht="12.75" customHeight="1">
      <c r="A66" s="206">
        <v>56</v>
      </c>
      <c r="B66" s="218" t="s">
        <v>57</v>
      </c>
      <c r="C66" s="215" t="s">
        <v>100</v>
      </c>
      <c r="D66" s="211">
        <v>45561</v>
      </c>
      <c r="E66" s="210">
        <v>640.25</v>
      </c>
      <c r="F66" s="210">
        <v>642.01666666666665</v>
      </c>
      <c r="G66" s="212">
        <v>636.23333333333335</v>
      </c>
      <c r="H66" s="212">
        <v>632.2166666666667</v>
      </c>
      <c r="I66" s="212">
        <v>626.43333333333339</v>
      </c>
      <c r="J66" s="212">
        <v>646.0333333333333</v>
      </c>
      <c r="K66" s="212">
        <v>651.81666666666661</v>
      </c>
      <c r="L66" s="212">
        <v>655.83333333333326</v>
      </c>
      <c r="M66" s="213">
        <v>647.79999999999995</v>
      </c>
      <c r="N66" s="213">
        <v>638</v>
      </c>
      <c r="O66" s="213">
        <v>15190000</v>
      </c>
      <c r="P66" s="214">
        <v>1.6053511705685617E-2</v>
      </c>
    </row>
    <row r="67" spans="1:16" ht="12.75" customHeight="1">
      <c r="A67" s="206">
        <v>57</v>
      </c>
      <c r="B67" s="218" t="s">
        <v>47</v>
      </c>
      <c r="C67" s="210" t="s">
        <v>101</v>
      </c>
      <c r="D67" s="211">
        <v>45561</v>
      </c>
      <c r="E67" s="210">
        <v>1928</v>
      </c>
      <c r="F67" s="210">
        <v>1925.6666666666667</v>
      </c>
      <c r="G67" s="212">
        <v>1902.3333333333335</v>
      </c>
      <c r="H67" s="212">
        <v>1876.6666666666667</v>
      </c>
      <c r="I67" s="212">
        <v>1853.3333333333335</v>
      </c>
      <c r="J67" s="212">
        <v>1951.3333333333335</v>
      </c>
      <c r="K67" s="212">
        <v>1974.666666666667</v>
      </c>
      <c r="L67" s="212">
        <v>2000.3333333333335</v>
      </c>
      <c r="M67" s="213">
        <v>1949</v>
      </c>
      <c r="N67" s="213">
        <v>1900</v>
      </c>
      <c r="O67" s="213">
        <v>3034075</v>
      </c>
      <c r="P67" s="214">
        <v>-7.449039510108213E-2</v>
      </c>
    </row>
    <row r="68" spans="1:16" ht="12.75" customHeight="1">
      <c r="A68" s="206">
        <v>58</v>
      </c>
      <c r="B68" s="218" t="s">
        <v>832</v>
      </c>
      <c r="C68" s="215" t="s">
        <v>102</v>
      </c>
      <c r="D68" s="211">
        <v>45561</v>
      </c>
      <c r="E68" s="210">
        <v>2926.4</v>
      </c>
      <c r="F68" s="210">
        <v>2926.7999999999997</v>
      </c>
      <c r="G68" s="212">
        <v>2903.5999999999995</v>
      </c>
      <c r="H68" s="212">
        <v>2880.7999999999997</v>
      </c>
      <c r="I68" s="212">
        <v>2857.5999999999995</v>
      </c>
      <c r="J68" s="212">
        <v>2949.5999999999995</v>
      </c>
      <c r="K68" s="212">
        <v>2972.7999999999993</v>
      </c>
      <c r="L68" s="212">
        <v>2995.5999999999995</v>
      </c>
      <c r="M68" s="213">
        <v>2950</v>
      </c>
      <c r="N68" s="213">
        <v>2904</v>
      </c>
      <c r="O68" s="213">
        <v>2338500</v>
      </c>
      <c r="P68" s="214">
        <v>-1.3291139240506329E-2</v>
      </c>
    </row>
    <row r="69" spans="1:16" ht="12.75" customHeight="1">
      <c r="A69" s="206">
        <v>59</v>
      </c>
      <c r="B69" s="218" t="s">
        <v>42</v>
      </c>
      <c r="C69" s="210" t="s">
        <v>103</v>
      </c>
      <c r="D69" s="211">
        <v>45561</v>
      </c>
      <c r="E69" s="210">
        <v>5063.8500000000004</v>
      </c>
      <c r="F69" s="210">
        <v>5089.3</v>
      </c>
      <c r="G69" s="212">
        <v>5021.1000000000004</v>
      </c>
      <c r="H69" s="212">
        <v>4978.3500000000004</v>
      </c>
      <c r="I69" s="212">
        <v>4910.1500000000005</v>
      </c>
      <c r="J69" s="212">
        <v>5132.05</v>
      </c>
      <c r="K69" s="212">
        <v>5200.2499999999991</v>
      </c>
      <c r="L69" s="212">
        <v>5243</v>
      </c>
      <c r="M69" s="213">
        <v>5157.5</v>
      </c>
      <c r="N69" s="213">
        <v>5046.55</v>
      </c>
      <c r="O69" s="213">
        <v>3154000</v>
      </c>
      <c r="P69" s="214">
        <v>-2.1226415094339621E-2</v>
      </c>
    </row>
    <row r="70" spans="1:16" ht="12.75" customHeight="1">
      <c r="A70" s="206">
        <v>60</v>
      </c>
      <c r="B70" s="218" t="s">
        <v>40</v>
      </c>
      <c r="C70" s="217" t="s">
        <v>104</v>
      </c>
      <c r="D70" s="211">
        <v>45561</v>
      </c>
      <c r="E70" s="210">
        <v>12671.9</v>
      </c>
      <c r="F70" s="210">
        <v>12802.449999999999</v>
      </c>
      <c r="G70" s="212">
        <v>12414.449999999997</v>
      </c>
      <c r="H70" s="212">
        <v>12156.999999999998</v>
      </c>
      <c r="I70" s="212">
        <v>11768.999999999996</v>
      </c>
      <c r="J70" s="212">
        <v>13059.899999999998</v>
      </c>
      <c r="K70" s="212">
        <v>13447.900000000001</v>
      </c>
      <c r="L70" s="212">
        <v>13705.349999999999</v>
      </c>
      <c r="M70" s="213">
        <v>13190.45</v>
      </c>
      <c r="N70" s="213">
        <v>12545</v>
      </c>
      <c r="O70" s="213">
        <v>2191600</v>
      </c>
      <c r="P70" s="214">
        <v>2.5933901320101115E-2</v>
      </c>
    </row>
    <row r="71" spans="1:16" ht="12.75" customHeight="1">
      <c r="A71" s="206">
        <v>61</v>
      </c>
      <c r="B71" s="218" t="s">
        <v>105</v>
      </c>
      <c r="C71" s="210" t="s">
        <v>106</v>
      </c>
      <c r="D71" s="211">
        <v>45561</v>
      </c>
      <c r="E71" s="210">
        <v>851.15</v>
      </c>
      <c r="F71" s="210">
        <v>851.7833333333333</v>
      </c>
      <c r="G71" s="212">
        <v>846.61666666666656</v>
      </c>
      <c r="H71" s="212">
        <v>842.08333333333326</v>
      </c>
      <c r="I71" s="212">
        <v>836.91666666666652</v>
      </c>
      <c r="J71" s="212">
        <v>856.31666666666661</v>
      </c>
      <c r="K71" s="212">
        <v>861.48333333333335</v>
      </c>
      <c r="L71" s="212">
        <v>866.01666666666665</v>
      </c>
      <c r="M71" s="213">
        <v>856.95</v>
      </c>
      <c r="N71" s="213">
        <v>847.25</v>
      </c>
      <c r="O71" s="213">
        <v>40263300</v>
      </c>
      <c r="P71" s="214">
        <v>2.5884383088869713E-3</v>
      </c>
    </row>
    <row r="72" spans="1:16" ht="12.75" customHeight="1">
      <c r="A72" s="206">
        <v>62</v>
      </c>
      <c r="B72" s="218" t="s">
        <v>42</v>
      </c>
      <c r="C72" s="210" t="s">
        <v>107</v>
      </c>
      <c r="D72" s="211">
        <v>45561</v>
      </c>
      <c r="E72" s="210">
        <v>6898.85</v>
      </c>
      <c r="F72" s="210">
        <v>6952.9833333333336</v>
      </c>
      <c r="G72" s="212">
        <v>6805.9666666666672</v>
      </c>
      <c r="H72" s="212">
        <v>6713.0833333333339</v>
      </c>
      <c r="I72" s="212">
        <v>6566.0666666666675</v>
      </c>
      <c r="J72" s="212">
        <v>7045.8666666666668</v>
      </c>
      <c r="K72" s="212">
        <v>7192.8833333333332</v>
      </c>
      <c r="L72" s="212">
        <v>7285.7666666666664</v>
      </c>
      <c r="M72" s="213">
        <v>7100</v>
      </c>
      <c r="N72" s="213">
        <v>6860.1</v>
      </c>
      <c r="O72" s="213">
        <v>2561125</v>
      </c>
      <c r="P72" s="214">
        <v>6.4972191901865997E-2</v>
      </c>
    </row>
    <row r="73" spans="1:16" ht="12.75" customHeight="1">
      <c r="A73" s="206">
        <v>63</v>
      </c>
      <c r="B73" s="218" t="s">
        <v>54</v>
      </c>
      <c r="C73" s="210" t="s">
        <v>108</v>
      </c>
      <c r="D73" s="211">
        <v>45561</v>
      </c>
      <c r="E73" s="210">
        <v>4930.3500000000004</v>
      </c>
      <c r="F73" s="210">
        <v>4961.3499999999995</v>
      </c>
      <c r="G73" s="212">
        <v>4882.6999999999989</v>
      </c>
      <c r="H73" s="212">
        <v>4835.0499999999993</v>
      </c>
      <c r="I73" s="212">
        <v>4756.3999999999987</v>
      </c>
      <c r="J73" s="212">
        <v>5008.9999999999991</v>
      </c>
      <c r="K73" s="212">
        <v>5087.6499999999987</v>
      </c>
      <c r="L73" s="212">
        <v>5135.2999999999993</v>
      </c>
      <c r="M73" s="213">
        <v>5040</v>
      </c>
      <c r="N73" s="213">
        <v>4913.7</v>
      </c>
      <c r="O73" s="213">
        <v>3693375</v>
      </c>
      <c r="P73" s="214">
        <v>-1.8444948921679909E-3</v>
      </c>
    </row>
    <row r="74" spans="1:16" ht="12.75" customHeight="1">
      <c r="A74" s="206">
        <v>64</v>
      </c>
      <c r="B74" s="218" t="s">
        <v>54</v>
      </c>
      <c r="C74" s="210" t="s">
        <v>109</v>
      </c>
      <c r="D74" s="211">
        <v>45561</v>
      </c>
      <c r="E74" s="210">
        <v>3806.35</v>
      </c>
      <c r="F74" s="210">
        <v>3825.1333333333337</v>
      </c>
      <c r="G74" s="212">
        <v>3772.2666666666673</v>
      </c>
      <c r="H74" s="212">
        <v>3738.1833333333338</v>
      </c>
      <c r="I74" s="212">
        <v>3685.3166666666675</v>
      </c>
      <c r="J74" s="212">
        <v>3859.2166666666672</v>
      </c>
      <c r="K74" s="212">
        <v>3912.083333333333</v>
      </c>
      <c r="L74" s="212">
        <v>3946.166666666667</v>
      </c>
      <c r="M74" s="213">
        <v>3878</v>
      </c>
      <c r="N74" s="213">
        <v>3791.05</v>
      </c>
      <c r="O74" s="213">
        <v>1880175</v>
      </c>
      <c r="P74" s="214">
        <v>3.6223097908457111E-2</v>
      </c>
    </row>
    <row r="75" spans="1:16" ht="12.75" customHeight="1">
      <c r="A75" s="206">
        <v>65</v>
      </c>
      <c r="B75" s="218" t="s">
        <v>54</v>
      </c>
      <c r="C75" s="210" t="s">
        <v>110</v>
      </c>
      <c r="D75" s="211">
        <v>45561</v>
      </c>
      <c r="E75" s="210">
        <v>493.5</v>
      </c>
      <c r="F75" s="210">
        <v>493.8</v>
      </c>
      <c r="G75" s="212">
        <v>489.6</v>
      </c>
      <c r="H75" s="212">
        <v>485.7</v>
      </c>
      <c r="I75" s="212">
        <v>481.5</v>
      </c>
      <c r="J75" s="212">
        <v>497.70000000000005</v>
      </c>
      <c r="K75" s="212">
        <v>501.9</v>
      </c>
      <c r="L75" s="212">
        <v>505.80000000000007</v>
      </c>
      <c r="M75" s="213">
        <v>498</v>
      </c>
      <c r="N75" s="213">
        <v>489.9</v>
      </c>
      <c r="O75" s="213">
        <v>32846400</v>
      </c>
      <c r="P75" s="214">
        <v>1.2708807369998335E-2</v>
      </c>
    </row>
    <row r="76" spans="1:16" ht="12.75" customHeight="1">
      <c r="A76" s="206">
        <v>66</v>
      </c>
      <c r="B76" s="218" t="s">
        <v>61</v>
      </c>
      <c r="C76" s="210" t="s">
        <v>111</v>
      </c>
      <c r="D76" s="211">
        <v>45561</v>
      </c>
      <c r="E76" s="210">
        <v>195.77</v>
      </c>
      <c r="F76" s="210">
        <v>196.06000000000003</v>
      </c>
      <c r="G76" s="212">
        <v>194.46000000000006</v>
      </c>
      <c r="H76" s="212">
        <v>193.15000000000003</v>
      </c>
      <c r="I76" s="212">
        <v>191.55000000000007</v>
      </c>
      <c r="J76" s="212">
        <v>197.37000000000006</v>
      </c>
      <c r="K76" s="212">
        <v>198.97000000000003</v>
      </c>
      <c r="L76" s="212">
        <v>200.28000000000006</v>
      </c>
      <c r="M76" s="213">
        <v>197.66</v>
      </c>
      <c r="N76" s="213">
        <v>194.75</v>
      </c>
      <c r="O76" s="213">
        <v>88690000</v>
      </c>
      <c r="P76" s="214">
        <v>-4.5831091984938135E-2</v>
      </c>
    </row>
    <row r="77" spans="1:16" ht="12.75" customHeight="1">
      <c r="A77" s="206">
        <v>67</v>
      </c>
      <c r="B77" s="218" t="s">
        <v>82</v>
      </c>
      <c r="C77" s="210" t="s">
        <v>112</v>
      </c>
      <c r="D77" s="211">
        <v>45561</v>
      </c>
      <c r="E77" s="210">
        <v>235.24</v>
      </c>
      <c r="F77" s="210">
        <v>237.01999999999998</v>
      </c>
      <c r="G77" s="212">
        <v>232.86999999999998</v>
      </c>
      <c r="H77" s="212">
        <v>230.5</v>
      </c>
      <c r="I77" s="212">
        <v>226.35</v>
      </c>
      <c r="J77" s="212">
        <v>239.38999999999996</v>
      </c>
      <c r="K77" s="212">
        <v>243.53999999999994</v>
      </c>
      <c r="L77" s="212">
        <v>245.90999999999994</v>
      </c>
      <c r="M77" s="213">
        <v>241.17</v>
      </c>
      <c r="N77" s="213">
        <v>234.65</v>
      </c>
      <c r="O77" s="213">
        <v>109328775</v>
      </c>
      <c r="P77" s="214">
        <v>4.0756302521008404E-3</v>
      </c>
    </row>
    <row r="78" spans="1:16" ht="12.75" customHeight="1">
      <c r="A78" s="206">
        <v>68</v>
      </c>
      <c r="B78" s="218" t="s">
        <v>42</v>
      </c>
      <c r="C78" s="210" t="s">
        <v>113</v>
      </c>
      <c r="D78" s="211">
        <v>45561</v>
      </c>
      <c r="E78" s="210">
        <v>1694.95</v>
      </c>
      <c r="F78" s="210">
        <v>1713.7666666666667</v>
      </c>
      <c r="G78" s="212">
        <v>1672.5833333333333</v>
      </c>
      <c r="H78" s="212">
        <v>1650.2166666666667</v>
      </c>
      <c r="I78" s="212">
        <v>1609.0333333333333</v>
      </c>
      <c r="J78" s="212">
        <v>1736.1333333333332</v>
      </c>
      <c r="K78" s="212">
        <v>1777.3166666666666</v>
      </c>
      <c r="L78" s="212">
        <v>1799.6833333333332</v>
      </c>
      <c r="M78" s="213">
        <v>1754.95</v>
      </c>
      <c r="N78" s="213">
        <v>1691.4</v>
      </c>
      <c r="O78" s="213">
        <v>5976175</v>
      </c>
      <c r="P78" s="214">
        <v>2.4268899405411964E-4</v>
      </c>
    </row>
    <row r="79" spans="1:16" ht="12.75" customHeight="1">
      <c r="A79" s="206">
        <v>69</v>
      </c>
      <c r="B79" s="218" t="s">
        <v>114</v>
      </c>
      <c r="C79" s="210" t="s">
        <v>115</v>
      </c>
      <c r="D79" s="211">
        <v>45561</v>
      </c>
      <c r="E79" s="210">
        <v>93.82</v>
      </c>
      <c r="F79" s="210">
        <v>94.089999999999989</v>
      </c>
      <c r="G79" s="212">
        <v>92.629999999999981</v>
      </c>
      <c r="H79" s="212">
        <v>91.44</v>
      </c>
      <c r="I79" s="212">
        <v>89.97999999999999</v>
      </c>
      <c r="J79" s="212">
        <v>95.279999999999973</v>
      </c>
      <c r="K79" s="212">
        <v>96.739999999999981</v>
      </c>
      <c r="L79" s="212">
        <v>97.929999999999964</v>
      </c>
      <c r="M79" s="213">
        <v>95.55</v>
      </c>
      <c r="N79" s="213">
        <v>92.9</v>
      </c>
      <c r="O79" s="213">
        <v>307901250</v>
      </c>
      <c r="P79" s="214">
        <v>8.4107364879689903E-4</v>
      </c>
    </row>
    <row r="80" spans="1:16" ht="12.75" customHeight="1">
      <c r="A80" s="206">
        <v>70</v>
      </c>
      <c r="B80" s="218" t="s">
        <v>832</v>
      </c>
      <c r="C80" s="216" t="s">
        <v>116</v>
      </c>
      <c r="D80" s="211">
        <v>45561</v>
      </c>
      <c r="E80" s="210">
        <v>698.05</v>
      </c>
      <c r="F80" s="210">
        <v>695.75</v>
      </c>
      <c r="G80" s="212">
        <v>688</v>
      </c>
      <c r="H80" s="212">
        <v>677.95</v>
      </c>
      <c r="I80" s="212">
        <v>670.2</v>
      </c>
      <c r="J80" s="212">
        <v>705.8</v>
      </c>
      <c r="K80" s="212">
        <v>713.55</v>
      </c>
      <c r="L80" s="212">
        <v>723.59999999999991</v>
      </c>
      <c r="M80" s="213">
        <v>703.5</v>
      </c>
      <c r="N80" s="213">
        <v>685.7</v>
      </c>
      <c r="O80" s="213">
        <v>7242300</v>
      </c>
      <c r="P80" s="214">
        <v>6.0940773186059796E-2</v>
      </c>
    </row>
    <row r="81" spans="1:16" ht="12.75" customHeight="1">
      <c r="A81" s="206">
        <v>71</v>
      </c>
      <c r="B81" s="218" t="s">
        <v>57</v>
      </c>
      <c r="C81" s="210" t="s">
        <v>117</v>
      </c>
      <c r="D81" s="211">
        <v>45561</v>
      </c>
      <c r="E81" s="210">
        <v>1477.95</v>
      </c>
      <c r="F81" s="210">
        <v>1481.2833333333335</v>
      </c>
      <c r="G81" s="212">
        <v>1468.616666666667</v>
      </c>
      <c r="H81" s="212">
        <v>1459.2833333333335</v>
      </c>
      <c r="I81" s="212">
        <v>1446.616666666667</v>
      </c>
      <c r="J81" s="212">
        <v>1490.616666666667</v>
      </c>
      <c r="K81" s="212">
        <v>1503.2833333333335</v>
      </c>
      <c r="L81" s="212">
        <v>1512.616666666667</v>
      </c>
      <c r="M81" s="213">
        <v>1493.95</v>
      </c>
      <c r="N81" s="213">
        <v>1471.95</v>
      </c>
      <c r="O81" s="213">
        <v>8117500</v>
      </c>
      <c r="P81" s="214">
        <v>-1.2303906490310674E-3</v>
      </c>
    </row>
    <row r="82" spans="1:16" ht="12.75" customHeight="1">
      <c r="A82" s="206">
        <v>72</v>
      </c>
      <c r="B82" s="218" t="s">
        <v>105</v>
      </c>
      <c r="C82" s="210" t="s">
        <v>118</v>
      </c>
      <c r="D82" s="211">
        <v>45561</v>
      </c>
      <c r="E82" s="210">
        <v>2901.95</v>
      </c>
      <c r="F82" s="210">
        <v>2914.3666666666668</v>
      </c>
      <c r="G82" s="212">
        <v>2881.5833333333335</v>
      </c>
      <c r="H82" s="212">
        <v>2861.2166666666667</v>
      </c>
      <c r="I82" s="212">
        <v>2828.4333333333334</v>
      </c>
      <c r="J82" s="212">
        <v>2934.7333333333336</v>
      </c>
      <c r="K82" s="212">
        <v>2967.5166666666664</v>
      </c>
      <c r="L82" s="212">
        <v>2987.8833333333337</v>
      </c>
      <c r="M82" s="213">
        <v>2947.15</v>
      </c>
      <c r="N82" s="213">
        <v>2894</v>
      </c>
      <c r="O82" s="213">
        <v>5827950</v>
      </c>
      <c r="P82" s="214">
        <v>1.1401796173369777E-2</v>
      </c>
    </row>
    <row r="83" spans="1:16" ht="12.75" customHeight="1">
      <c r="A83" s="206">
        <v>73</v>
      </c>
      <c r="B83" s="218" t="s">
        <v>42</v>
      </c>
      <c r="C83" s="210" t="s">
        <v>119</v>
      </c>
      <c r="D83" s="211">
        <v>45561</v>
      </c>
      <c r="E83" s="210">
        <v>687.1</v>
      </c>
      <c r="F83" s="210">
        <v>697.86666666666667</v>
      </c>
      <c r="G83" s="212">
        <v>673.23333333333335</v>
      </c>
      <c r="H83" s="212">
        <v>659.36666666666667</v>
      </c>
      <c r="I83" s="212">
        <v>634.73333333333335</v>
      </c>
      <c r="J83" s="212">
        <v>711.73333333333335</v>
      </c>
      <c r="K83" s="212">
        <v>736.36666666666679</v>
      </c>
      <c r="L83" s="212">
        <v>750.23333333333335</v>
      </c>
      <c r="M83" s="213">
        <v>722.5</v>
      </c>
      <c r="N83" s="213">
        <v>684</v>
      </c>
      <c r="O83" s="213">
        <v>7144000</v>
      </c>
      <c r="P83" s="214">
        <v>-1.7061089708310401E-2</v>
      </c>
    </row>
    <row r="84" spans="1:16" ht="12.75" customHeight="1">
      <c r="A84" s="206">
        <v>74</v>
      </c>
      <c r="B84" s="218" t="s">
        <v>47</v>
      </c>
      <c r="C84" s="210" t="s">
        <v>120</v>
      </c>
      <c r="D84" s="211">
        <v>45561</v>
      </c>
      <c r="E84" s="210">
        <v>2705.25</v>
      </c>
      <c r="F84" s="210">
        <v>2713.7333333333336</v>
      </c>
      <c r="G84" s="212">
        <v>2683.3666666666672</v>
      </c>
      <c r="H84" s="212">
        <v>2661.4833333333336</v>
      </c>
      <c r="I84" s="212">
        <v>2631.1166666666672</v>
      </c>
      <c r="J84" s="212">
        <v>2735.6166666666672</v>
      </c>
      <c r="K84" s="212">
        <v>2765.983333333334</v>
      </c>
      <c r="L84" s="212">
        <v>2787.8666666666672</v>
      </c>
      <c r="M84" s="213">
        <v>2744.1</v>
      </c>
      <c r="N84" s="213">
        <v>2691.85</v>
      </c>
      <c r="O84" s="213">
        <v>7663250</v>
      </c>
      <c r="P84" s="214">
        <v>3.080337626525877E-2</v>
      </c>
    </row>
    <row r="85" spans="1:16" ht="12.75" customHeight="1">
      <c r="A85" s="206">
        <v>75</v>
      </c>
      <c r="B85" s="218" t="s">
        <v>82</v>
      </c>
      <c r="C85" s="210" t="s">
        <v>121</v>
      </c>
      <c r="D85" s="211">
        <v>45561</v>
      </c>
      <c r="E85" s="210">
        <v>665.6</v>
      </c>
      <c r="F85" s="210">
        <v>654.25</v>
      </c>
      <c r="G85" s="212">
        <v>634.5</v>
      </c>
      <c r="H85" s="212">
        <v>603.4</v>
      </c>
      <c r="I85" s="212">
        <v>583.65</v>
      </c>
      <c r="J85" s="212">
        <v>685.35</v>
      </c>
      <c r="K85" s="212">
        <v>705.1</v>
      </c>
      <c r="L85" s="212">
        <v>736.2</v>
      </c>
      <c r="M85" s="213">
        <v>674</v>
      </c>
      <c r="N85" s="213">
        <v>623.15</v>
      </c>
      <c r="O85" s="213">
        <v>10316250</v>
      </c>
      <c r="P85" s="214">
        <v>6.9318476289194089E-2</v>
      </c>
    </row>
    <row r="86" spans="1:16" ht="12.75" customHeight="1">
      <c r="A86" s="206">
        <v>76</v>
      </c>
      <c r="B86" s="218" t="s">
        <v>40</v>
      </c>
      <c r="C86" s="217" t="s">
        <v>122</v>
      </c>
      <c r="D86" s="211">
        <v>45561</v>
      </c>
      <c r="E86" s="210">
        <v>4705.6000000000004</v>
      </c>
      <c r="F86" s="210">
        <v>4708.7333333333327</v>
      </c>
      <c r="G86" s="212">
        <v>4683.5166666666655</v>
      </c>
      <c r="H86" s="212">
        <v>4661.4333333333325</v>
      </c>
      <c r="I86" s="212">
        <v>4636.2166666666653</v>
      </c>
      <c r="J86" s="212">
        <v>4730.8166666666657</v>
      </c>
      <c r="K86" s="212">
        <v>4756.0333333333328</v>
      </c>
      <c r="L86" s="212">
        <v>4778.1166666666659</v>
      </c>
      <c r="M86" s="213">
        <v>4733.95</v>
      </c>
      <c r="N86" s="213">
        <v>4686.6499999999996</v>
      </c>
      <c r="O86" s="213">
        <v>13068300</v>
      </c>
      <c r="P86" s="214">
        <v>-6.7718546217337772E-3</v>
      </c>
    </row>
    <row r="87" spans="1:16" ht="12.75" customHeight="1">
      <c r="A87" s="206">
        <v>77</v>
      </c>
      <c r="B87" s="218" t="s">
        <v>40</v>
      </c>
      <c r="C87" s="210" t="s">
        <v>123</v>
      </c>
      <c r="D87" s="211">
        <v>45561</v>
      </c>
      <c r="E87" s="210">
        <v>1891.05</v>
      </c>
      <c r="F87" s="210">
        <v>1900.05</v>
      </c>
      <c r="G87" s="212">
        <v>1878</v>
      </c>
      <c r="H87" s="212">
        <v>1864.95</v>
      </c>
      <c r="I87" s="212">
        <v>1842.9</v>
      </c>
      <c r="J87" s="212">
        <v>1913.1</v>
      </c>
      <c r="K87" s="212">
        <v>1935.1499999999996</v>
      </c>
      <c r="L87" s="212">
        <v>1948.1999999999998</v>
      </c>
      <c r="M87" s="213">
        <v>1922.1</v>
      </c>
      <c r="N87" s="213">
        <v>1887</v>
      </c>
      <c r="O87" s="213">
        <v>8578500</v>
      </c>
      <c r="P87" s="214">
        <v>2.9227801484772316E-3</v>
      </c>
    </row>
    <row r="88" spans="1:16" ht="12.75" customHeight="1">
      <c r="A88" s="206">
        <v>78</v>
      </c>
      <c r="B88" s="218" t="s">
        <v>85</v>
      </c>
      <c r="C88" s="210" t="s">
        <v>124</v>
      </c>
      <c r="D88" s="211">
        <v>45561</v>
      </c>
      <c r="E88" s="210">
        <v>1807.65</v>
      </c>
      <c r="F88" s="210">
        <v>1796.5166666666667</v>
      </c>
      <c r="G88" s="212">
        <v>1777.3333333333333</v>
      </c>
      <c r="H88" s="212">
        <v>1747.0166666666667</v>
      </c>
      <c r="I88" s="212">
        <v>1727.8333333333333</v>
      </c>
      <c r="J88" s="212">
        <v>1826.8333333333333</v>
      </c>
      <c r="K88" s="212">
        <v>1846.0166666666667</v>
      </c>
      <c r="L88" s="212">
        <v>1876.3333333333333</v>
      </c>
      <c r="M88" s="213">
        <v>1815.7</v>
      </c>
      <c r="N88" s="213">
        <v>1766.2</v>
      </c>
      <c r="O88" s="213">
        <v>15684900</v>
      </c>
      <c r="P88" s="214">
        <v>3.4439776556945662E-2</v>
      </c>
    </row>
    <row r="89" spans="1:16" ht="12.75" customHeight="1">
      <c r="A89" s="206">
        <v>79</v>
      </c>
      <c r="B89" s="218" t="s">
        <v>66</v>
      </c>
      <c r="C89" s="210" t="s">
        <v>125</v>
      </c>
      <c r="D89" s="211">
        <v>45561</v>
      </c>
      <c r="E89" s="210">
        <v>4430.3</v>
      </c>
      <c r="F89" s="210">
        <v>4450.083333333333</v>
      </c>
      <c r="G89" s="212">
        <v>4400.1666666666661</v>
      </c>
      <c r="H89" s="212">
        <v>4370.0333333333328</v>
      </c>
      <c r="I89" s="212">
        <v>4320.1166666666659</v>
      </c>
      <c r="J89" s="212">
        <v>4480.2166666666662</v>
      </c>
      <c r="K89" s="212">
        <v>4530.1333333333323</v>
      </c>
      <c r="L89" s="212">
        <v>4560.2666666666664</v>
      </c>
      <c r="M89" s="213">
        <v>4500</v>
      </c>
      <c r="N89" s="213">
        <v>4419.95</v>
      </c>
      <c r="O89" s="213">
        <v>2852700</v>
      </c>
      <c r="P89" s="214">
        <v>2.5560828300258843E-2</v>
      </c>
    </row>
    <row r="90" spans="1:16" ht="12.75" customHeight="1">
      <c r="A90" s="206">
        <v>80</v>
      </c>
      <c r="B90" s="218" t="s">
        <v>61</v>
      </c>
      <c r="C90" s="210" t="s">
        <v>126</v>
      </c>
      <c r="D90" s="211">
        <v>45561</v>
      </c>
      <c r="E90" s="210">
        <v>1632.2</v>
      </c>
      <c r="F90" s="210">
        <v>1636.7833333333335</v>
      </c>
      <c r="G90" s="212">
        <v>1625.616666666667</v>
      </c>
      <c r="H90" s="212">
        <v>1619.0333333333335</v>
      </c>
      <c r="I90" s="212">
        <v>1607.866666666667</v>
      </c>
      <c r="J90" s="212">
        <v>1643.366666666667</v>
      </c>
      <c r="K90" s="212">
        <v>1654.5333333333335</v>
      </c>
      <c r="L90" s="212">
        <v>1661.116666666667</v>
      </c>
      <c r="M90" s="213">
        <v>1647.95</v>
      </c>
      <c r="N90" s="213">
        <v>1630.2</v>
      </c>
      <c r="O90" s="213">
        <v>169846050</v>
      </c>
      <c r="P90" s="214">
        <v>-1.5428024868483979E-2</v>
      </c>
    </row>
    <row r="91" spans="1:16" ht="12.75" customHeight="1">
      <c r="A91" s="206">
        <v>81</v>
      </c>
      <c r="B91" s="218" t="s">
        <v>66</v>
      </c>
      <c r="C91" s="210" t="s">
        <v>127</v>
      </c>
      <c r="D91" s="211">
        <v>45561</v>
      </c>
      <c r="E91" s="210">
        <v>747.75</v>
      </c>
      <c r="F91" s="210">
        <v>749.11666666666667</v>
      </c>
      <c r="G91" s="212">
        <v>741.88333333333333</v>
      </c>
      <c r="H91" s="212">
        <v>736.01666666666665</v>
      </c>
      <c r="I91" s="212">
        <v>728.7833333333333</v>
      </c>
      <c r="J91" s="212">
        <v>754.98333333333335</v>
      </c>
      <c r="K91" s="212">
        <v>762.2166666666667</v>
      </c>
      <c r="L91" s="212">
        <v>768.08333333333337</v>
      </c>
      <c r="M91" s="213">
        <v>756.35</v>
      </c>
      <c r="N91" s="213">
        <v>743.25</v>
      </c>
      <c r="O91" s="213">
        <v>24079000</v>
      </c>
      <c r="P91" s="214">
        <v>-6.8058076225045372E-3</v>
      </c>
    </row>
    <row r="92" spans="1:16" ht="12.75" customHeight="1">
      <c r="A92" s="206">
        <v>82</v>
      </c>
      <c r="B92" s="218" t="s">
        <v>54</v>
      </c>
      <c r="C92" s="210" t="s">
        <v>128</v>
      </c>
      <c r="D92" s="211">
        <v>45561</v>
      </c>
      <c r="E92" s="210">
        <v>5609.45</v>
      </c>
      <c r="F92" s="210">
        <v>5606.8833333333341</v>
      </c>
      <c r="G92" s="212">
        <v>5552.5666666666684</v>
      </c>
      <c r="H92" s="212">
        <v>5495.6833333333343</v>
      </c>
      <c r="I92" s="212">
        <v>5441.3666666666686</v>
      </c>
      <c r="J92" s="212">
        <v>5663.7666666666682</v>
      </c>
      <c r="K92" s="212">
        <v>5718.0833333333339</v>
      </c>
      <c r="L92" s="212">
        <v>5774.9666666666681</v>
      </c>
      <c r="M92" s="213">
        <v>5661.2</v>
      </c>
      <c r="N92" s="213">
        <v>5550</v>
      </c>
      <c r="O92" s="213">
        <v>4155900</v>
      </c>
      <c r="P92" s="214">
        <v>1.1795639630427637E-2</v>
      </c>
    </row>
    <row r="93" spans="1:16" ht="12.75" customHeight="1">
      <c r="A93" s="206">
        <v>83</v>
      </c>
      <c r="B93" s="218" t="s">
        <v>129</v>
      </c>
      <c r="C93" s="210" t="s">
        <v>130</v>
      </c>
      <c r="D93" s="211">
        <v>45561</v>
      </c>
      <c r="E93" s="210">
        <v>687.9</v>
      </c>
      <c r="F93" s="210">
        <v>694.30000000000007</v>
      </c>
      <c r="G93" s="212">
        <v>680.70000000000016</v>
      </c>
      <c r="H93" s="212">
        <v>673.50000000000011</v>
      </c>
      <c r="I93" s="212">
        <v>659.9000000000002</v>
      </c>
      <c r="J93" s="212">
        <v>701.50000000000011</v>
      </c>
      <c r="K93" s="212">
        <v>715.1</v>
      </c>
      <c r="L93" s="212">
        <v>722.30000000000007</v>
      </c>
      <c r="M93" s="213">
        <v>707.9</v>
      </c>
      <c r="N93" s="213">
        <v>687.1</v>
      </c>
      <c r="O93" s="213">
        <v>38942400</v>
      </c>
      <c r="P93" s="214">
        <v>2.054593484003522E-2</v>
      </c>
    </row>
    <row r="94" spans="1:16" ht="12.75" customHeight="1">
      <c r="A94" s="206">
        <v>84</v>
      </c>
      <c r="B94" s="218" t="s">
        <v>129</v>
      </c>
      <c r="C94" s="216" t="s">
        <v>131</v>
      </c>
      <c r="D94" s="211">
        <v>45561</v>
      </c>
      <c r="E94" s="210">
        <v>321.14999999999998</v>
      </c>
      <c r="F94" s="210">
        <v>324.59999999999997</v>
      </c>
      <c r="G94" s="212">
        <v>316.99999999999994</v>
      </c>
      <c r="H94" s="212">
        <v>312.84999999999997</v>
      </c>
      <c r="I94" s="212">
        <v>305.24999999999994</v>
      </c>
      <c r="J94" s="212">
        <v>328.74999999999994</v>
      </c>
      <c r="K94" s="212">
        <v>336.34999999999997</v>
      </c>
      <c r="L94" s="212">
        <v>340.49999999999994</v>
      </c>
      <c r="M94" s="213">
        <v>332.2</v>
      </c>
      <c r="N94" s="213">
        <v>320.45</v>
      </c>
      <c r="O94" s="213">
        <v>45309700</v>
      </c>
      <c r="P94" s="214">
        <v>0.24069370872941007</v>
      </c>
    </row>
    <row r="95" spans="1:16" ht="12.75" customHeight="1">
      <c r="A95" s="206">
        <v>85</v>
      </c>
      <c r="B95" s="218" t="s">
        <v>82</v>
      </c>
      <c r="C95" s="210" t="s">
        <v>132</v>
      </c>
      <c r="D95" s="211">
        <v>45561</v>
      </c>
      <c r="E95" s="210">
        <v>429.65</v>
      </c>
      <c r="F95" s="210">
        <v>430.61666666666662</v>
      </c>
      <c r="G95" s="212">
        <v>421.68333333333322</v>
      </c>
      <c r="H95" s="212">
        <v>413.71666666666658</v>
      </c>
      <c r="I95" s="212">
        <v>404.78333333333319</v>
      </c>
      <c r="J95" s="212">
        <v>438.58333333333326</v>
      </c>
      <c r="K95" s="212">
        <v>447.51666666666665</v>
      </c>
      <c r="L95" s="212">
        <v>455.48333333333329</v>
      </c>
      <c r="M95" s="213">
        <v>439.55</v>
      </c>
      <c r="N95" s="213">
        <v>422.65</v>
      </c>
      <c r="O95" s="213">
        <v>62957250</v>
      </c>
      <c r="P95" s="214">
        <v>4.5883417345224248E-3</v>
      </c>
    </row>
    <row r="96" spans="1:16" ht="12.75" customHeight="1">
      <c r="A96" s="206">
        <v>86</v>
      </c>
      <c r="B96" s="218" t="s">
        <v>57</v>
      </c>
      <c r="C96" s="210" t="s">
        <v>133</v>
      </c>
      <c r="D96" s="211">
        <v>45561</v>
      </c>
      <c r="E96" s="210">
        <v>2797.45</v>
      </c>
      <c r="F96" s="210">
        <v>2804.6833333333329</v>
      </c>
      <c r="G96" s="212">
        <v>2787.3666666666659</v>
      </c>
      <c r="H96" s="212">
        <v>2777.2833333333328</v>
      </c>
      <c r="I96" s="212">
        <v>2759.9666666666658</v>
      </c>
      <c r="J96" s="212">
        <v>2814.766666666666</v>
      </c>
      <c r="K96" s="212">
        <v>2832.0833333333326</v>
      </c>
      <c r="L96" s="212">
        <v>2842.1666666666661</v>
      </c>
      <c r="M96" s="213">
        <v>2822</v>
      </c>
      <c r="N96" s="213">
        <v>2794.6</v>
      </c>
      <c r="O96" s="213">
        <v>14008800</v>
      </c>
      <c r="P96" s="214">
        <v>-1.1662116113192372E-2</v>
      </c>
    </row>
    <row r="97" spans="1:16" ht="12.75" customHeight="1">
      <c r="A97" s="206">
        <v>87</v>
      </c>
      <c r="B97" s="218" t="s">
        <v>61</v>
      </c>
      <c r="C97" s="210" t="s">
        <v>134</v>
      </c>
      <c r="D97" s="211">
        <v>45561</v>
      </c>
      <c r="E97" s="210">
        <v>1233.5999999999999</v>
      </c>
      <c r="F97" s="210">
        <v>1234.3500000000001</v>
      </c>
      <c r="G97" s="212">
        <v>1226.7000000000003</v>
      </c>
      <c r="H97" s="212">
        <v>1219.8000000000002</v>
      </c>
      <c r="I97" s="212">
        <v>1212.1500000000003</v>
      </c>
      <c r="J97" s="212">
        <v>1241.2500000000002</v>
      </c>
      <c r="K97" s="212">
        <v>1248.9000000000003</v>
      </c>
      <c r="L97" s="212">
        <v>1255.8000000000002</v>
      </c>
      <c r="M97" s="213">
        <v>1242</v>
      </c>
      <c r="N97" s="213">
        <v>1227.45</v>
      </c>
      <c r="O97" s="213">
        <v>78643600</v>
      </c>
      <c r="P97" s="214">
        <v>-5.4230154053371497E-2</v>
      </c>
    </row>
    <row r="98" spans="1:16" ht="12.75" customHeight="1">
      <c r="A98" s="206">
        <v>88</v>
      </c>
      <c r="B98" s="218" t="s">
        <v>66</v>
      </c>
      <c r="C98" s="210" t="s">
        <v>135</v>
      </c>
      <c r="D98" s="211">
        <v>45561</v>
      </c>
      <c r="E98" s="210">
        <v>2195.15</v>
      </c>
      <c r="F98" s="210">
        <v>2185.2333333333331</v>
      </c>
      <c r="G98" s="212">
        <v>2157.6166666666663</v>
      </c>
      <c r="H98" s="212">
        <v>2120.083333333333</v>
      </c>
      <c r="I98" s="212">
        <v>2092.4666666666662</v>
      </c>
      <c r="J98" s="212">
        <v>2222.7666666666664</v>
      </c>
      <c r="K98" s="212">
        <v>2250.3833333333332</v>
      </c>
      <c r="L98" s="212">
        <v>2287.9166666666665</v>
      </c>
      <c r="M98" s="213">
        <v>2212.85</v>
      </c>
      <c r="N98" s="213">
        <v>2147.6999999999998</v>
      </c>
      <c r="O98" s="213">
        <v>4763500</v>
      </c>
      <c r="P98" s="214">
        <v>8.1481481481481474E-3</v>
      </c>
    </row>
    <row r="99" spans="1:16" ht="12.75" customHeight="1">
      <c r="A99" s="206">
        <v>89</v>
      </c>
      <c r="B99" s="218" t="s">
        <v>66</v>
      </c>
      <c r="C99" s="210" t="s">
        <v>136</v>
      </c>
      <c r="D99" s="211">
        <v>45561</v>
      </c>
      <c r="E99" s="210">
        <v>757.9</v>
      </c>
      <c r="F99" s="210">
        <v>757.16666666666663</v>
      </c>
      <c r="G99" s="212">
        <v>752.73333333333323</v>
      </c>
      <c r="H99" s="212">
        <v>747.56666666666661</v>
      </c>
      <c r="I99" s="212">
        <v>743.13333333333321</v>
      </c>
      <c r="J99" s="212">
        <v>762.33333333333326</v>
      </c>
      <c r="K99" s="212">
        <v>766.76666666666665</v>
      </c>
      <c r="L99" s="212">
        <v>771.93333333333328</v>
      </c>
      <c r="M99" s="213">
        <v>761.6</v>
      </c>
      <c r="N99" s="213">
        <v>752</v>
      </c>
      <c r="O99" s="213">
        <v>13050000</v>
      </c>
      <c r="P99" s="214">
        <v>-1.9055135866501295E-2</v>
      </c>
    </row>
    <row r="100" spans="1:16" ht="12.75" customHeight="1">
      <c r="A100" s="206">
        <v>90</v>
      </c>
      <c r="B100" s="218" t="s">
        <v>77</v>
      </c>
      <c r="C100" s="210" t="s">
        <v>137</v>
      </c>
      <c r="D100" s="211">
        <v>45561</v>
      </c>
      <c r="E100" s="210">
        <v>15.14</v>
      </c>
      <c r="F100" s="210">
        <v>15.24</v>
      </c>
      <c r="G100" s="212">
        <v>14.790000000000001</v>
      </c>
      <c r="H100" s="212">
        <v>14.440000000000001</v>
      </c>
      <c r="I100" s="212">
        <v>13.990000000000002</v>
      </c>
      <c r="J100" s="212">
        <v>15.59</v>
      </c>
      <c r="K100" s="212">
        <v>16.04</v>
      </c>
      <c r="L100" s="212">
        <v>16.39</v>
      </c>
      <c r="M100" s="213">
        <v>15.69</v>
      </c>
      <c r="N100" s="213">
        <v>14.89</v>
      </c>
      <c r="O100" s="213">
        <v>4785000000</v>
      </c>
      <c r="P100" s="214">
        <v>1.5070132118219077E-2</v>
      </c>
    </row>
    <row r="101" spans="1:16" ht="12.75" customHeight="1">
      <c r="A101" s="206">
        <v>91</v>
      </c>
      <c r="B101" s="218" t="s">
        <v>66</v>
      </c>
      <c r="C101" s="210" t="s">
        <v>138</v>
      </c>
      <c r="D101" s="211">
        <v>45561</v>
      </c>
      <c r="E101" s="210">
        <v>114.31</v>
      </c>
      <c r="F101" s="210">
        <v>114.03666666666668</v>
      </c>
      <c r="G101" s="212">
        <v>113.00333333333336</v>
      </c>
      <c r="H101" s="212">
        <v>111.69666666666669</v>
      </c>
      <c r="I101" s="212">
        <v>110.66333333333337</v>
      </c>
      <c r="J101" s="212">
        <v>115.34333333333335</v>
      </c>
      <c r="K101" s="212">
        <v>116.37666666666668</v>
      </c>
      <c r="L101" s="212">
        <v>117.68333333333334</v>
      </c>
      <c r="M101" s="213">
        <v>115.07</v>
      </c>
      <c r="N101" s="213">
        <v>112.73</v>
      </c>
      <c r="O101" s="213">
        <v>112770000</v>
      </c>
      <c r="P101" s="214">
        <v>-7.4810772751276186E-3</v>
      </c>
    </row>
    <row r="102" spans="1:16" ht="12.75" customHeight="1">
      <c r="A102" s="206">
        <v>92</v>
      </c>
      <c r="B102" s="218" t="s">
        <v>61</v>
      </c>
      <c r="C102" s="216" t="s">
        <v>139</v>
      </c>
      <c r="D102" s="211">
        <v>45561</v>
      </c>
      <c r="E102" s="210">
        <v>75.09</v>
      </c>
      <c r="F102" s="210">
        <v>74.916666666666671</v>
      </c>
      <c r="G102" s="212">
        <v>74.233333333333348</v>
      </c>
      <c r="H102" s="212">
        <v>73.376666666666679</v>
      </c>
      <c r="I102" s="212">
        <v>72.693333333333356</v>
      </c>
      <c r="J102" s="212">
        <v>75.773333333333341</v>
      </c>
      <c r="K102" s="212">
        <v>76.456666666666649</v>
      </c>
      <c r="L102" s="212">
        <v>77.313333333333333</v>
      </c>
      <c r="M102" s="213">
        <v>75.599999999999994</v>
      </c>
      <c r="N102" s="213">
        <v>74.06</v>
      </c>
      <c r="O102" s="213">
        <v>472380000</v>
      </c>
      <c r="P102" s="214">
        <v>-1.141842172037554E-3</v>
      </c>
    </row>
    <row r="103" spans="1:16" ht="12.75" customHeight="1">
      <c r="A103" s="206">
        <v>93</v>
      </c>
      <c r="B103" s="218" t="s">
        <v>185</v>
      </c>
      <c r="C103" s="210" t="s">
        <v>140</v>
      </c>
      <c r="D103" s="211">
        <v>45561</v>
      </c>
      <c r="E103" s="210">
        <v>204.66</v>
      </c>
      <c r="F103" s="210">
        <v>204.81666666666669</v>
      </c>
      <c r="G103" s="212">
        <v>202.64333333333337</v>
      </c>
      <c r="H103" s="212">
        <v>200.62666666666669</v>
      </c>
      <c r="I103" s="212">
        <v>198.45333333333338</v>
      </c>
      <c r="J103" s="212">
        <v>206.83333333333337</v>
      </c>
      <c r="K103" s="212">
        <v>209.00666666666672</v>
      </c>
      <c r="L103" s="212">
        <v>211.02333333333337</v>
      </c>
      <c r="M103" s="213">
        <v>206.99</v>
      </c>
      <c r="N103" s="213">
        <v>202.8</v>
      </c>
      <c r="O103" s="213">
        <v>70732500</v>
      </c>
      <c r="P103" s="214">
        <v>3.1911498776725881E-3</v>
      </c>
    </row>
    <row r="104" spans="1:16" ht="12.75" customHeight="1">
      <c r="A104" s="206">
        <v>94</v>
      </c>
      <c r="B104" s="218" t="s">
        <v>82</v>
      </c>
      <c r="C104" s="217" t="s">
        <v>141</v>
      </c>
      <c r="D104" s="211">
        <v>45561</v>
      </c>
      <c r="E104" s="210">
        <v>544.25</v>
      </c>
      <c r="F104" s="210">
        <v>550.68333333333328</v>
      </c>
      <c r="G104" s="212">
        <v>534.51666666666654</v>
      </c>
      <c r="H104" s="212">
        <v>524.7833333333333</v>
      </c>
      <c r="I104" s="212">
        <v>508.61666666666656</v>
      </c>
      <c r="J104" s="212">
        <v>560.41666666666652</v>
      </c>
      <c r="K104" s="212">
        <v>576.58333333333326</v>
      </c>
      <c r="L104" s="212">
        <v>586.31666666666649</v>
      </c>
      <c r="M104" s="213">
        <v>566.85</v>
      </c>
      <c r="N104" s="213">
        <v>540.95000000000005</v>
      </c>
      <c r="O104" s="213">
        <v>13190375</v>
      </c>
      <c r="P104" s="214">
        <v>0.11793497261391446</v>
      </c>
    </row>
    <row r="105" spans="1:16" ht="12.75" customHeight="1">
      <c r="A105" s="206">
        <v>95</v>
      </c>
      <c r="B105" s="218" t="s">
        <v>114</v>
      </c>
      <c r="C105" s="210" t="s">
        <v>142</v>
      </c>
      <c r="D105" s="211">
        <v>45561</v>
      </c>
      <c r="E105" s="210">
        <v>659.9</v>
      </c>
      <c r="F105" s="210">
        <v>657.41666666666663</v>
      </c>
      <c r="G105" s="212">
        <v>653.08333333333326</v>
      </c>
      <c r="H105" s="212">
        <v>646.26666666666665</v>
      </c>
      <c r="I105" s="212">
        <v>641.93333333333328</v>
      </c>
      <c r="J105" s="212">
        <v>664.23333333333323</v>
      </c>
      <c r="K105" s="212">
        <v>668.56666666666649</v>
      </c>
      <c r="L105" s="212">
        <v>675.38333333333321</v>
      </c>
      <c r="M105" s="213">
        <v>661.75</v>
      </c>
      <c r="N105" s="213">
        <v>650.6</v>
      </c>
      <c r="O105" s="213">
        <v>20323000</v>
      </c>
      <c r="P105" s="214">
        <v>2.781570828908107E-2</v>
      </c>
    </row>
    <row r="106" spans="1:16" ht="12.75" customHeight="1">
      <c r="A106" s="206">
        <v>96</v>
      </c>
      <c r="B106" s="218" t="s">
        <v>47</v>
      </c>
      <c r="C106" s="217" t="s">
        <v>143</v>
      </c>
      <c r="D106" s="211" t="e">
        <v>#N/A</v>
      </c>
      <c r="E106" s="210" t="e">
        <v>#N/A</v>
      </c>
      <c r="F106" s="210" t="e">
        <v>#N/A</v>
      </c>
      <c r="G106" s="212" t="e">
        <v>#N/A</v>
      </c>
      <c r="H106" s="212" t="e">
        <v>#N/A</v>
      </c>
      <c r="I106" s="212" t="e">
        <v>#N/A</v>
      </c>
      <c r="J106" s="212" t="e">
        <v>#N/A</v>
      </c>
      <c r="K106" s="212" t="e">
        <v>#N/A</v>
      </c>
      <c r="L106" s="212" t="e">
        <v>#N/A</v>
      </c>
      <c r="M106" s="213" t="e">
        <v>#N/A</v>
      </c>
      <c r="N106" s="213" t="e">
        <v>#N/A</v>
      </c>
      <c r="O106" s="213" t="e">
        <v>#N/A</v>
      </c>
      <c r="P106" s="214" t="e">
        <v>#N/A</v>
      </c>
    </row>
    <row r="107" spans="1:16" ht="12.75" customHeight="1">
      <c r="A107" s="206">
        <v>97</v>
      </c>
      <c r="B107" s="218" t="s">
        <v>57</v>
      </c>
      <c r="C107" s="215" t="s">
        <v>144</v>
      </c>
      <c r="D107" s="211">
        <v>45561</v>
      </c>
      <c r="E107" s="210">
        <v>2984.6</v>
      </c>
      <c r="F107" s="210">
        <v>2982</v>
      </c>
      <c r="G107" s="212">
        <v>2960.15</v>
      </c>
      <c r="H107" s="212">
        <v>2935.7000000000003</v>
      </c>
      <c r="I107" s="212">
        <v>2913.8500000000004</v>
      </c>
      <c r="J107" s="212">
        <v>3006.45</v>
      </c>
      <c r="K107" s="212">
        <v>3028.3</v>
      </c>
      <c r="L107" s="212">
        <v>3052.7499999999995</v>
      </c>
      <c r="M107" s="213">
        <v>3003.85</v>
      </c>
      <c r="N107" s="213">
        <v>2957.55</v>
      </c>
      <c r="O107" s="213">
        <v>1038300</v>
      </c>
      <c r="P107" s="214">
        <v>1.3173302107728338E-2</v>
      </c>
    </row>
    <row r="108" spans="1:16" ht="12.75" customHeight="1">
      <c r="A108" s="206">
        <v>98</v>
      </c>
      <c r="B108" s="218" t="s">
        <v>114</v>
      </c>
      <c r="C108" s="217" t="s">
        <v>145</v>
      </c>
      <c r="D108" s="211">
        <v>45561</v>
      </c>
      <c r="E108" s="210">
        <v>4820.05</v>
      </c>
      <c r="F108" s="210">
        <v>4857.6000000000004</v>
      </c>
      <c r="G108" s="212">
        <v>4759.3000000000011</v>
      </c>
      <c r="H108" s="212">
        <v>4698.5500000000011</v>
      </c>
      <c r="I108" s="212">
        <v>4600.2500000000018</v>
      </c>
      <c r="J108" s="212">
        <v>4918.3500000000004</v>
      </c>
      <c r="K108" s="212">
        <v>5016.6499999999996</v>
      </c>
      <c r="L108" s="212">
        <v>5077.3999999999996</v>
      </c>
      <c r="M108" s="213">
        <v>4955.8999999999996</v>
      </c>
      <c r="N108" s="213">
        <v>4796.8500000000004</v>
      </c>
      <c r="O108" s="213">
        <v>9903000</v>
      </c>
      <c r="P108" s="214">
        <v>1.2732014112593957E-2</v>
      </c>
    </row>
    <row r="109" spans="1:16" ht="12.75" customHeight="1">
      <c r="A109" s="206">
        <v>99</v>
      </c>
      <c r="B109" s="218" t="s">
        <v>61</v>
      </c>
      <c r="C109" s="210" t="s">
        <v>146</v>
      </c>
      <c r="D109" s="211">
        <v>45561</v>
      </c>
      <c r="E109" s="210">
        <v>1453.45</v>
      </c>
      <c r="F109" s="210">
        <v>1446.8500000000001</v>
      </c>
      <c r="G109" s="212">
        <v>1438.3000000000002</v>
      </c>
      <c r="H109" s="212">
        <v>1423.15</v>
      </c>
      <c r="I109" s="212">
        <v>1414.6000000000001</v>
      </c>
      <c r="J109" s="212">
        <v>1462.0000000000002</v>
      </c>
      <c r="K109" s="212">
        <v>1470.55</v>
      </c>
      <c r="L109" s="212">
        <v>1485.7000000000003</v>
      </c>
      <c r="M109" s="213">
        <v>1455.4</v>
      </c>
      <c r="N109" s="213">
        <v>1431.7</v>
      </c>
      <c r="O109" s="213">
        <v>32499000</v>
      </c>
      <c r="P109" s="214">
        <v>-4.7355230180714948E-2</v>
      </c>
    </row>
    <row r="110" spans="1:16" ht="12.75" customHeight="1">
      <c r="A110" s="206">
        <v>100</v>
      </c>
      <c r="B110" s="218" t="s">
        <v>77</v>
      </c>
      <c r="C110" s="210" t="s">
        <v>147</v>
      </c>
      <c r="D110" s="211">
        <v>45561</v>
      </c>
      <c r="E110" s="210">
        <v>441.55</v>
      </c>
      <c r="F110" s="210">
        <v>446.5333333333333</v>
      </c>
      <c r="G110" s="212">
        <v>431.31666666666661</v>
      </c>
      <c r="H110" s="212">
        <v>421.08333333333331</v>
      </c>
      <c r="I110" s="212">
        <v>405.86666666666662</v>
      </c>
      <c r="J110" s="212">
        <v>456.76666666666659</v>
      </c>
      <c r="K110" s="212">
        <v>471.98333333333329</v>
      </c>
      <c r="L110" s="212">
        <v>482.21666666666658</v>
      </c>
      <c r="M110" s="213">
        <v>461.75</v>
      </c>
      <c r="N110" s="213">
        <v>436.3</v>
      </c>
      <c r="O110" s="213">
        <v>79498800</v>
      </c>
      <c r="P110" s="214">
        <v>4.3047687023241292E-2</v>
      </c>
    </row>
    <row r="111" spans="1:16" ht="12.75" customHeight="1">
      <c r="A111" s="206">
        <v>101</v>
      </c>
      <c r="B111" s="218" t="s">
        <v>85</v>
      </c>
      <c r="C111" s="210" t="s">
        <v>148</v>
      </c>
      <c r="D111" s="211">
        <v>45561</v>
      </c>
      <c r="E111" s="210">
        <v>1970.4</v>
      </c>
      <c r="F111" s="210">
        <v>1967.7166666666665</v>
      </c>
      <c r="G111" s="212">
        <v>1953.5333333333328</v>
      </c>
      <c r="H111" s="212">
        <v>1936.6666666666663</v>
      </c>
      <c r="I111" s="212">
        <v>1922.4833333333327</v>
      </c>
      <c r="J111" s="212">
        <v>1984.583333333333</v>
      </c>
      <c r="K111" s="212">
        <v>1998.7666666666669</v>
      </c>
      <c r="L111" s="212">
        <v>2015.6333333333332</v>
      </c>
      <c r="M111" s="213">
        <v>1981.9</v>
      </c>
      <c r="N111" s="213">
        <v>1950.85</v>
      </c>
      <c r="O111" s="213">
        <v>42769600</v>
      </c>
      <c r="P111" s="214">
        <v>2.7295523764687798E-2</v>
      </c>
    </row>
    <row r="112" spans="1:16" ht="12.75" customHeight="1">
      <c r="A112" s="206">
        <v>102</v>
      </c>
      <c r="B112" s="218" t="s">
        <v>82</v>
      </c>
      <c r="C112" s="210" t="s">
        <v>150</v>
      </c>
      <c r="D112" s="211">
        <v>45561</v>
      </c>
      <c r="E112" s="210">
        <v>179.58</v>
      </c>
      <c r="F112" s="210">
        <v>179.78666666666666</v>
      </c>
      <c r="G112" s="212">
        <v>177.30333333333331</v>
      </c>
      <c r="H112" s="212">
        <v>175.02666666666664</v>
      </c>
      <c r="I112" s="212">
        <v>172.54333333333329</v>
      </c>
      <c r="J112" s="212">
        <v>182.06333333333333</v>
      </c>
      <c r="K112" s="212">
        <v>184.54666666666668</v>
      </c>
      <c r="L112" s="212">
        <v>186.82333333333335</v>
      </c>
      <c r="M112" s="213">
        <v>182.27</v>
      </c>
      <c r="N112" s="213">
        <v>177.51</v>
      </c>
      <c r="O112" s="213">
        <v>189125625</v>
      </c>
      <c r="P112" s="214">
        <v>-9.4725016596027174E-3</v>
      </c>
    </row>
    <row r="113" spans="1:16" ht="12.75" customHeight="1">
      <c r="A113" s="206">
        <v>103</v>
      </c>
      <c r="B113" s="218" t="s">
        <v>42</v>
      </c>
      <c r="C113" s="210" t="s">
        <v>151</v>
      </c>
      <c r="D113" s="211">
        <v>45561</v>
      </c>
      <c r="E113" s="210">
        <v>1385.95</v>
      </c>
      <c r="F113" s="210">
        <v>1392.1000000000001</v>
      </c>
      <c r="G113" s="212">
        <v>1374.5000000000002</v>
      </c>
      <c r="H113" s="212">
        <v>1363.0500000000002</v>
      </c>
      <c r="I113" s="212">
        <v>1345.4500000000003</v>
      </c>
      <c r="J113" s="212">
        <v>1403.5500000000002</v>
      </c>
      <c r="K113" s="212">
        <v>1421.15</v>
      </c>
      <c r="L113" s="212">
        <v>1432.6000000000001</v>
      </c>
      <c r="M113" s="213">
        <v>1409.7</v>
      </c>
      <c r="N113" s="213">
        <v>1380.65</v>
      </c>
      <c r="O113" s="213">
        <v>2567500</v>
      </c>
      <c r="P113" s="214">
        <v>3.3219984305519229E-2</v>
      </c>
    </row>
    <row r="114" spans="1:16" ht="12.75" customHeight="1">
      <c r="A114" s="206">
        <v>104</v>
      </c>
      <c r="B114" s="218" t="s">
        <v>114</v>
      </c>
      <c r="C114" s="217" t="s">
        <v>152</v>
      </c>
      <c r="D114" s="211">
        <v>45561</v>
      </c>
      <c r="E114" s="210">
        <v>939.9</v>
      </c>
      <c r="F114" s="210">
        <v>938.13333333333333</v>
      </c>
      <c r="G114" s="212">
        <v>933.26666666666665</v>
      </c>
      <c r="H114" s="212">
        <v>926.63333333333333</v>
      </c>
      <c r="I114" s="212">
        <v>921.76666666666665</v>
      </c>
      <c r="J114" s="212">
        <v>944.76666666666665</v>
      </c>
      <c r="K114" s="212">
        <v>949.63333333333321</v>
      </c>
      <c r="L114" s="212">
        <v>956.26666666666665</v>
      </c>
      <c r="M114" s="213">
        <v>943</v>
      </c>
      <c r="N114" s="213">
        <v>931.5</v>
      </c>
      <c r="O114" s="213">
        <v>21931875</v>
      </c>
      <c r="P114" s="214">
        <v>7.5976845151953694E-3</v>
      </c>
    </row>
    <row r="115" spans="1:16" ht="12.75" customHeight="1">
      <c r="A115" s="206">
        <v>105</v>
      </c>
      <c r="B115" s="218" t="s">
        <v>57</v>
      </c>
      <c r="C115" s="210" t="s">
        <v>153</v>
      </c>
      <c r="D115" s="211">
        <v>45561</v>
      </c>
      <c r="E115" s="210">
        <v>511.55</v>
      </c>
      <c r="F115" s="210">
        <v>510.58333333333331</v>
      </c>
      <c r="G115" s="212">
        <v>506.31666666666661</v>
      </c>
      <c r="H115" s="212">
        <v>501.08333333333331</v>
      </c>
      <c r="I115" s="212">
        <v>496.81666666666661</v>
      </c>
      <c r="J115" s="212">
        <v>515.81666666666661</v>
      </c>
      <c r="K115" s="212">
        <v>520.08333333333337</v>
      </c>
      <c r="L115" s="212">
        <v>525.31666666666661</v>
      </c>
      <c r="M115" s="213">
        <v>514.85</v>
      </c>
      <c r="N115" s="213">
        <v>505.35</v>
      </c>
      <c r="O115" s="213">
        <v>115744000</v>
      </c>
      <c r="P115" s="214">
        <v>-1.7111945241775227E-3</v>
      </c>
    </row>
    <row r="116" spans="1:16" ht="12.75" customHeight="1">
      <c r="A116" s="206">
        <v>106</v>
      </c>
      <c r="B116" s="218" t="s">
        <v>129</v>
      </c>
      <c r="C116" s="210" t="s">
        <v>154</v>
      </c>
      <c r="D116" s="211">
        <v>45561</v>
      </c>
      <c r="E116" s="210">
        <v>968.4</v>
      </c>
      <c r="F116" s="210">
        <v>971.08333333333337</v>
      </c>
      <c r="G116" s="212">
        <v>958.61666666666679</v>
      </c>
      <c r="H116" s="212">
        <v>948.83333333333337</v>
      </c>
      <c r="I116" s="212">
        <v>936.36666666666679</v>
      </c>
      <c r="J116" s="212">
        <v>980.86666666666679</v>
      </c>
      <c r="K116" s="212">
        <v>993.33333333333326</v>
      </c>
      <c r="L116" s="212">
        <v>1003.1166666666668</v>
      </c>
      <c r="M116" s="213">
        <v>983.55</v>
      </c>
      <c r="N116" s="213">
        <v>961.3</v>
      </c>
      <c r="O116" s="213">
        <v>13563750</v>
      </c>
      <c r="P116" s="214">
        <v>-4.3583979446712847E-3</v>
      </c>
    </row>
    <row r="117" spans="1:16" ht="12.75" customHeight="1">
      <c r="A117" s="206">
        <v>107</v>
      </c>
      <c r="B117" s="218" t="s">
        <v>47</v>
      </c>
      <c r="C117" s="210" t="s">
        <v>155</v>
      </c>
      <c r="D117" s="211">
        <v>45561</v>
      </c>
      <c r="E117" s="210">
        <v>4459.3999999999996</v>
      </c>
      <c r="F117" s="210">
        <v>4466.3833333333332</v>
      </c>
      <c r="G117" s="212">
        <v>4433.4166666666661</v>
      </c>
      <c r="H117" s="212">
        <v>4407.4333333333325</v>
      </c>
      <c r="I117" s="212">
        <v>4374.4666666666653</v>
      </c>
      <c r="J117" s="212">
        <v>4492.3666666666668</v>
      </c>
      <c r="K117" s="212">
        <v>4525.3333333333339</v>
      </c>
      <c r="L117" s="212">
        <v>4551.3166666666675</v>
      </c>
      <c r="M117" s="213">
        <v>4499.3500000000004</v>
      </c>
      <c r="N117" s="213">
        <v>4440.3999999999996</v>
      </c>
      <c r="O117" s="213">
        <v>572625</v>
      </c>
      <c r="P117" s="214">
        <v>2.8975741239892182E-2</v>
      </c>
    </row>
    <row r="118" spans="1:16" ht="12.75" customHeight="1">
      <c r="A118" s="206">
        <v>108</v>
      </c>
      <c r="B118" s="218" t="s">
        <v>129</v>
      </c>
      <c r="C118" s="215" t="s">
        <v>156</v>
      </c>
      <c r="D118" s="211">
        <v>45561</v>
      </c>
      <c r="E118" s="210">
        <v>944</v>
      </c>
      <c r="F118" s="210">
        <v>947.0333333333333</v>
      </c>
      <c r="G118" s="212">
        <v>938.36666666666656</v>
      </c>
      <c r="H118" s="212">
        <v>932.73333333333323</v>
      </c>
      <c r="I118" s="212">
        <v>924.06666666666649</v>
      </c>
      <c r="J118" s="212">
        <v>952.66666666666663</v>
      </c>
      <c r="K118" s="212">
        <v>961.33333333333337</v>
      </c>
      <c r="L118" s="212">
        <v>966.9666666666667</v>
      </c>
      <c r="M118" s="213">
        <v>955.7</v>
      </c>
      <c r="N118" s="213">
        <v>941.4</v>
      </c>
      <c r="O118" s="213">
        <v>20577375</v>
      </c>
      <c r="P118" s="214">
        <v>-9.1978679147165891E-3</v>
      </c>
    </row>
    <row r="119" spans="1:16" ht="12.75" customHeight="1">
      <c r="A119" s="206">
        <v>109</v>
      </c>
      <c r="B119" s="218" t="s">
        <v>57</v>
      </c>
      <c r="C119" s="210" t="s">
        <v>157</v>
      </c>
      <c r="D119" s="211">
        <v>45561</v>
      </c>
      <c r="E119" s="210">
        <v>653.20000000000005</v>
      </c>
      <c r="F119" s="210">
        <v>652.66666666666663</v>
      </c>
      <c r="G119" s="212">
        <v>646.63333333333321</v>
      </c>
      <c r="H119" s="212">
        <v>640.06666666666661</v>
      </c>
      <c r="I119" s="212">
        <v>634.03333333333319</v>
      </c>
      <c r="J119" s="212">
        <v>659.23333333333323</v>
      </c>
      <c r="K119" s="212">
        <v>665.26666666666677</v>
      </c>
      <c r="L119" s="212">
        <v>671.83333333333326</v>
      </c>
      <c r="M119" s="213">
        <v>658.7</v>
      </c>
      <c r="N119" s="213">
        <v>646.1</v>
      </c>
      <c r="O119" s="213">
        <v>17623750</v>
      </c>
      <c r="P119" s="214">
        <v>2.1074739281575897E-2</v>
      </c>
    </row>
    <row r="120" spans="1:16" ht="12.75" customHeight="1">
      <c r="A120" s="206">
        <v>110</v>
      </c>
      <c r="B120" s="218" t="s">
        <v>61</v>
      </c>
      <c r="C120" s="210" t="s">
        <v>158</v>
      </c>
      <c r="D120" s="211">
        <v>45561</v>
      </c>
      <c r="E120" s="210">
        <v>1790.3</v>
      </c>
      <c r="F120" s="210">
        <v>1791.5166666666667</v>
      </c>
      <c r="G120" s="212">
        <v>1782.0833333333333</v>
      </c>
      <c r="H120" s="212">
        <v>1773.8666666666666</v>
      </c>
      <c r="I120" s="212">
        <v>1764.4333333333332</v>
      </c>
      <c r="J120" s="212">
        <v>1799.7333333333333</v>
      </c>
      <c r="K120" s="212">
        <v>1809.1666666666667</v>
      </c>
      <c r="L120" s="212">
        <v>1817.3833333333334</v>
      </c>
      <c r="M120" s="213">
        <v>1800.95</v>
      </c>
      <c r="N120" s="213">
        <v>1783.3</v>
      </c>
      <c r="O120" s="213">
        <v>37449600</v>
      </c>
      <c r="P120" s="214">
        <v>1.5356585111920874E-2</v>
      </c>
    </row>
    <row r="121" spans="1:16" ht="12.75" customHeight="1">
      <c r="A121" s="206">
        <v>111</v>
      </c>
      <c r="B121" s="218" t="s">
        <v>66</v>
      </c>
      <c r="C121" s="210" t="s">
        <v>834</v>
      </c>
      <c r="D121" s="211">
        <v>45561</v>
      </c>
      <c r="E121" s="210">
        <v>171.55</v>
      </c>
      <c r="F121" s="210">
        <v>171.15666666666667</v>
      </c>
      <c r="G121" s="212">
        <v>170.04333333333332</v>
      </c>
      <c r="H121" s="212">
        <v>168.53666666666666</v>
      </c>
      <c r="I121" s="212">
        <v>167.42333333333332</v>
      </c>
      <c r="J121" s="212">
        <v>172.66333333333333</v>
      </c>
      <c r="K121" s="212">
        <v>173.77666666666667</v>
      </c>
      <c r="L121" s="212">
        <v>175.28333333333333</v>
      </c>
      <c r="M121" s="213">
        <v>172.27</v>
      </c>
      <c r="N121" s="213">
        <v>169.65</v>
      </c>
      <c r="O121" s="213">
        <v>89110602</v>
      </c>
      <c r="P121" s="214">
        <v>-4.3374214777146276E-3</v>
      </c>
    </row>
    <row r="122" spans="1:16" ht="12.75" customHeight="1">
      <c r="A122" s="206">
        <v>112</v>
      </c>
      <c r="B122" s="218" t="s">
        <v>42</v>
      </c>
      <c r="C122" s="210" t="s">
        <v>159</v>
      </c>
      <c r="D122" s="211">
        <v>45561</v>
      </c>
      <c r="E122" s="210">
        <v>3404.35</v>
      </c>
      <c r="F122" s="210">
        <v>3407.5833333333335</v>
      </c>
      <c r="G122" s="212">
        <v>3360.3166666666671</v>
      </c>
      <c r="H122" s="212">
        <v>3316.2833333333338</v>
      </c>
      <c r="I122" s="212">
        <v>3269.0166666666673</v>
      </c>
      <c r="J122" s="212">
        <v>3451.6166666666668</v>
      </c>
      <c r="K122" s="212">
        <v>3498.8833333333332</v>
      </c>
      <c r="L122" s="212">
        <v>3542.9166666666665</v>
      </c>
      <c r="M122" s="213">
        <v>3454.85</v>
      </c>
      <c r="N122" s="213">
        <v>3363.55</v>
      </c>
      <c r="O122" s="213">
        <v>1177200</v>
      </c>
      <c r="P122" s="214">
        <v>1.8691588785046728E-2</v>
      </c>
    </row>
    <row r="123" spans="1:16" ht="12.75" customHeight="1">
      <c r="A123" s="206">
        <v>113</v>
      </c>
      <c r="B123" s="218" t="s">
        <v>42</v>
      </c>
      <c r="C123" s="210" t="s">
        <v>160</v>
      </c>
      <c r="D123" s="211">
        <v>45561</v>
      </c>
      <c r="E123" s="210">
        <v>464.15</v>
      </c>
      <c r="F123" s="210">
        <v>466.11666666666662</v>
      </c>
      <c r="G123" s="212">
        <v>458.03333333333325</v>
      </c>
      <c r="H123" s="212">
        <v>451.91666666666663</v>
      </c>
      <c r="I123" s="212">
        <v>443.83333333333326</v>
      </c>
      <c r="J123" s="212">
        <v>472.23333333333323</v>
      </c>
      <c r="K123" s="212">
        <v>480.31666666666661</v>
      </c>
      <c r="L123" s="212">
        <v>486.43333333333322</v>
      </c>
      <c r="M123" s="213">
        <v>474.2</v>
      </c>
      <c r="N123" s="213">
        <v>460</v>
      </c>
      <c r="O123" s="213">
        <v>24374600</v>
      </c>
      <c r="P123" s="214">
        <v>-1.2942310340079857E-2</v>
      </c>
    </row>
    <row r="124" spans="1:16" ht="12.75" customHeight="1">
      <c r="A124" s="206">
        <v>114</v>
      </c>
      <c r="B124" s="218" t="s">
        <v>66</v>
      </c>
      <c r="C124" s="215" t="s">
        <v>161</v>
      </c>
      <c r="D124" s="211">
        <v>45561</v>
      </c>
      <c r="E124" s="210">
        <v>679.25</v>
      </c>
      <c r="F124" s="210">
        <v>679.18333333333328</v>
      </c>
      <c r="G124" s="212">
        <v>673.51666666666654</v>
      </c>
      <c r="H124" s="212">
        <v>667.7833333333333</v>
      </c>
      <c r="I124" s="212">
        <v>662.11666666666656</v>
      </c>
      <c r="J124" s="212">
        <v>684.91666666666652</v>
      </c>
      <c r="K124" s="212">
        <v>690.58333333333326</v>
      </c>
      <c r="L124" s="212">
        <v>696.31666666666649</v>
      </c>
      <c r="M124" s="213">
        <v>684.85</v>
      </c>
      <c r="N124" s="213">
        <v>673.45</v>
      </c>
      <c r="O124" s="213">
        <v>29985000</v>
      </c>
      <c r="P124" s="214">
        <v>-4.3336222414827656E-4</v>
      </c>
    </row>
    <row r="125" spans="1:16" ht="12.75" customHeight="1">
      <c r="A125" s="206">
        <v>115</v>
      </c>
      <c r="B125" s="218" t="s">
        <v>40</v>
      </c>
      <c r="C125" s="210" t="s">
        <v>162</v>
      </c>
      <c r="D125" s="211">
        <v>45561</v>
      </c>
      <c r="E125" s="210">
        <v>3693.8</v>
      </c>
      <c r="F125" s="210">
        <v>3706.1833333333338</v>
      </c>
      <c r="G125" s="212">
        <v>3668.7166666666676</v>
      </c>
      <c r="H125" s="212">
        <v>3643.6333333333337</v>
      </c>
      <c r="I125" s="212">
        <v>3606.1666666666674</v>
      </c>
      <c r="J125" s="212">
        <v>3731.2666666666678</v>
      </c>
      <c r="K125" s="212">
        <v>3768.733333333334</v>
      </c>
      <c r="L125" s="212">
        <v>3793.816666666668</v>
      </c>
      <c r="M125" s="213">
        <v>3743.65</v>
      </c>
      <c r="N125" s="213">
        <v>3681.1</v>
      </c>
      <c r="O125" s="213">
        <v>18791400</v>
      </c>
      <c r="P125" s="214">
        <v>1.2503131844595851E-2</v>
      </c>
    </row>
    <row r="126" spans="1:16" ht="12.75" customHeight="1">
      <c r="A126" s="206">
        <v>116</v>
      </c>
      <c r="B126" s="218" t="s">
        <v>85</v>
      </c>
      <c r="C126" s="210" t="s">
        <v>163</v>
      </c>
      <c r="D126" s="211">
        <v>45561</v>
      </c>
      <c r="E126" s="210">
        <v>6179.6</v>
      </c>
      <c r="F126" s="210">
        <v>6185.833333333333</v>
      </c>
      <c r="G126" s="212">
        <v>6138.7666666666664</v>
      </c>
      <c r="H126" s="212">
        <v>6097.9333333333334</v>
      </c>
      <c r="I126" s="212">
        <v>6050.8666666666668</v>
      </c>
      <c r="J126" s="212">
        <v>6226.6666666666661</v>
      </c>
      <c r="K126" s="212">
        <v>6273.7333333333336</v>
      </c>
      <c r="L126" s="212">
        <v>6314.5666666666657</v>
      </c>
      <c r="M126" s="213">
        <v>6232.9</v>
      </c>
      <c r="N126" s="213">
        <v>6145</v>
      </c>
      <c r="O126" s="213">
        <v>2885550</v>
      </c>
      <c r="P126" s="214">
        <v>-1.5052992678306282E-2</v>
      </c>
    </row>
    <row r="127" spans="1:16" ht="12.75" customHeight="1">
      <c r="A127" s="206">
        <v>117</v>
      </c>
      <c r="B127" s="218" t="s">
        <v>85</v>
      </c>
      <c r="C127" s="210" t="s">
        <v>164</v>
      </c>
      <c r="D127" s="211">
        <v>45561</v>
      </c>
      <c r="E127" s="210">
        <v>5735.7</v>
      </c>
      <c r="F127" s="210">
        <v>5732</v>
      </c>
      <c r="G127" s="212">
        <v>5684</v>
      </c>
      <c r="H127" s="212">
        <v>5632.3</v>
      </c>
      <c r="I127" s="212">
        <v>5584.3</v>
      </c>
      <c r="J127" s="212">
        <v>5783.7</v>
      </c>
      <c r="K127" s="212">
        <v>5831.7</v>
      </c>
      <c r="L127" s="212">
        <v>5883.4</v>
      </c>
      <c r="M127" s="213">
        <v>5780</v>
      </c>
      <c r="N127" s="213">
        <v>5680.3</v>
      </c>
      <c r="O127" s="213">
        <v>1138000</v>
      </c>
      <c r="P127" s="214">
        <v>-6.8587330168603702E-2</v>
      </c>
    </row>
    <row r="128" spans="1:16" ht="12.75" customHeight="1">
      <c r="A128" s="206">
        <v>118</v>
      </c>
      <c r="B128" s="218" t="s">
        <v>42</v>
      </c>
      <c r="C128" s="210" t="s">
        <v>165</v>
      </c>
      <c r="D128" s="211">
        <v>45561</v>
      </c>
      <c r="E128" s="210">
        <v>2245.75</v>
      </c>
      <c r="F128" s="210">
        <v>2253.5166666666664</v>
      </c>
      <c r="G128" s="212">
        <v>2234.583333333333</v>
      </c>
      <c r="H128" s="212">
        <v>2223.4166666666665</v>
      </c>
      <c r="I128" s="212">
        <v>2204.4833333333331</v>
      </c>
      <c r="J128" s="212">
        <v>2264.6833333333329</v>
      </c>
      <c r="K128" s="212">
        <v>2283.6166666666663</v>
      </c>
      <c r="L128" s="212">
        <v>2294.7833333333328</v>
      </c>
      <c r="M128" s="213">
        <v>2272.4499999999998</v>
      </c>
      <c r="N128" s="213">
        <v>2242.35</v>
      </c>
      <c r="O128" s="213">
        <v>12603375</v>
      </c>
      <c r="P128" s="214">
        <v>1.2185132090927708E-2</v>
      </c>
    </row>
    <row r="129" spans="1:16" ht="12.75" customHeight="1">
      <c r="A129" s="206">
        <v>119</v>
      </c>
      <c r="B129" s="218" t="s">
        <v>54</v>
      </c>
      <c r="C129" s="210" t="s">
        <v>166</v>
      </c>
      <c r="D129" s="211">
        <v>45561</v>
      </c>
      <c r="E129" s="210">
        <v>2785.45</v>
      </c>
      <c r="F129" s="210">
        <v>2807.9333333333329</v>
      </c>
      <c r="G129" s="212">
        <v>2748.0666666666657</v>
      </c>
      <c r="H129" s="212">
        <v>2710.6833333333329</v>
      </c>
      <c r="I129" s="212">
        <v>2650.8166666666657</v>
      </c>
      <c r="J129" s="212">
        <v>2845.3166666666657</v>
      </c>
      <c r="K129" s="212">
        <v>2905.1833333333334</v>
      </c>
      <c r="L129" s="212">
        <v>2942.5666666666657</v>
      </c>
      <c r="M129" s="213">
        <v>2867.8</v>
      </c>
      <c r="N129" s="213">
        <v>2770.55</v>
      </c>
      <c r="O129" s="213">
        <v>15108800</v>
      </c>
      <c r="P129" s="214">
        <v>5.7754036901815686E-2</v>
      </c>
    </row>
    <row r="130" spans="1:16" ht="12.75" customHeight="1">
      <c r="A130" s="206">
        <v>120</v>
      </c>
      <c r="B130" s="218" t="s">
        <v>66</v>
      </c>
      <c r="C130" s="210" t="s">
        <v>167</v>
      </c>
      <c r="D130" s="211">
        <v>45561</v>
      </c>
      <c r="E130" s="210">
        <v>322.10000000000002</v>
      </c>
      <c r="F130" s="210">
        <v>320.53333333333336</v>
      </c>
      <c r="G130" s="212">
        <v>317.2166666666667</v>
      </c>
      <c r="H130" s="212">
        <v>312.33333333333331</v>
      </c>
      <c r="I130" s="212">
        <v>309.01666666666665</v>
      </c>
      <c r="J130" s="212">
        <v>325.41666666666674</v>
      </c>
      <c r="K130" s="212">
        <v>328.73333333333346</v>
      </c>
      <c r="L130" s="212">
        <v>333.61666666666679</v>
      </c>
      <c r="M130" s="213">
        <v>323.85000000000002</v>
      </c>
      <c r="N130" s="213">
        <v>315.64999999999998</v>
      </c>
      <c r="O130" s="213">
        <v>35906000</v>
      </c>
      <c r="P130" s="214">
        <v>-6.3648439229577157E-3</v>
      </c>
    </row>
    <row r="131" spans="1:16" ht="12.75" customHeight="1">
      <c r="A131" s="206">
        <v>121</v>
      </c>
      <c r="B131" s="218" t="s">
        <v>66</v>
      </c>
      <c r="C131" s="210" t="s">
        <v>168</v>
      </c>
      <c r="D131" s="211">
        <v>45561</v>
      </c>
      <c r="E131" s="210">
        <v>213.73</v>
      </c>
      <c r="F131" s="210">
        <v>214.96333333333334</v>
      </c>
      <c r="G131" s="212">
        <v>211.18666666666667</v>
      </c>
      <c r="H131" s="212">
        <v>208.64333333333332</v>
      </c>
      <c r="I131" s="212">
        <v>204.86666666666665</v>
      </c>
      <c r="J131" s="212">
        <v>217.50666666666669</v>
      </c>
      <c r="K131" s="212">
        <v>221.28333333333339</v>
      </c>
      <c r="L131" s="212">
        <v>223.82666666666671</v>
      </c>
      <c r="M131" s="213">
        <v>218.74</v>
      </c>
      <c r="N131" s="213">
        <v>212.42</v>
      </c>
      <c r="O131" s="213">
        <v>60861000</v>
      </c>
      <c r="P131" s="214">
        <v>-7.3396291040759409E-3</v>
      </c>
    </row>
    <row r="132" spans="1:16" ht="12.75" customHeight="1">
      <c r="A132" s="206">
        <v>122</v>
      </c>
      <c r="B132" s="218" t="s">
        <v>57</v>
      </c>
      <c r="C132" s="210" t="s">
        <v>169</v>
      </c>
      <c r="D132" s="211">
        <v>45561</v>
      </c>
      <c r="E132" s="210">
        <v>652.85</v>
      </c>
      <c r="F132" s="210">
        <v>652.68333333333339</v>
      </c>
      <c r="G132" s="212">
        <v>647.41666666666674</v>
      </c>
      <c r="H132" s="212">
        <v>641.98333333333335</v>
      </c>
      <c r="I132" s="212">
        <v>636.7166666666667</v>
      </c>
      <c r="J132" s="212">
        <v>658.11666666666679</v>
      </c>
      <c r="K132" s="212">
        <v>663.38333333333344</v>
      </c>
      <c r="L132" s="212">
        <v>668.81666666666683</v>
      </c>
      <c r="M132" s="213">
        <v>657.95</v>
      </c>
      <c r="N132" s="213">
        <v>647.25</v>
      </c>
      <c r="O132" s="213">
        <v>14834400</v>
      </c>
      <c r="P132" s="214">
        <v>-1.0089686098654708E-2</v>
      </c>
    </row>
    <row r="133" spans="1:16" ht="12.75" customHeight="1">
      <c r="A133" s="206">
        <v>123</v>
      </c>
      <c r="B133" s="218" t="s">
        <v>54</v>
      </c>
      <c r="C133" s="210" t="s">
        <v>170</v>
      </c>
      <c r="D133" s="211">
        <v>45561</v>
      </c>
      <c r="E133" s="210">
        <v>12438.75</v>
      </c>
      <c r="F133" s="210">
        <v>12457.516666666668</v>
      </c>
      <c r="G133" s="212">
        <v>12351.183333333336</v>
      </c>
      <c r="H133" s="212">
        <v>12263.616666666669</v>
      </c>
      <c r="I133" s="212">
        <v>12157.283333333336</v>
      </c>
      <c r="J133" s="212">
        <v>12545.083333333336</v>
      </c>
      <c r="K133" s="212">
        <v>12651.416666666668</v>
      </c>
      <c r="L133" s="212">
        <v>12738.983333333335</v>
      </c>
      <c r="M133" s="213">
        <v>12563.85</v>
      </c>
      <c r="N133" s="213">
        <v>12369.95</v>
      </c>
      <c r="O133" s="213">
        <v>3448150</v>
      </c>
      <c r="P133" s="214">
        <v>2.2507228111794796E-2</v>
      </c>
    </row>
    <row r="134" spans="1:16" ht="12.75" customHeight="1">
      <c r="A134" s="206">
        <v>124</v>
      </c>
      <c r="B134" s="218" t="s">
        <v>57</v>
      </c>
      <c r="C134" s="210" t="s">
        <v>875</v>
      </c>
      <c r="D134" s="211">
        <v>45561</v>
      </c>
      <c r="E134" s="210">
        <v>1490.05</v>
      </c>
      <c r="F134" s="210">
        <v>1490.0666666666668</v>
      </c>
      <c r="G134" s="212">
        <v>1480.1333333333337</v>
      </c>
      <c r="H134" s="212">
        <v>1470.2166666666669</v>
      </c>
      <c r="I134" s="212">
        <v>1460.2833333333338</v>
      </c>
      <c r="J134" s="212">
        <v>1499.9833333333336</v>
      </c>
      <c r="K134" s="212">
        <v>1509.9166666666665</v>
      </c>
      <c r="L134" s="212">
        <v>1519.8333333333335</v>
      </c>
      <c r="M134" s="213">
        <v>1500</v>
      </c>
      <c r="N134" s="213">
        <v>1480.15</v>
      </c>
      <c r="O134" s="213">
        <v>9920400</v>
      </c>
      <c r="P134" s="214">
        <v>-2.2620689655172412E-2</v>
      </c>
    </row>
    <row r="135" spans="1:16" ht="12.75" customHeight="1">
      <c r="A135" s="206">
        <v>125</v>
      </c>
      <c r="B135" s="218" t="s">
        <v>85</v>
      </c>
      <c r="C135" s="210" t="s">
        <v>172</v>
      </c>
      <c r="D135" s="211">
        <v>45561</v>
      </c>
      <c r="E135" s="210">
        <v>5173.1000000000004</v>
      </c>
      <c r="F135" s="210">
        <v>5200.1833333333334</v>
      </c>
      <c r="G135" s="212">
        <v>5123.9666666666672</v>
      </c>
      <c r="H135" s="212">
        <v>5074.8333333333339</v>
      </c>
      <c r="I135" s="212">
        <v>4998.6166666666677</v>
      </c>
      <c r="J135" s="212">
        <v>5249.3166666666666</v>
      </c>
      <c r="K135" s="212">
        <v>5325.5333333333319</v>
      </c>
      <c r="L135" s="212">
        <v>5374.6666666666661</v>
      </c>
      <c r="M135" s="213">
        <v>5276.4</v>
      </c>
      <c r="N135" s="213">
        <v>5151.05</v>
      </c>
      <c r="O135" s="213">
        <v>2051400</v>
      </c>
      <c r="P135" s="214">
        <v>-3.0162632375189107E-2</v>
      </c>
    </row>
    <row r="136" spans="1:16" ht="12.75" customHeight="1">
      <c r="A136" s="206">
        <v>126</v>
      </c>
      <c r="B136" s="218" t="s">
        <v>42</v>
      </c>
      <c r="C136" s="217" t="s">
        <v>173</v>
      </c>
      <c r="D136" s="211">
        <v>45561</v>
      </c>
      <c r="E136" s="210">
        <v>2120.75</v>
      </c>
      <c r="F136" s="210">
        <v>2134.5</v>
      </c>
      <c r="G136" s="212">
        <v>2091.8000000000002</v>
      </c>
      <c r="H136" s="212">
        <v>2062.8500000000004</v>
      </c>
      <c r="I136" s="212">
        <v>2020.1500000000005</v>
      </c>
      <c r="J136" s="212">
        <v>2163.4499999999998</v>
      </c>
      <c r="K136" s="212">
        <v>2206.1499999999996</v>
      </c>
      <c r="L136" s="212">
        <v>2235.0999999999995</v>
      </c>
      <c r="M136" s="213">
        <v>2177.1999999999998</v>
      </c>
      <c r="N136" s="213">
        <v>2105.5500000000002</v>
      </c>
      <c r="O136" s="213">
        <v>1525600</v>
      </c>
      <c r="P136" s="214">
        <v>1.355301621047037E-2</v>
      </c>
    </row>
    <row r="137" spans="1:16" ht="12.75" customHeight="1">
      <c r="A137" s="206">
        <v>127</v>
      </c>
      <c r="B137" s="218" t="s">
        <v>66</v>
      </c>
      <c r="C137" s="217" t="s">
        <v>174</v>
      </c>
      <c r="D137" s="211">
        <v>45561</v>
      </c>
      <c r="E137" s="210">
        <v>1118.2</v>
      </c>
      <c r="F137" s="210">
        <v>1106.0333333333335</v>
      </c>
      <c r="G137" s="212">
        <v>1090.2166666666672</v>
      </c>
      <c r="H137" s="212">
        <v>1062.2333333333336</v>
      </c>
      <c r="I137" s="212">
        <v>1046.4166666666672</v>
      </c>
      <c r="J137" s="212">
        <v>1134.0166666666671</v>
      </c>
      <c r="K137" s="212">
        <v>1149.8333333333333</v>
      </c>
      <c r="L137" s="212">
        <v>1177.8166666666671</v>
      </c>
      <c r="M137" s="213">
        <v>1121.8499999999999</v>
      </c>
      <c r="N137" s="213">
        <v>1078.05</v>
      </c>
      <c r="O137" s="213">
        <v>5269600</v>
      </c>
      <c r="P137" s="214">
        <v>2.3143833488661076E-2</v>
      </c>
    </row>
    <row r="138" spans="1:16" ht="12.75" customHeight="1">
      <c r="A138" s="206">
        <v>128</v>
      </c>
      <c r="B138" s="218" t="s">
        <v>82</v>
      </c>
      <c r="C138" s="210" t="s">
        <v>175</v>
      </c>
      <c r="D138" s="211">
        <v>45561</v>
      </c>
      <c r="E138" s="210">
        <v>1812.45</v>
      </c>
      <c r="F138" s="210">
        <v>1823.25</v>
      </c>
      <c r="G138" s="212">
        <v>1791.65</v>
      </c>
      <c r="H138" s="212">
        <v>1770.8500000000001</v>
      </c>
      <c r="I138" s="212">
        <v>1739.2500000000002</v>
      </c>
      <c r="J138" s="212">
        <v>1844.05</v>
      </c>
      <c r="K138" s="212">
        <v>1875.6499999999999</v>
      </c>
      <c r="L138" s="212">
        <v>1896.4499999999998</v>
      </c>
      <c r="M138" s="213">
        <v>1854.85</v>
      </c>
      <c r="N138" s="213">
        <v>1802.45</v>
      </c>
      <c r="O138" s="213">
        <v>1625600</v>
      </c>
      <c r="P138" s="214">
        <v>-1.1913445173839047E-2</v>
      </c>
    </row>
    <row r="139" spans="1:16" ht="12.75" customHeight="1">
      <c r="A139" s="206">
        <v>129</v>
      </c>
      <c r="B139" s="218" t="s">
        <v>54</v>
      </c>
      <c r="C139" s="210" t="s">
        <v>176</v>
      </c>
      <c r="D139" s="211">
        <v>45561</v>
      </c>
      <c r="E139" s="210">
        <v>194.3</v>
      </c>
      <c r="F139" s="210">
        <v>194.92333333333332</v>
      </c>
      <c r="G139" s="212">
        <v>193.05666666666664</v>
      </c>
      <c r="H139" s="212">
        <v>191.81333333333333</v>
      </c>
      <c r="I139" s="212">
        <v>189.94666666666666</v>
      </c>
      <c r="J139" s="212">
        <v>196.16666666666663</v>
      </c>
      <c r="K139" s="212">
        <v>198.0333333333333</v>
      </c>
      <c r="L139" s="212">
        <v>199.27666666666661</v>
      </c>
      <c r="M139" s="213">
        <v>196.79</v>
      </c>
      <c r="N139" s="213">
        <v>193.68</v>
      </c>
      <c r="O139" s="213">
        <v>110142300</v>
      </c>
      <c r="P139" s="214">
        <v>-1.8659117230729635E-3</v>
      </c>
    </row>
    <row r="140" spans="1:16" ht="12.75" customHeight="1">
      <c r="A140" s="206">
        <v>130</v>
      </c>
      <c r="B140" s="218" t="s">
        <v>85</v>
      </c>
      <c r="C140" s="215" t="s">
        <v>177</v>
      </c>
      <c r="D140" s="211">
        <v>45561</v>
      </c>
      <c r="E140" s="210">
        <v>3121</v>
      </c>
      <c r="F140" s="210">
        <v>3127.4</v>
      </c>
      <c r="G140" s="212">
        <v>3100.15</v>
      </c>
      <c r="H140" s="212">
        <v>3079.3</v>
      </c>
      <c r="I140" s="212">
        <v>3052.05</v>
      </c>
      <c r="J140" s="212">
        <v>3148.25</v>
      </c>
      <c r="K140" s="212">
        <v>3175.5</v>
      </c>
      <c r="L140" s="212">
        <v>3196.35</v>
      </c>
      <c r="M140" s="213">
        <v>3154.65</v>
      </c>
      <c r="N140" s="213">
        <v>3106.55</v>
      </c>
      <c r="O140" s="213">
        <v>3732575</v>
      </c>
      <c r="P140" s="214">
        <v>5.9314758448450793E-2</v>
      </c>
    </row>
    <row r="141" spans="1:16" ht="12.75" customHeight="1">
      <c r="A141" s="206">
        <v>131</v>
      </c>
      <c r="B141" s="218" t="s">
        <v>54</v>
      </c>
      <c r="C141" s="210" t="s">
        <v>178</v>
      </c>
      <c r="D141" s="211">
        <v>45561</v>
      </c>
      <c r="E141" s="210">
        <v>134995.9</v>
      </c>
      <c r="F141" s="210">
        <v>135520.30000000002</v>
      </c>
      <c r="G141" s="212">
        <v>134255.60000000003</v>
      </c>
      <c r="H141" s="212">
        <v>133515.30000000002</v>
      </c>
      <c r="I141" s="212">
        <v>132250.60000000003</v>
      </c>
      <c r="J141" s="212">
        <v>136260.60000000003</v>
      </c>
      <c r="K141" s="212">
        <v>137525.30000000005</v>
      </c>
      <c r="L141" s="212">
        <v>138265.60000000003</v>
      </c>
      <c r="M141" s="213">
        <v>136785</v>
      </c>
      <c r="N141" s="213">
        <v>134780</v>
      </c>
      <c r="O141" s="213">
        <v>72675</v>
      </c>
      <c r="P141" s="214">
        <v>5.1128145791148397E-2</v>
      </c>
    </row>
    <row r="142" spans="1:16" ht="12.75" customHeight="1">
      <c r="A142" s="206">
        <v>132</v>
      </c>
      <c r="B142" s="218" t="s">
        <v>66</v>
      </c>
      <c r="C142" s="210" t="s">
        <v>179</v>
      </c>
      <c r="D142" s="211">
        <v>45561</v>
      </c>
      <c r="E142" s="210">
        <v>1970.7</v>
      </c>
      <c r="F142" s="210">
        <v>1973.7</v>
      </c>
      <c r="G142" s="212">
        <v>1962.5</v>
      </c>
      <c r="H142" s="212">
        <v>1954.3</v>
      </c>
      <c r="I142" s="212">
        <v>1943.1</v>
      </c>
      <c r="J142" s="212">
        <v>1981.9</v>
      </c>
      <c r="K142" s="212">
        <v>1993.1000000000004</v>
      </c>
      <c r="L142" s="212">
        <v>2001.3000000000002</v>
      </c>
      <c r="M142" s="213">
        <v>1984.9</v>
      </c>
      <c r="N142" s="213">
        <v>1965.5</v>
      </c>
      <c r="O142" s="213">
        <v>3808750</v>
      </c>
      <c r="P142" s="214">
        <v>-2.8797696184305254E-3</v>
      </c>
    </row>
    <row r="143" spans="1:16" ht="12.75" customHeight="1">
      <c r="A143" s="206">
        <v>133</v>
      </c>
      <c r="B143" s="218" t="s">
        <v>129</v>
      </c>
      <c r="C143" s="210" t="s">
        <v>180</v>
      </c>
      <c r="D143" s="211">
        <v>45561</v>
      </c>
      <c r="E143" s="210">
        <v>177.48</v>
      </c>
      <c r="F143" s="210">
        <v>178.79</v>
      </c>
      <c r="G143" s="212">
        <v>175.48999999999998</v>
      </c>
      <c r="H143" s="212">
        <v>173.5</v>
      </c>
      <c r="I143" s="212">
        <v>170.2</v>
      </c>
      <c r="J143" s="212">
        <v>180.77999999999997</v>
      </c>
      <c r="K143" s="212">
        <v>184.07999999999998</v>
      </c>
      <c r="L143" s="212">
        <v>186.06999999999996</v>
      </c>
      <c r="M143" s="213">
        <v>182.09</v>
      </c>
      <c r="N143" s="213">
        <v>176.8</v>
      </c>
      <c r="O143" s="213">
        <v>78915000</v>
      </c>
      <c r="P143" s="214">
        <v>1.8537340883790717E-2</v>
      </c>
    </row>
    <row r="144" spans="1:16" ht="12.75" customHeight="1">
      <c r="A144" s="206">
        <v>134</v>
      </c>
      <c r="B144" s="218" t="s">
        <v>85</v>
      </c>
      <c r="C144" s="210" t="s">
        <v>181</v>
      </c>
      <c r="D144" s="211">
        <v>45561</v>
      </c>
      <c r="E144" s="210">
        <v>7583</v>
      </c>
      <c r="F144" s="210">
        <v>7630.9833333333336</v>
      </c>
      <c r="G144" s="212">
        <v>7491.9666666666672</v>
      </c>
      <c r="H144" s="212">
        <v>7400.9333333333334</v>
      </c>
      <c r="I144" s="212">
        <v>7261.916666666667</v>
      </c>
      <c r="J144" s="212">
        <v>7722.0166666666673</v>
      </c>
      <c r="K144" s="212">
        <v>7861.0333333333338</v>
      </c>
      <c r="L144" s="212">
        <v>7952.0666666666675</v>
      </c>
      <c r="M144" s="213">
        <v>7770</v>
      </c>
      <c r="N144" s="213">
        <v>7539.95</v>
      </c>
      <c r="O144" s="213">
        <v>1519800</v>
      </c>
      <c r="P144" s="214">
        <v>1.9743336623889436E-4</v>
      </c>
    </row>
    <row r="145" spans="1:16" ht="12.75" customHeight="1">
      <c r="A145" s="206">
        <v>135</v>
      </c>
      <c r="B145" s="218" t="s">
        <v>832</v>
      </c>
      <c r="C145" s="210" t="s">
        <v>182</v>
      </c>
      <c r="D145" s="211">
        <v>45561</v>
      </c>
      <c r="E145" s="210">
        <v>3312.3</v>
      </c>
      <c r="F145" s="210">
        <v>3324.9500000000003</v>
      </c>
      <c r="G145" s="212">
        <v>3287.9000000000005</v>
      </c>
      <c r="H145" s="212">
        <v>3263.5000000000005</v>
      </c>
      <c r="I145" s="212">
        <v>3226.4500000000007</v>
      </c>
      <c r="J145" s="212">
        <v>3349.3500000000004</v>
      </c>
      <c r="K145" s="212">
        <v>3386.4000000000005</v>
      </c>
      <c r="L145" s="212">
        <v>3410.8</v>
      </c>
      <c r="M145" s="213">
        <v>3362</v>
      </c>
      <c r="N145" s="213">
        <v>3300.55</v>
      </c>
      <c r="O145" s="213">
        <v>2557275</v>
      </c>
      <c r="P145" s="214">
        <v>2.2317056107457673E-2</v>
      </c>
    </row>
    <row r="146" spans="1:16" ht="12.75" customHeight="1">
      <c r="A146" s="206">
        <v>136</v>
      </c>
      <c r="B146" s="218" t="s">
        <v>57</v>
      </c>
      <c r="C146" s="210" t="s">
        <v>183</v>
      </c>
      <c r="D146" s="211">
        <v>45561</v>
      </c>
      <c r="E146" s="210">
        <v>2523.9499999999998</v>
      </c>
      <c r="F146" s="210">
        <v>2522.9833333333331</v>
      </c>
      <c r="G146" s="212">
        <v>2514.9666666666662</v>
      </c>
      <c r="H146" s="212">
        <v>2505.9833333333331</v>
      </c>
      <c r="I146" s="212">
        <v>2497.9666666666662</v>
      </c>
      <c r="J146" s="212">
        <v>2531.9666666666662</v>
      </c>
      <c r="K146" s="212">
        <v>2539.9833333333336</v>
      </c>
      <c r="L146" s="212">
        <v>2548.9666666666662</v>
      </c>
      <c r="M146" s="213">
        <v>2531</v>
      </c>
      <c r="N146" s="213">
        <v>2514</v>
      </c>
      <c r="O146" s="213">
        <v>7219400</v>
      </c>
      <c r="P146" s="214">
        <v>3.426835907280594E-2</v>
      </c>
    </row>
    <row r="147" spans="1:16" ht="12.75" customHeight="1">
      <c r="A147" s="206">
        <v>137</v>
      </c>
      <c r="B147" s="218" t="s">
        <v>129</v>
      </c>
      <c r="C147" s="210" t="s">
        <v>184</v>
      </c>
      <c r="D147" s="211">
        <v>45561</v>
      </c>
      <c r="E147" s="210">
        <v>216.29</v>
      </c>
      <c r="F147" s="210">
        <v>217.65666666666667</v>
      </c>
      <c r="G147" s="212">
        <v>212.91333333333333</v>
      </c>
      <c r="H147" s="212">
        <v>209.53666666666666</v>
      </c>
      <c r="I147" s="212">
        <v>204.79333333333332</v>
      </c>
      <c r="J147" s="212">
        <v>221.03333333333333</v>
      </c>
      <c r="K147" s="212">
        <v>225.77666666666667</v>
      </c>
      <c r="L147" s="212">
        <v>229.15333333333334</v>
      </c>
      <c r="M147" s="213">
        <v>222.4</v>
      </c>
      <c r="N147" s="213">
        <v>214.28</v>
      </c>
      <c r="O147" s="213">
        <v>101619000</v>
      </c>
      <c r="P147" s="214">
        <v>6.2882424927045086E-2</v>
      </c>
    </row>
    <row r="148" spans="1:16" ht="12.75" customHeight="1">
      <c r="A148" s="206">
        <v>138</v>
      </c>
      <c r="B148" s="218" t="s">
        <v>185</v>
      </c>
      <c r="C148" s="210" t="s">
        <v>186</v>
      </c>
      <c r="D148" s="211">
        <v>45561</v>
      </c>
      <c r="E148" s="210">
        <v>412.3</v>
      </c>
      <c r="F148" s="210">
        <v>414.05</v>
      </c>
      <c r="G148" s="212">
        <v>407.40000000000003</v>
      </c>
      <c r="H148" s="212">
        <v>402.5</v>
      </c>
      <c r="I148" s="212">
        <v>395.85</v>
      </c>
      <c r="J148" s="212">
        <v>418.95000000000005</v>
      </c>
      <c r="K148" s="212">
        <v>425.6</v>
      </c>
      <c r="L148" s="212">
        <v>430.50000000000006</v>
      </c>
      <c r="M148" s="213">
        <v>420.7</v>
      </c>
      <c r="N148" s="213">
        <v>409.15</v>
      </c>
      <c r="O148" s="213">
        <v>96450000</v>
      </c>
      <c r="P148" s="214">
        <v>1.1547053456250197E-2</v>
      </c>
    </row>
    <row r="149" spans="1:16" ht="12.75" customHeight="1">
      <c r="A149" s="206">
        <v>139</v>
      </c>
      <c r="B149" s="218" t="s">
        <v>105</v>
      </c>
      <c r="C149" s="210" t="s">
        <v>187</v>
      </c>
      <c r="D149" s="211">
        <v>45561</v>
      </c>
      <c r="E149" s="210">
        <v>1767.9</v>
      </c>
      <c r="F149" s="210">
        <v>1774.7</v>
      </c>
      <c r="G149" s="212">
        <v>1754.7</v>
      </c>
      <c r="H149" s="212">
        <v>1741.5</v>
      </c>
      <c r="I149" s="212">
        <v>1721.5</v>
      </c>
      <c r="J149" s="212">
        <v>1787.9</v>
      </c>
      <c r="K149" s="212">
        <v>1807.9</v>
      </c>
      <c r="L149" s="212">
        <v>1821.1000000000001</v>
      </c>
      <c r="M149" s="213">
        <v>1794.7</v>
      </c>
      <c r="N149" s="213">
        <v>1761.5</v>
      </c>
      <c r="O149" s="213">
        <v>8208900</v>
      </c>
      <c r="P149" s="214">
        <v>1.1733241307911311E-2</v>
      </c>
    </row>
    <row r="150" spans="1:16" ht="12.75" customHeight="1">
      <c r="A150" s="206">
        <v>140</v>
      </c>
      <c r="B150" s="218" t="s">
        <v>85</v>
      </c>
      <c r="C150" s="215" t="s">
        <v>188</v>
      </c>
      <c r="D150" s="211">
        <v>45561</v>
      </c>
      <c r="E150" s="210">
        <v>10981.6</v>
      </c>
      <c r="F150" s="210">
        <v>10940.516666666668</v>
      </c>
      <c r="G150" s="212">
        <v>10811.083333333336</v>
      </c>
      <c r="H150" s="212">
        <v>10640.566666666668</v>
      </c>
      <c r="I150" s="212">
        <v>10511.133333333335</v>
      </c>
      <c r="J150" s="212">
        <v>11111.033333333336</v>
      </c>
      <c r="K150" s="212">
        <v>11240.466666666667</v>
      </c>
      <c r="L150" s="212">
        <v>11410.983333333337</v>
      </c>
      <c r="M150" s="213">
        <v>11069.95</v>
      </c>
      <c r="N150" s="213">
        <v>10770</v>
      </c>
      <c r="O150" s="213">
        <v>1248200</v>
      </c>
      <c r="P150" s="214">
        <v>-3.7773666358310205E-2</v>
      </c>
    </row>
    <row r="151" spans="1:16" ht="12.75" customHeight="1">
      <c r="A151" s="206">
        <v>141</v>
      </c>
      <c r="B151" s="218" t="s">
        <v>82</v>
      </c>
      <c r="C151" s="217" t="s">
        <v>189</v>
      </c>
      <c r="D151" s="211">
        <v>45561</v>
      </c>
      <c r="E151" s="210">
        <v>327.9</v>
      </c>
      <c r="F151" s="210">
        <v>329.65000000000003</v>
      </c>
      <c r="G151" s="212">
        <v>325.80000000000007</v>
      </c>
      <c r="H151" s="212">
        <v>323.70000000000005</v>
      </c>
      <c r="I151" s="212">
        <v>319.85000000000008</v>
      </c>
      <c r="J151" s="212">
        <v>331.75000000000006</v>
      </c>
      <c r="K151" s="212">
        <v>335.60000000000008</v>
      </c>
      <c r="L151" s="212">
        <v>337.70000000000005</v>
      </c>
      <c r="M151" s="213">
        <v>333.5</v>
      </c>
      <c r="N151" s="213">
        <v>327.55</v>
      </c>
      <c r="O151" s="213">
        <v>124899775</v>
      </c>
      <c r="P151" s="214">
        <v>8.6119790452206628E-3</v>
      </c>
    </row>
    <row r="152" spans="1:16" ht="12.75" customHeight="1">
      <c r="A152" s="206">
        <v>142</v>
      </c>
      <c r="B152" s="218" t="s">
        <v>45</v>
      </c>
      <c r="C152" s="210" t="s">
        <v>190</v>
      </c>
      <c r="D152" s="211">
        <v>45561</v>
      </c>
      <c r="E152" s="210">
        <v>42060.2</v>
      </c>
      <c r="F152" s="210">
        <v>42218.166666666664</v>
      </c>
      <c r="G152" s="212">
        <v>41794.683333333327</v>
      </c>
      <c r="H152" s="212">
        <v>41529.166666666664</v>
      </c>
      <c r="I152" s="212">
        <v>41105.683333333327</v>
      </c>
      <c r="J152" s="212">
        <v>42483.683333333327</v>
      </c>
      <c r="K152" s="212">
        <v>42907.166666666664</v>
      </c>
      <c r="L152" s="212">
        <v>43172.683333333327</v>
      </c>
      <c r="M152" s="213">
        <v>42641.65</v>
      </c>
      <c r="N152" s="213">
        <v>41952.65</v>
      </c>
      <c r="O152" s="213">
        <v>183630</v>
      </c>
      <c r="P152" s="214">
        <v>3.2296146386710516E-2</v>
      </c>
    </row>
    <row r="153" spans="1:16" ht="12.75" customHeight="1">
      <c r="A153" s="206">
        <v>143</v>
      </c>
      <c r="B153" s="218" t="s">
        <v>42</v>
      </c>
      <c r="C153" s="210" t="s">
        <v>191</v>
      </c>
      <c r="D153" s="211">
        <v>45561</v>
      </c>
      <c r="E153" s="210">
        <v>1063.1500000000001</v>
      </c>
      <c r="F153" s="210">
        <v>1060.95</v>
      </c>
      <c r="G153" s="212">
        <v>1044.9000000000001</v>
      </c>
      <c r="H153" s="212">
        <v>1026.6500000000001</v>
      </c>
      <c r="I153" s="212">
        <v>1010.6000000000001</v>
      </c>
      <c r="J153" s="212">
        <v>1079.2</v>
      </c>
      <c r="K153" s="212">
        <v>1095.2499999999998</v>
      </c>
      <c r="L153" s="212">
        <v>1113.5</v>
      </c>
      <c r="M153" s="213">
        <v>1077</v>
      </c>
      <c r="N153" s="213">
        <v>1042.7</v>
      </c>
      <c r="O153" s="213">
        <v>9094500</v>
      </c>
      <c r="P153" s="214">
        <v>1.4728033472803347E-2</v>
      </c>
    </row>
    <row r="154" spans="1:16" ht="12.75" customHeight="1">
      <c r="A154" s="206">
        <v>144</v>
      </c>
      <c r="B154" s="218" t="s">
        <v>85</v>
      </c>
      <c r="C154" s="210" t="s">
        <v>192</v>
      </c>
      <c r="D154" s="211">
        <v>45561</v>
      </c>
      <c r="E154" s="210">
        <v>5230.3</v>
      </c>
      <c r="F154" s="210">
        <v>5238.4000000000005</v>
      </c>
      <c r="G154" s="212">
        <v>5186.8500000000013</v>
      </c>
      <c r="H154" s="212">
        <v>5143.4000000000005</v>
      </c>
      <c r="I154" s="212">
        <v>5091.8500000000013</v>
      </c>
      <c r="J154" s="212">
        <v>5281.8500000000013</v>
      </c>
      <c r="K154" s="212">
        <v>5333.4000000000005</v>
      </c>
      <c r="L154" s="212">
        <v>5376.8500000000013</v>
      </c>
      <c r="M154" s="213">
        <v>5289.95</v>
      </c>
      <c r="N154" s="213">
        <v>5194.95</v>
      </c>
      <c r="O154" s="213">
        <v>2077200</v>
      </c>
      <c r="P154" s="214">
        <v>-3.8498556304138594E-4</v>
      </c>
    </row>
    <row r="155" spans="1:16" ht="12.75" customHeight="1">
      <c r="A155" s="206">
        <v>145</v>
      </c>
      <c r="B155" s="218" t="s">
        <v>82</v>
      </c>
      <c r="C155" s="215" t="s">
        <v>193</v>
      </c>
      <c r="D155" s="211">
        <v>45561</v>
      </c>
      <c r="E155" s="210">
        <v>367.5</v>
      </c>
      <c r="F155" s="210">
        <v>369.13333333333338</v>
      </c>
      <c r="G155" s="212">
        <v>364.66666666666674</v>
      </c>
      <c r="H155" s="212">
        <v>361.83333333333337</v>
      </c>
      <c r="I155" s="212">
        <v>357.36666666666673</v>
      </c>
      <c r="J155" s="212">
        <v>371.96666666666675</v>
      </c>
      <c r="K155" s="212">
        <v>376.43333333333334</v>
      </c>
      <c r="L155" s="212">
        <v>379.26666666666677</v>
      </c>
      <c r="M155" s="213">
        <v>373.6</v>
      </c>
      <c r="N155" s="213">
        <v>366.3</v>
      </c>
      <c r="O155" s="213">
        <v>31092000</v>
      </c>
      <c r="P155" s="214">
        <v>3.5261212666067326E-2</v>
      </c>
    </row>
    <row r="156" spans="1:16" ht="12.75" customHeight="1">
      <c r="A156" s="206">
        <v>146</v>
      </c>
      <c r="B156" s="218" t="s">
        <v>66</v>
      </c>
      <c r="C156" s="210" t="s">
        <v>194</v>
      </c>
      <c r="D156" s="211">
        <v>45561</v>
      </c>
      <c r="E156" s="210">
        <v>550.04999999999995</v>
      </c>
      <c r="F156" s="210">
        <v>549.98333333333323</v>
      </c>
      <c r="G156" s="212">
        <v>543.16666666666652</v>
      </c>
      <c r="H156" s="212">
        <v>536.2833333333333</v>
      </c>
      <c r="I156" s="212">
        <v>529.46666666666658</v>
      </c>
      <c r="J156" s="212">
        <v>556.86666666666645</v>
      </c>
      <c r="K156" s="212">
        <v>563.68333333333328</v>
      </c>
      <c r="L156" s="212">
        <v>570.56666666666638</v>
      </c>
      <c r="M156" s="213">
        <v>556.79999999999995</v>
      </c>
      <c r="N156" s="213">
        <v>543.1</v>
      </c>
      <c r="O156" s="213">
        <v>46868900</v>
      </c>
      <c r="P156" s="214">
        <v>4.765620645448972E-3</v>
      </c>
    </row>
    <row r="157" spans="1:16" ht="12.75" customHeight="1">
      <c r="A157" s="206">
        <v>147</v>
      </c>
      <c r="B157" s="218" t="s">
        <v>57</v>
      </c>
      <c r="C157" s="210" t="s">
        <v>195</v>
      </c>
      <c r="D157" s="211">
        <v>45561</v>
      </c>
      <c r="E157" s="210">
        <v>3181.3</v>
      </c>
      <c r="F157" s="210">
        <v>3178.1166666666668</v>
      </c>
      <c r="G157" s="212">
        <v>3156.2333333333336</v>
      </c>
      <c r="H157" s="212">
        <v>3131.166666666667</v>
      </c>
      <c r="I157" s="212">
        <v>3109.2833333333338</v>
      </c>
      <c r="J157" s="212">
        <v>3203.1833333333334</v>
      </c>
      <c r="K157" s="212">
        <v>3225.0666666666666</v>
      </c>
      <c r="L157" s="212">
        <v>3250.1333333333332</v>
      </c>
      <c r="M157" s="213">
        <v>3200</v>
      </c>
      <c r="N157" s="213">
        <v>3153.05</v>
      </c>
      <c r="O157" s="213">
        <v>2739500</v>
      </c>
      <c r="P157" s="214">
        <v>3.4359071172361713E-2</v>
      </c>
    </row>
    <row r="158" spans="1:16" ht="12.75" customHeight="1">
      <c r="A158" s="206">
        <v>148</v>
      </c>
      <c r="B158" s="218" t="s">
        <v>832</v>
      </c>
      <c r="C158" s="210" t="s">
        <v>196</v>
      </c>
      <c r="D158" s="211">
        <v>45561</v>
      </c>
      <c r="E158" s="210">
        <v>4596.75</v>
      </c>
      <c r="F158" s="210">
        <v>4576.1500000000005</v>
      </c>
      <c r="G158" s="212">
        <v>4527.3500000000013</v>
      </c>
      <c r="H158" s="212">
        <v>4457.9500000000007</v>
      </c>
      <c r="I158" s="212">
        <v>4409.1500000000015</v>
      </c>
      <c r="J158" s="212">
        <v>4645.5500000000011</v>
      </c>
      <c r="K158" s="212">
        <v>4694.3500000000004</v>
      </c>
      <c r="L158" s="212">
        <v>4763.7500000000009</v>
      </c>
      <c r="M158" s="213">
        <v>4624.95</v>
      </c>
      <c r="N158" s="213">
        <v>4506.75</v>
      </c>
      <c r="O158" s="213">
        <v>1669500</v>
      </c>
      <c r="P158" s="214">
        <v>-3.0769230769230771E-2</v>
      </c>
    </row>
    <row r="159" spans="1:16" ht="12.75" customHeight="1">
      <c r="A159" s="206">
        <v>149</v>
      </c>
      <c r="B159" s="218" t="s">
        <v>61</v>
      </c>
      <c r="C159" s="210" t="s">
        <v>197</v>
      </c>
      <c r="D159" s="211">
        <v>45561</v>
      </c>
      <c r="E159" s="210">
        <v>117.11</v>
      </c>
      <c r="F159" s="210">
        <v>117.16666666666667</v>
      </c>
      <c r="G159" s="212">
        <v>116.18333333333334</v>
      </c>
      <c r="H159" s="212">
        <v>115.25666666666666</v>
      </c>
      <c r="I159" s="212">
        <v>114.27333333333333</v>
      </c>
      <c r="J159" s="212">
        <v>118.09333333333335</v>
      </c>
      <c r="K159" s="212">
        <v>119.07666666666667</v>
      </c>
      <c r="L159" s="212">
        <v>120.00333333333336</v>
      </c>
      <c r="M159" s="213">
        <v>118.15</v>
      </c>
      <c r="N159" s="213">
        <v>116.24</v>
      </c>
      <c r="O159" s="213">
        <v>275368000</v>
      </c>
      <c r="P159" s="214">
        <v>-3.7337192474674384E-3</v>
      </c>
    </row>
    <row r="160" spans="1:16" ht="12.75" customHeight="1">
      <c r="A160" s="206">
        <v>150</v>
      </c>
      <c r="B160" s="218" t="s">
        <v>40</v>
      </c>
      <c r="C160" s="210" t="s">
        <v>198</v>
      </c>
      <c r="D160" s="211">
        <v>45561</v>
      </c>
      <c r="E160" s="210">
        <v>6757</v>
      </c>
      <c r="F160" s="210">
        <v>6788.9666666666672</v>
      </c>
      <c r="G160" s="212">
        <v>6708.0333333333347</v>
      </c>
      <c r="H160" s="212">
        <v>6659.0666666666675</v>
      </c>
      <c r="I160" s="212">
        <v>6578.133333333335</v>
      </c>
      <c r="J160" s="212">
        <v>6837.9333333333343</v>
      </c>
      <c r="K160" s="212">
        <v>6918.8666666666668</v>
      </c>
      <c r="L160" s="212">
        <v>6967.8333333333339</v>
      </c>
      <c r="M160" s="213">
        <v>6869.9</v>
      </c>
      <c r="N160" s="213">
        <v>6740</v>
      </c>
      <c r="O160" s="213">
        <v>2689125</v>
      </c>
      <c r="P160" s="214">
        <v>2.1946700869317371E-2</v>
      </c>
    </row>
    <row r="161" spans="1:16" ht="12.75" customHeight="1">
      <c r="A161" s="206">
        <v>151</v>
      </c>
      <c r="B161" s="218" t="s">
        <v>185</v>
      </c>
      <c r="C161" s="217" t="s">
        <v>199</v>
      </c>
      <c r="D161" s="211">
        <v>45561</v>
      </c>
      <c r="E161" s="210">
        <v>337.5</v>
      </c>
      <c r="F161" s="210">
        <v>338.45</v>
      </c>
      <c r="G161" s="212">
        <v>335.29999999999995</v>
      </c>
      <c r="H161" s="212">
        <v>333.09999999999997</v>
      </c>
      <c r="I161" s="212">
        <v>329.94999999999993</v>
      </c>
      <c r="J161" s="212">
        <v>340.65</v>
      </c>
      <c r="K161" s="212">
        <v>343.79999999999995</v>
      </c>
      <c r="L161" s="212">
        <v>346</v>
      </c>
      <c r="M161" s="213">
        <v>341.6</v>
      </c>
      <c r="N161" s="213">
        <v>336.25</v>
      </c>
      <c r="O161" s="213">
        <v>82306800</v>
      </c>
      <c r="P161" s="214">
        <v>2.2724222768955492E-2</v>
      </c>
    </row>
    <row r="162" spans="1:16" ht="12.75" customHeight="1">
      <c r="A162" s="206">
        <v>152</v>
      </c>
      <c r="B162" s="218" t="s">
        <v>200</v>
      </c>
      <c r="C162" s="210" t="s">
        <v>201</v>
      </c>
      <c r="D162" s="211">
        <v>45561</v>
      </c>
      <c r="E162" s="210">
        <v>1517.45</v>
      </c>
      <c r="F162" s="210">
        <v>1519.2333333333333</v>
      </c>
      <c r="G162" s="212">
        <v>1505.9666666666667</v>
      </c>
      <c r="H162" s="212">
        <v>1494.4833333333333</v>
      </c>
      <c r="I162" s="212">
        <v>1481.2166666666667</v>
      </c>
      <c r="J162" s="212">
        <v>1530.7166666666667</v>
      </c>
      <c r="K162" s="212">
        <v>1543.9833333333336</v>
      </c>
      <c r="L162" s="212">
        <v>1555.4666666666667</v>
      </c>
      <c r="M162" s="213">
        <v>1532.5</v>
      </c>
      <c r="N162" s="213">
        <v>1507.75</v>
      </c>
      <c r="O162" s="213">
        <v>3990635</v>
      </c>
      <c r="P162" s="214">
        <v>-1.9340390879478827E-3</v>
      </c>
    </row>
    <row r="163" spans="1:16" ht="12.75" customHeight="1">
      <c r="A163" s="206">
        <v>153</v>
      </c>
      <c r="B163" s="218" t="s">
        <v>47</v>
      </c>
      <c r="C163" s="210" t="s">
        <v>202</v>
      </c>
      <c r="D163" s="211">
        <v>45561</v>
      </c>
      <c r="E163" s="210">
        <v>836.6</v>
      </c>
      <c r="F163" s="210">
        <v>838.93333333333339</v>
      </c>
      <c r="G163" s="212">
        <v>829.26666666666677</v>
      </c>
      <c r="H163" s="212">
        <v>821.93333333333339</v>
      </c>
      <c r="I163" s="212">
        <v>812.26666666666677</v>
      </c>
      <c r="J163" s="212">
        <v>846.26666666666677</v>
      </c>
      <c r="K163" s="212">
        <v>855.93333333333328</v>
      </c>
      <c r="L163" s="212">
        <v>863.26666666666677</v>
      </c>
      <c r="M163" s="213">
        <v>848.6</v>
      </c>
      <c r="N163" s="213">
        <v>831.6</v>
      </c>
      <c r="O163" s="213">
        <v>11015150</v>
      </c>
      <c r="P163" s="214">
        <v>1.210559200249922E-2</v>
      </c>
    </row>
    <row r="164" spans="1:16" ht="12.75" customHeight="1">
      <c r="A164" s="206">
        <v>154</v>
      </c>
      <c r="B164" s="218" t="s">
        <v>61</v>
      </c>
      <c r="C164" s="210" t="s">
        <v>203</v>
      </c>
      <c r="D164" s="211">
        <v>45561</v>
      </c>
      <c r="E164" s="210">
        <v>229.09</v>
      </c>
      <c r="F164" s="210">
        <v>228.44666666666669</v>
      </c>
      <c r="G164" s="212">
        <v>226.49333333333337</v>
      </c>
      <c r="H164" s="212">
        <v>223.89666666666668</v>
      </c>
      <c r="I164" s="212">
        <v>221.94333333333336</v>
      </c>
      <c r="J164" s="212">
        <v>231.04333333333338</v>
      </c>
      <c r="K164" s="212">
        <v>232.9966666666667</v>
      </c>
      <c r="L164" s="212">
        <v>235.59333333333339</v>
      </c>
      <c r="M164" s="213">
        <v>230.4</v>
      </c>
      <c r="N164" s="213">
        <v>225.85</v>
      </c>
      <c r="O164" s="213">
        <v>78252500</v>
      </c>
      <c r="P164" s="214">
        <v>3.8727019313732E-2</v>
      </c>
    </row>
    <row r="165" spans="1:16" ht="12.75" customHeight="1">
      <c r="A165" s="206">
        <v>155</v>
      </c>
      <c r="B165" s="218" t="s">
        <v>66</v>
      </c>
      <c r="C165" s="210" t="s">
        <v>204</v>
      </c>
      <c r="D165" s="211">
        <v>45561</v>
      </c>
      <c r="E165" s="210">
        <v>620.79999999999995</v>
      </c>
      <c r="F165" s="210">
        <v>620.48333333333323</v>
      </c>
      <c r="G165" s="212">
        <v>615.41666666666652</v>
      </c>
      <c r="H165" s="212">
        <v>610.0333333333333</v>
      </c>
      <c r="I165" s="212">
        <v>604.96666666666658</v>
      </c>
      <c r="J165" s="212">
        <v>625.86666666666645</v>
      </c>
      <c r="K165" s="212">
        <v>630.93333333333328</v>
      </c>
      <c r="L165" s="212">
        <v>636.31666666666638</v>
      </c>
      <c r="M165" s="213">
        <v>625.54999999999995</v>
      </c>
      <c r="N165" s="213">
        <v>615.1</v>
      </c>
      <c r="O165" s="213">
        <v>49890000</v>
      </c>
      <c r="P165" s="214">
        <v>8.8570735258432422E-3</v>
      </c>
    </row>
    <row r="166" spans="1:16" ht="12.75" customHeight="1">
      <c r="A166" s="206">
        <v>156</v>
      </c>
      <c r="B166" s="218" t="s">
        <v>82</v>
      </c>
      <c r="C166" s="210" t="s">
        <v>205</v>
      </c>
      <c r="D166" s="211">
        <v>45561</v>
      </c>
      <c r="E166" s="210">
        <v>3042.15</v>
      </c>
      <c r="F166" s="210">
        <v>3044.0499999999997</v>
      </c>
      <c r="G166" s="212">
        <v>3024.0999999999995</v>
      </c>
      <c r="H166" s="212">
        <v>3006.0499999999997</v>
      </c>
      <c r="I166" s="212">
        <v>2986.0999999999995</v>
      </c>
      <c r="J166" s="212">
        <v>3062.0999999999995</v>
      </c>
      <c r="K166" s="212">
        <v>3082.0499999999993</v>
      </c>
      <c r="L166" s="212">
        <v>3100.0999999999995</v>
      </c>
      <c r="M166" s="213">
        <v>3064</v>
      </c>
      <c r="N166" s="213">
        <v>3026</v>
      </c>
      <c r="O166" s="213">
        <v>51533750</v>
      </c>
      <c r="P166" s="214">
        <v>-1.5921134291306632E-2</v>
      </c>
    </row>
    <row r="167" spans="1:16" ht="12.75" customHeight="1">
      <c r="A167" s="206">
        <v>157</v>
      </c>
      <c r="B167" s="218" t="s">
        <v>129</v>
      </c>
      <c r="C167" s="210" t="s">
        <v>206</v>
      </c>
      <c r="D167" s="211">
        <v>45561</v>
      </c>
      <c r="E167" s="210">
        <v>132.6</v>
      </c>
      <c r="F167" s="210">
        <v>132.48333333333335</v>
      </c>
      <c r="G167" s="212">
        <v>131.2166666666667</v>
      </c>
      <c r="H167" s="212">
        <v>129.83333333333334</v>
      </c>
      <c r="I167" s="212">
        <v>128.56666666666669</v>
      </c>
      <c r="J167" s="212">
        <v>133.8666666666667</v>
      </c>
      <c r="K167" s="212">
        <v>135.13333333333335</v>
      </c>
      <c r="L167" s="212">
        <v>136.51666666666671</v>
      </c>
      <c r="M167" s="213">
        <v>133.75</v>
      </c>
      <c r="N167" s="213">
        <v>131.1</v>
      </c>
      <c r="O167" s="213">
        <v>151120000</v>
      </c>
      <c r="P167" s="214">
        <v>8.3809320450541833E-3</v>
      </c>
    </row>
    <row r="168" spans="1:16" ht="12.75" customHeight="1">
      <c r="A168" s="206">
        <v>158</v>
      </c>
      <c r="B168" s="218" t="s">
        <v>66</v>
      </c>
      <c r="C168" s="210" t="s">
        <v>207</v>
      </c>
      <c r="D168" s="211">
        <v>45561</v>
      </c>
      <c r="E168" s="210">
        <v>747.7</v>
      </c>
      <c r="F168" s="210">
        <v>741.2833333333333</v>
      </c>
      <c r="G168" s="212">
        <v>732.16666666666663</v>
      </c>
      <c r="H168" s="212">
        <v>716.63333333333333</v>
      </c>
      <c r="I168" s="212">
        <v>707.51666666666665</v>
      </c>
      <c r="J168" s="212">
        <v>756.81666666666661</v>
      </c>
      <c r="K168" s="212">
        <v>765.93333333333339</v>
      </c>
      <c r="L168" s="212">
        <v>781.46666666666658</v>
      </c>
      <c r="M168" s="213">
        <v>750.4</v>
      </c>
      <c r="N168" s="213">
        <v>725.75</v>
      </c>
      <c r="O168" s="213">
        <v>19739200</v>
      </c>
      <c r="P168" s="214">
        <v>-3.9024770213428886E-2</v>
      </c>
    </row>
    <row r="169" spans="1:16" ht="12.75" customHeight="1">
      <c r="A169" s="206">
        <v>159</v>
      </c>
      <c r="B169" s="218" t="s">
        <v>66</v>
      </c>
      <c r="C169" s="215" t="s">
        <v>208</v>
      </c>
      <c r="D169" s="211">
        <v>45561</v>
      </c>
      <c r="E169" s="210">
        <v>1892.05</v>
      </c>
      <c r="F169" s="210">
        <v>1882.05</v>
      </c>
      <c r="G169" s="212">
        <v>1866.3</v>
      </c>
      <c r="H169" s="212">
        <v>1840.55</v>
      </c>
      <c r="I169" s="212">
        <v>1824.8</v>
      </c>
      <c r="J169" s="212">
        <v>1907.8</v>
      </c>
      <c r="K169" s="212">
        <v>1923.55</v>
      </c>
      <c r="L169" s="212">
        <v>1949.3</v>
      </c>
      <c r="M169" s="213">
        <v>1897.8</v>
      </c>
      <c r="N169" s="213">
        <v>1856.3</v>
      </c>
      <c r="O169" s="213">
        <v>6181500</v>
      </c>
      <c r="P169" s="214">
        <v>5.7751540041067764E-2</v>
      </c>
    </row>
    <row r="170" spans="1:16" ht="12.75" customHeight="1">
      <c r="A170" s="206">
        <v>160</v>
      </c>
      <c r="B170" s="218" t="s">
        <v>61</v>
      </c>
      <c r="C170" s="210" t="s">
        <v>209</v>
      </c>
      <c r="D170" s="211">
        <v>45561</v>
      </c>
      <c r="E170" s="210">
        <v>825.95</v>
      </c>
      <c r="F170" s="210">
        <v>823.96666666666658</v>
      </c>
      <c r="G170" s="212">
        <v>818.03333333333319</v>
      </c>
      <c r="H170" s="212">
        <v>810.11666666666656</v>
      </c>
      <c r="I170" s="212">
        <v>804.18333333333317</v>
      </c>
      <c r="J170" s="212">
        <v>831.88333333333321</v>
      </c>
      <c r="K170" s="212">
        <v>837.81666666666661</v>
      </c>
      <c r="L170" s="212">
        <v>845.73333333333323</v>
      </c>
      <c r="M170" s="213">
        <v>829.9</v>
      </c>
      <c r="N170" s="213">
        <v>816.05</v>
      </c>
      <c r="O170" s="213">
        <v>95718750</v>
      </c>
      <c r="P170" s="214">
        <v>-3.9387917927411219E-2</v>
      </c>
    </row>
    <row r="171" spans="1:16" ht="12.75" customHeight="1">
      <c r="A171" s="206">
        <v>161</v>
      </c>
      <c r="B171" s="218" t="s">
        <v>47</v>
      </c>
      <c r="C171" s="210" t="s">
        <v>210</v>
      </c>
      <c r="D171" s="211">
        <v>45561</v>
      </c>
      <c r="E171" s="210">
        <v>25496.799999999999</v>
      </c>
      <c r="F171" s="210">
        <v>25557.083333333332</v>
      </c>
      <c r="G171" s="212">
        <v>25279.716666666664</v>
      </c>
      <c r="H171" s="212">
        <v>25062.633333333331</v>
      </c>
      <c r="I171" s="212">
        <v>24785.266666666663</v>
      </c>
      <c r="J171" s="212">
        <v>25774.166666666664</v>
      </c>
      <c r="K171" s="212">
        <v>26051.533333333333</v>
      </c>
      <c r="L171" s="212">
        <v>26268.616666666665</v>
      </c>
      <c r="M171" s="213">
        <v>25834.45</v>
      </c>
      <c r="N171" s="213">
        <v>25340</v>
      </c>
      <c r="O171" s="213">
        <v>232550</v>
      </c>
      <c r="P171" s="214">
        <v>-3.3959912763526848E-2</v>
      </c>
    </row>
    <row r="172" spans="1:16" ht="12.75" customHeight="1">
      <c r="A172" s="206">
        <v>162</v>
      </c>
      <c r="B172" s="218" t="s">
        <v>40</v>
      </c>
      <c r="C172" s="210" t="s">
        <v>211</v>
      </c>
      <c r="D172" s="211">
        <v>45561</v>
      </c>
      <c r="E172" s="210">
        <v>6819.55</v>
      </c>
      <c r="F172" s="210">
        <v>6862.2833333333328</v>
      </c>
      <c r="G172" s="212">
        <v>6760.0666666666657</v>
      </c>
      <c r="H172" s="212">
        <v>6700.583333333333</v>
      </c>
      <c r="I172" s="212">
        <v>6598.3666666666659</v>
      </c>
      <c r="J172" s="212">
        <v>6921.7666666666655</v>
      </c>
      <c r="K172" s="212">
        <v>7023.9833333333327</v>
      </c>
      <c r="L172" s="212">
        <v>7083.4666666666653</v>
      </c>
      <c r="M172" s="213">
        <v>6964.5</v>
      </c>
      <c r="N172" s="213">
        <v>6802.8</v>
      </c>
      <c r="O172" s="213">
        <v>2369550</v>
      </c>
      <c r="P172" s="214">
        <v>4.664413966739548E-2</v>
      </c>
    </row>
    <row r="173" spans="1:16" ht="12.75" customHeight="1">
      <c r="A173" s="206">
        <v>163</v>
      </c>
      <c r="B173" s="218" t="s">
        <v>45</v>
      </c>
      <c r="C173" s="210" t="s">
        <v>212</v>
      </c>
      <c r="D173" s="211">
        <v>45561</v>
      </c>
      <c r="E173" s="210">
        <v>2599.5500000000002</v>
      </c>
      <c r="F173" s="210">
        <v>2598.1666666666665</v>
      </c>
      <c r="G173" s="212">
        <v>2574.333333333333</v>
      </c>
      <c r="H173" s="212">
        <v>2549.1166666666663</v>
      </c>
      <c r="I173" s="212">
        <v>2525.2833333333328</v>
      </c>
      <c r="J173" s="212">
        <v>2623.3833333333332</v>
      </c>
      <c r="K173" s="212">
        <v>2647.2166666666662</v>
      </c>
      <c r="L173" s="212">
        <v>2672.4333333333334</v>
      </c>
      <c r="M173" s="213">
        <v>2622</v>
      </c>
      <c r="N173" s="213">
        <v>2572.9499999999998</v>
      </c>
      <c r="O173" s="213">
        <v>5709000</v>
      </c>
      <c r="P173" s="214">
        <v>6.2831611281764871E-2</v>
      </c>
    </row>
    <row r="174" spans="1:16" ht="12.75" customHeight="1">
      <c r="A174" s="206">
        <v>164</v>
      </c>
      <c r="B174" s="218" t="s">
        <v>66</v>
      </c>
      <c r="C174" s="210" t="s">
        <v>213</v>
      </c>
      <c r="D174" s="211">
        <v>45561</v>
      </c>
      <c r="E174" s="210">
        <v>3235.25</v>
      </c>
      <c r="F174" s="210">
        <v>3246.1</v>
      </c>
      <c r="G174" s="212">
        <v>3220.6</v>
      </c>
      <c r="H174" s="212">
        <v>3205.95</v>
      </c>
      <c r="I174" s="212">
        <v>3180.45</v>
      </c>
      <c r="J174" s="212">
        <v>3260.75</v>
      </c>
      <c r="K174" s="212">
        <v>3286.25</v>
      </c>
      <c r="L174" s="212">
        <v>3300.9</v>
      </c>
      <c r="M174" s="213">
        <v>3271.6</v>
      </c>
      <c r="N174" s="213">
        <v>3231.45</v>
      </c>
      <c r="O174" s="213">
        <v>5506500</v>
      </c>
      <c r="P174" s="214">
        <v>-4.2315412575272609E-3</v>
      </c>
    </row>
    <row r="175" spans="1:16" ht="12.75" customHeight="1">
      <c r="A175" s="206">
        <v>165</v>
      </c>
      <c r="B175" s="218" t="s">
        <v>42</v>
      </c>
      <c r="C175" s="210" t="s">
        <v>214</v>
      </c>
      <c r="D175" s="211">
        <v>45561</v>
      </c>
      <c r="E175" s="210">
        <v>1819.2</v>
      </c>
      <c r="F175" s="210">
        <v>1825.1499999999999</v>
      </c>
      <c r="G175" s="212">
        <v>1807.0999999999997</v>
      </c>
      <c r="H175" s="212">
        <v>1794.9999999999998</v>
      </c>
      <c r="I175" s="212">
        <v>1776.9499999999996</v>
      </c>
      <c r="J175" s="212">
        <v>1837.2499999999998</v>
      </c>
      <c r="K175" s="212">
        <v>1855.3</v>
      </c>
      <c r="L175" s="212">
        <v>1867.3999999999999</v>
      </c>
      <c r="M175" s="213">
        <v>1843.2</v>
      </c>
      <c r="N175" s="213">
        <v>1813.05</v>
      </c>
      <c r="O175" s="213">
        <v>13703200</v>
      </c>
      <c r="P175" s="214">
        <v>-7.1511893290054267E-3</v>
      </c>
    </row>
    <row r="176" spans="1:16" ht="12.75" customHeight="1">
      <c r="A176" s="206">
        <v>166</v>
      </c>
      <c r="B176" s="218" t="s">
        <v>200</v>
      </c>
      <c r="C176" s="210" t="s">
        <v>215</v>
      </c>
      <c r="D176" s="211">
        <v>45561</v>
      </c>
      <c r="E176" s="210">
        <v>812.35</v>
      </c>
      <c r="F176" s="210">
        <v>818.03333333333342</v>
      </c>
      <c r="G176" s="212">
        <v>805.36666666666679</v>
      </c>
      <c r="H176" s="212">
        <v>798.38333333333333</v>
      </c>
      <c r="I176" s="212">
        <v>785.7166666666667</v>
      </c>
      <c r="J176" s="212">
        <v>825.01666666666688</v>
      </c>
      <c r="K176" s="212">
        <v>837.68333333333362</v>
      </c>
      <c r="L176" s="212">
        <v>844.66666666666697</v>
      </c>
      <c r="M176" s="213">
        <v>830.7</v>
      </c>
      <c r="N176" s="213">
        <v>811.05</v>
      </c>
      <c r="O176" s="213">
        <v>5680500</v>
      </c>
      <c r="P176" s="214">
        <v>-7.0446735395189003E-2</v>
      </c>
    </row>
    <row r="177" spans="1:16" ht="12.75" customHeight="1">
      <c r="A177" s="206">
        <v>167</v>
      </c>
      <c r="B177" s="218" t="s">
        <v>42</v>
      </c>
      <c r="C177" s="210" t="s">
        <v>216</v>
      </c>
      <c r="D177" s="211">
        <v>45561</v>
      </c>
      <c r="E177" s="210">
        <v>868.95</v>
      </c>
      <c r="F177" s="210">
        <v>868.7166666666667</v>
      </c>
      <c r="G177" s="212">
        <v>858.68333333333339</v>
      </c>
      <c r="H177" s="212">
        <v>848.41666666666674</v>
      </c>
      <c r="I177" s="212">
        <v>838.38333333333344</v>
      </c>
      <c r="J177" s="212">
        <v>878.98333333333335</v>
      </c>
      <c r="K177" s="212">
        <v>889.01666666666665</v>
      </c>
      <c r="L177" s="212">
        <v>899.2833333333333</v>
      </c>
      <c r="M177" s="213">
        <v>878.75</v>
      </c>
      <c r="N177" s="213">
        <v>858.45</v>
      </c>
      <c r="O177" s="213">
        <v>5580000</v>
      </c>
      <c r="P177" s="214">
        <v>-1.8124230160126695E-2</v>
      </c>
    </row>
    <row r="178" spans="1:16" ht="12.75" customHeight="1">
      <c r="A178" s="206">
        <v>168</v>
      </c>
      <c r="B178" s="218" t="s">
        <v>832</v>
      </c>
      <c r="C178" s="217" t="s">
        <v>217</v>
      </c>
      <c r="D178" s="211">
        <v>45561</v>
      </c>
      <c r="E178" s="210">
        <v>1090.4000000000001</v>
      </c>
      <c r="F178" s="210">
        <v>1091.5833333333333</v>
      </c>
      <c r="G178" s="212">
        <v>1080.7666666666664</v>
      </c>
      <c r="H178" s="212">
        <v>1071.1333333333332</v>
      </c>
      <c r="I178" s="212">
        <v>1060.3166666666664</v>
      </c>
      <c r="J178" s="212">
        <v>1101.2166666666665</v>
      </c>
      <c r="K178" s="212">
        <v>1112.0333333333335</v>
      </c>
      <c r="L178" s="212">
        <v>1121.6666666666665</v>
      </c>
      <c r="M178" s="213">
        <v>1102.4000000000001</v>
      </c>
      <c r="N178" s="213">
        <v>1081.95</v>
      </c>
      <c r="O178" s="213">
        <v>9040350</v>
      </c>
      <c r="P178" s="214">
        <v>2.5006235969069594E-2</v>
      </c>
    </row>
    <row r="179" spans="1:16" ht="12.75" customHeight="1">
      <c r="A179" s="206">
        <v>169</v>
      </c>
      <c r="B179" s="218" t="s">
        <v>77</v>
      </c>
      <c r="C179" s="210" t="s">
        <v>218</v>
      </c>
      <c r="D179" s="211">
        <v>45561</v>
      </c>
      <c r="E179" s="210">
        <v>1971.55</v>
      </c>
      <c r="F179" s="210">
        <v>1968.2</v>
      </c>
      <c r="G179" s="212">
        <v>1953.65</v>
      </c>
      <c r="H179" s="212">
        <v>1935.75</v>
      </c>
      <c r="I179" s="212">
        <v>1921.2</v>
      </c>
      <c r="J179" s="212">
        <v>1986.1000000000001</v>
      </c>
      <c r="K179" s="212">
        <v>2000.6499999999999</v>
      </c>
      <c r="L179" s="212">
        <v>2018.5500000000002</v>
      </c>
      <c r="M179" s="213">
        <v>1982.75</v>
      </c>
      <c r="N179" s="213">
        <v>1950.3</v>
      </c>
      <c r="O179" s="213">
        <v>6289000</v>
      </c>
      <c r="P179" s="214">
        <v>1.1011976529217909E-2</v>
      </c>
    </row>
    <row r="180" spans="1:16" ht="12.75" customHeight="1">
      <c r="A180" s="206">
        <v>170</v>
      </c>
      <c r="B180" s="218" t="s">
        <v>57</v>
      </c>
      <c r="C180" s="216" t="s">
        <v>219</v>
      </c>
      <c r="D180" s="211">
        <v>45561</v>
      </c>
      <c r="E180" s="210">
        <v>1206.75</v>
      </c>
      <c r="F180" s="210">
        <v>1213.7666666666667</v>
      </c>
      <c r="G180" s="212">
        <v>1197.1333333333332</v>
      </c>
      <c r="H180" s="212">
        <v>1187.5166666666667</v>
      </c>
      <c r="I180" s="212">
        <v>1170.8833333333332</v>
      </c>
      <c r="J180" s="212">
        <v>1223.3833333333332</v>
      </c>
      <c r="K180" s="212">
        <v>1240.0166666666669</v>
      </c>
      <c r="L180" s="212">
        <v>1249.6333333333332</v>
      </c>
      <c r="M180" s="213">
        <v>1230.4000000000001</v>
      </c>
      <c r="N180" s="213">
        <v>1204.1500000000001</v>
      </c>
      <c r="O180" s="213">
        <v>12411864</v>
      </c>
      <c r="P180" s="214">
        <v>4.5557561556486E-2</v>
      </c>
    </row>
    <row r="181" spans="1:16" ht="12.75" customHeight="1">
      <c r="A181" s="206">
        <v>171</v>
      </c>
      <c r="B181" s="218" t="s">
        <v>54</v>
      </c>
      <c r="C181" s="210" t="s">
        <v>220</v>
      </c>
      <c r="D181" s="211">
        <v>45561</v>
      </c>
      <c r="E181" s="210">
        <v>1089.8</v>
      </c>
      <c r="F181" s="210">
        <v>1091.0833333333333</v>
      </c>
      <c r="G181" s="212">
        <v>1082.2166666666665</v>
      </c>
      <c r="H181" s="212">
        <v>1074.6333333333332</v>
      </c>
      <c r="I181" s="212">
        <v>1065.7666666666664</v>
      </c>
      <c r="J181" s="212">
        <v>1098.6666666666665</v>
      </c>
      <c r="K181" s="212">
        <v>1107.5333333333333</v>
      </c>
      <c r="L181" s="212">
        <v>1115.1166666666666</v>
      </c>
      <c r="M181" s="213">
        <v>1099.95</v>
      </c>
      <c r="N181" s="213">
        <v>1083.5</v>
      </c>
      <c r="O181" s="213">
        <v>87254750</v>
      </c>
      <c r="P181" s="214">
        <v>3.0429981813458042E-2</v>
      </c>
    </row>
    <row r="182" spans="1:16" ht="12.75" customHeight="1">
      <c r="A182" s="206">
        <v>172</v>
      </c>
      <c r="B182" s="218" t="s">
        <v>185</v>
      </c>
      <c r="C182" s="210" t="s">
        <v>221</v>
      </c>
      <c r="D182" s="211">
        <v>45561</v>
      </c>
      <c r="E182" s="210">
        <v>434.6</v>
      </c>
      <c r="F182" s="210">
        <v>434.83333333333331</v>
      </c>
      <c r="G182" s="212">
        <v>431.16666666666663</v>
      </c>
      <c r="H182" s="212">
        <v>427.73333333333329</v>
      </c>
      <c r="I182" s="212">
        <v>424.06666666666661</v>
      </c>
      <c r="J182" s="212">
        <v>438.26666666666665</v>
      </c>
      <c r="K182" s="212">
        <v>441.93333333333328</v>
      </c>
      <c r="L182" s="212">
        <v>445.36666666666667</v>
      </c>
      <c r="M182" s="213">
        <v>438.5</v>
      </c>
      <c r="N182" s="213">
        <v>431.4</v>
      </c>
      <c r="O182" s="213">
        <v>84161700</v>
      </c>
      <c r="P182" s="214">
        <v>-1.7772175831101307E-2</v>
      </c>
    </row>
    <row r="183" spans="1:16" ht="12.75" customHeight="1">
      <c r="A183" s="206">
        <v>173</v>
      </c>
      <c r="B183" s="218" t="s">
        <v>129</v>
      </c>
      <c r="C183" s="210" t="s">
        <v>222</v>
      </c>
      <c r="D183" s="211">
        <v>45561</v>
      </c>
      <c r="E183" s="210">
        <v>153.47999999999999</v>
      </c>
      <c r="F183" s="210">
        <v>153.76666666666665</v>
      </c>
      <c r="G183" s="212">
        <v>152.49333333333331</v>
      </c>
      <c r="H183" s="212">
        <v>151.50666666666666</v>
      </c>
      <c r="I183" s="212">
        <v>150.23333333333332</v>
      </c>
      <c r="J183" s="212">
        <v>154.7533333333333</v>
      </c>
      <c r="K183" s="212">
        <v>156.02666666666661</v>
      </c>
      <c r="L183" s="212">
        <v>157.01333333333329</v>
      </c>
      <c r="M183" s="213">
        <v>155.04</v>
      </c>
      <c r="N183" s="213">
        <v>152.78</v>
      </c>
      <c r="O183" s="213">
        <v>289052500</v>
      </c>
      <c r="P183" s="214">
        <v>1.1392721744318072E-2</v>
      </c>
    </row>
    <row r="184" spans="1:16" ht="12.75" customHeight="1">
      <c r="A184" s="206">
        <v>174</v>
      </c>
      <c r="B184" s="218" t="s">
        <v>85</v>
      </c>
      <c r="C184" s="210" t="s">
        <v>223</v>
      </c>
      <c r="D184" s="211">
        <v>45561</v>
      </c>
      <c r="E184" s="210">
        <v>4544.8500000000004</v>
      </c>
      <c r="F184" s="210">
        <v>4563.3166666666666</v>
      </c>
      <c r="G184" s="212">
        <v>4522.6333333333332</v>
      </c>
      <c r="H184" s="212">
        <v>4500.416666666667</v>
      </c>
      <c r="I184" s="212">
        <v>4459.7333333333336</v>
      </c>
      <c r="J184" s="212">
        <v>4585.5333333333328</v>
      </c>
      <c r="K184" s="212">
        <v>4626.2166666666653</v>
      </c>
      <c r="L184" s="212">
        <v>4648.4333333333325</v>
      </c>
      <c r="M184" s="213">
        <v>4604</v>
      </c>
      <c r="N184" s="213">
        <v>4541.1000000000004</v>
      </c>
      <c r="O184" s="213">
        <v>13860875</v>
      </c>
      <c r="P184" s="214">
        <v>1.8897293403313781E-2</v>
      </c>
    </row>
    <row r="185" spans="1:16" ht="12.75" customHeight="1">
      <c r="A185" s="206">
        <v>175</v>
      </c>
      <c r="B185" s="218" t="s">
        <v>85</v>
      </c>
      <c r="C185" s="210" t="s">
        <v>224</v>
      </c>
      <c r="D185" s="211">
        <v>45561</v>
      </c>
      <c r="E185" s="210">
        <v>1656</v>
      </c>
      <c r="F185" s="210">
        <v>1656.8</v>
      </c>
      <c r="G185" s="212">
        <v>1642.8</v>
      </c>
      <c r="H185" s="212">
        <v>1629.6</v>
      </c>
      <c r="I185" s="212">
        <v>1615.6</v>
      </c>
      <c r="J185" s="212">
        <v>1670</v>
      </c>
      <c r="K185" s="212">
        <v>1684</v>
      </c>
      <c r="L185" s="212">
        <v>1697.2</v>
      </c>
      <c r="M185" s="213">
        <v>1670.8</v>
      </c>
      <c r="N185" s="213">
        <v>1643.6</v>
      </c>
      <c r="O185" s="213">
        <v>12180000</v>
      </c>
      <c r="P185" s="214">
        <v>-3.0448875356055395E-3</v>
      </c>
    </row>
    <row r="186" spans="1:16" ht="12.75" customHeight="1">
      <c r="A186" s="206">
        <v>176</v>
      </c>
      <c r="B186" s="218" t="s">
        <v>57</v>
      </c>
      <c r="C186" s="210" t="s">
        <v>225</v>
      </c>
      <c r="D186" s="211">
        <v>45561</v>
      </c>
      <c r="E186" s="210">
        <v>3598.65</v>
      </c>
      <c r="F186" s="210">
        <v>3592.6833333333329</v>
      </c>
      <c r="G186" s="212">
        <v>3572.016666666666</v>
      </c>
      <c r="H186" s="212">
        <v>3545.3833333333332</v>
      </c>
      <c r="I186" s="212">
        <v>3524.7166666666662</v>
      </c>
      <c r="J186" s="212">
        <v>3619.3166666666657</v>
      </c>
      <c r="K186" s="212">
        <v>3639.9833333333327</v>
      </c>
      <c r="L186" s="212">
        <v>3666.6166666666654</v>
      </c>
      <c r="M186" s="213">
        <v>3613.35</v>
      </c>
      <c r="N186" s="213">
        <v>3566.05</v>
      </c>
      <c r="O186" s="213">
        <v>9039975</v>
      </c>
      <c r="P186" s="214">
        <v>3.0983133556670089E-4</v>
      </c>
    </row>
    <row r="187" spans="1:16" ht="12.75" customHeight="1">
      <c r="A187" s="206">
        <v>177</v>
      </c>
      <c r="B187" s="218" t="s">
        <v>42</v>
      </c>
      <c r="C187" s="210" t="s">
        <v>226</v>
      </c>
      <c r="D187" s="211">
        <v>45561</v>
      </c>
      <c r="E187" s="210">
        <v>3447.95</v>
      </c>
      <c r="F187" s="210">
        <v>3470.9666666666672</v>
      </c>
      <c r="G187" s="212">
        <v>3412.0333333333342</v>
      </c>
      <c r="H187" s="212">
        <v>3376.1166666666672</v>
      </c>
      <c r="I187" s="212">
        <v>3317.1833333333343</v>
      </c>
      <c r="J187" s="212">
        <v>3506.8833333333341</v>
      </c>
      <c r="K187" s="212">
        <v>3565.8166666666666</v>
      </c>
      <c r="L187" s="212">
        <v>3601.733333333334</v>
      </c>
      <c r="M187" s="213">
        <v>3529.9</v>
      </c>
      <c r="N187" s="213">
        <v>3435.05</v>
      </c>
      <c r="O187" s="213">
        <v>1845500</v>
      </c>
      <c r="P187" s="214">
        <v>-7.6623202043285387E-3</v>
      </c>
    </row>
    <row r="188" spans="1:16" ht="12.75" customHeight="1">
      <c r="A188" s="206">
        <v>178</v>
      </c>
      <c r="B188" s="218" t="s">
        <v>45</v>
      </c>
      <c r="C188" s="210" t="s">
        <v>227</v>
      </c>
      <c r="D188" s="211">
        <v>45561</v>
      </c>
      <c r="E188" s="210">
        <v>7188.8</v>
      </c>
      <c r="F188" s="210">
        <v>7208.9666666666672</v>
      </c>
      <c r="G188" s="212">
        <v>7123.9333333333343</v>
      </c>
      <c r="H188" s="212">
        <v>7059.0666666666675</v>
      </c>
      <c r="I188" s="212">
        <v>6974.0333333333347</v>
      </c>
      <c r="J188" s="212">
        <v>7273.8333333333339</v>
      </c>
      <c r="K188" s="212">
        <v>7358.8666666666668</v>
      </c>
      <c r="L188" s="212">
        <v>7423.7333333333336</v>
      </c>
      <c r="M188" s="213">
        <v>7294</v>
      </c>
      <c r="N188" s="213">
        <v>7144.1</v>
      </c>
      <c r="O188" s="213">
        <v>3196400</v>
      </c>
      <c r="P188" s="214">
        <v>1.1275369581558506E-3</v>
      </c>
    </row>
    <row r="189" spans="1:16" ht="12.75" customHeight="1">
      <c r="A189" s="206">
        <v>179</v>
      </c>
      <c r="B189" s="218" t="s">
        <v>54</v>
      </c>
      <c r="C189" s="210" t="s">
        <v>228</v>
      </c>
      <c r="D189" s="211">
        <v>45561</v>
      </c>
      <c r="E189" s="210">
        <v>2807.4</v>
      </c>
      <c r="F189" s="210">
        <v>2826.4500000000003</v>
      </c>
      <c r="G189" s="212">
        <v>2777.9500000000007</v>
      </c>
      <c r="H189" s="212">
        <v>2748.5000000000005</v>
      </c>
      <c r="I189" s="212">
        <v>2700.0000000000009</v>
      </c>
      <c r="J189" s="212">
        <v>2855.9000000000005</v>
      </c>
      <c r="K189" s="212">
        <v>2904.3999999999996</v>
      </c>
      <c r="L189" s="212">
        <v>2933.8500000000004</v>
      </c>
      <c r="M189" s="213">
        <v>2874.95</v>
      </c>
      <c r="N189" s="213">
        <v>2797</v>
      </c>
      <c r="O189" s="213">
        <v>6967100</v>
      </c>
      <c r="P189" s="214">
        <v>9.4939493949394937E-2</v>
      </c>
    </row>
    <row r="190" spans="1:16" ht="12.75" customHeight="1">
      <c r="A190" s="206">
        <v>180</v>
      </c>
      <c r="B190" s="218" t="s">
        <v>57</v>
      </c>
      <c r="C190" s="210" t="s">
        <v>229</v>
      </c>
      <c r="D190" s="211">
        <v>45561</v>
      </c>
      <c r="E190" s="210">
        <v>2041.2</v>
      </c>
      <c r="F190" s="210">
        <v>2042.6333333333332</v>
      </c>
      <c r="G190" s="212">
        <v>2020.9666666666662</v>
      </c>
      <c r="H190" s="212">
        <v>2000.7333333333331</v>
      </c>
      <c r="I190" s="212">
        <v>1979.0666666666662</v>
      </c>
      <c r="J190" s="212">
        <v>2062.8666666666663</v>
      </c>
      <c r="K190" s="212">
        <v>2084.5333333333333</v>
      </c>
      <c r="L190" s="212">
        <v>2104.7666666666664</v>
      </c>
      <c r="M190" s="213">
        <v>2064.3000000000002</v>
      </c>
      <c r="N190" s="213">
        <v>2022.4</v>
      </c>
      <c r="O190" s="213">
        <v>1757600</v>
      </c>
      <c r="P190" s="214">
        <v>-1.0805943268797838E-2</v>
      </c>
    </row>
    <row r="191" spans="1:16" ht="12.75" customHeight="1">
      <c r="A191" s="206">
        <v>181</v>
      </c>
      <c r="B191" s="218" t="s">
        <v>47</v>
      </c>
      <c r="C191" s="210" t="s">
        <v>230</v>
      </c>
      <c r="D191" s="211">
        <v>45561</v>
      </c>
      <c r="E191" s="210">
        <v>11468.15</v>
      </c>
      <c r="F191" s="210">
        <v>11452.666666666666</v>
      </c>
      <c r="G191" s="212">
        <v>11405.333333333332</v>
      </c>
      <c r="H191" s="212">
        <v>11342.516666666666</v>
      </c>
      <c r="I191" s="212">
        <v>11295.183333333332</v>
      </c>
      <c r="J191" s="212">
        <v>11515.483333333332</v>
      </c>
      <c r="K191" s="212">
        <v>11562.816666666664</v>
      </c>
      <c r="L191" s="212">
        <v>11625.633333333331</v>
      </c>
      <c r="M191" s="213">
        <v>11500</v>
      </c>
      <c r="N191" s="213">
        <v>11389.85</v>
      </c>
      <c r="O191" s="213">
        <v>2212300</v>
      </c>
      <c r="P191" s="214">
        <v>-1.9457494902934136E-2</v>
      </c>
    </row>
    <row r="192" spans="1:16" ht="12.75" customHeight="1">
      <c r="A192" s="206">
        <v>182</v>
      </c>
      <c r="B192" s="218" t="s">
        <v>832</v>
      </c>
      <c r="C192" s="210" t="s">
        <v>231</v>
      </c>
      <c r="D192" s="211">
        <v>45561</v>
      </c>
      <c r="E192" s="210">
        <v>602.79999999999995</v>
      </c>
      <c r="F192" s="210">
        <v>602.7166666666667</v>
      </c>
      <c r="G192" s="212">
        <v>595.73333333333335</v>
      </c>
      <c r="H192" s="212">
        <v>588.66666666666663</v>
      </c>
      <c r="I192" s="212">
        <v>581.68333333333328</v>
      </c>
      <c r="J192" s="212">
        <v>609.78333333333342</v>
      </c>
      <c r="K192" s="212">
        <v>616.76666666666677</v>
      </c>
      <c r="L192" s="212">
        <v>623.83333333333348</v>
      </c>
      <c r="M192" s="213">
        <v>609.70000000000005</v>
      </c>
      <c r="N192" s="213">
        <v>595.65</v>
      </c>
      <c r="O192" s="213">
        <v>37960000</v>
      </c>
      <c r="P192" s="214">
        <v>2.8169014084507043E-2</v>
      </c>
    </row>
    <row r="193" spans="1:16" ht="12.75" customHeight="1">
      <c r="A193" s="206">
        <v>183</v>
      </c>
      <c r="B193" s="218" t="s">
        <v>129</v>
      </c>
      <c r="C193" s="210" t="s">
        <v>232</v>
      </c>
      <c r="D193" s="211">
        <v>45561</v>
      </c>
      <c r="E193" s="210">
        <v>464.8</v>
      </c>
      <c r="F193" s="210">
        <v>466.68333333333334</v>
      </c>
      <c r="G193" s="212">
        <v>460.41666666666669</v>
      </c>
      <c r="H193" s="212">
        <v>456.03333333333336</v>
      </c>
      <c r="I193" s="212">
        <v>449.76666666666671</v>
      </c>
      <c r="J193" s="212">
        <v>471.06666666666666</v>
      </c>
      <c r="K193" s="212">
        <v>477.33333333333331</v>
      </c>
      <c r="L193" s="212">
        <v>481.71666666666664</v>
      </c>
      <c r="M193" s="213">
        <v>472.95</v>
      </c>
      <c r="N193" s="213">
        <v>462.3</v>
      </c>
      <c r="O193" s="213">
        <v>139028100</v>
      </c>
      <c r="P193" s="214">
        <v>-2.1275562248020595E-2</v>
      </c>
    </row>
    <row r="194" spans="1:16" ht="12.75" customHeight="1">
      <c r="A194" s="206">
        <v>184</v>
      </c>
      <c r="B194" s="218" t="s">
        <v>40</v>
      </c>
      <c r="C194" s="210" t="s">
        <v>233</v>
      </c>
      <c r="D194" s="211">
        <v>45561</v>
      </c>
      <c r="E194" s="210">
        <v>1767.55</v>
      </c>
      <c r="F194" s="210">
        <v>1765.2</v>
      </c>
      <c r="G194" s="212">
        <v>1753.4</v>
      </c>
      <c r="H194" s="212">
        <v>1739.25</v>
      </c>
      <c r="I194" s="212">
        <v>1727.45</v>
      </c>
      <c r="J194" s="212">
        <v>1779.3500000000001</v>
      </c>
      <c r="K194" s="212">
        <v>1791.1499999999999</v>
      </c>
      <c r="L194" s="212">
        <v>1805.3000000000002</v>
      </c>
      <c r="M194" s="213">
        <v>1777</v>
      </c>
      <c r="N194" s="213">
        <v>1751.05</v>
      </c>
      <c r="O194" s="213">
        <v>8562600</v>
      </c>
      <c r="P194" s="214">
        <v>2.2351171287341501E-2</v>
      </c>
    </row>
    <row r="195" spans="1:16" ht="12.75" customHeight="1">
      <c r="A195" s="206">
        <v>185</v>
      </c>
      <c r="B195" s="218" t="s">
        <v>85</v>
      </c>
      <c r="C195" s="210" t="s">
        <v>234</v>
      </c>
      <c r="D195" s="211">
        <v>45561</v>
      </c>
      <c r="E195" s="210">
        <v>535.6</v>
      </c>
      <c r="F195" s="210">
        <v>538.48333333333335</v>
      </c>
      <c r="G195" s="212">
        <v>532.16666666666674</v>
      </c>
      <c r="H195" s="212">
        <v>528.73333333333335</v>
      </c>
      <c r="I195" s="212">
        <v>522.41666666666674</v>
      </c>
      <c r="J195" s="212">
        <v>541.91666666666674</v>
      </c>
      <c r="K195" s="212">
        <v>548.23333333333335</v>
      </c>
      <c r="L195" s="212">
        <v>551.66666666666674</v>
      </c>
      <c r="M195" s="213">
        <v>544.79999999999995</v>
      </c>
      <c r="N195" s="213">
        <v>535.04999999999995</v>
      </c>
      <c r="O195" s="213">
        <v>51793500</v>
      </c>
      <c r="P195" s="214">
        <v>6.0635847028106281E-2</v>
      </c>
    </row>
    <row r="196" spans="1:16" ht="12.75" customHeight="1">
      <c r="A196" s="206">
        <v>186</v>
      </c>
      <c r="B196" s="218" t="s">
        <v>42</v>
      </c>
      <c r="C196" s="210" t="s">
        <v>236</v>
      </c>
      <c r="D196" s="211">
        <v>45561</v>
      </c>
      <c r="E196" s="210">
        <v>1117.55</v>
      </c>
      <c r="F196" s="210">
        <v>1125.1833333333334</v>
      </c>
      <c r="G196" s="212">
        <v>1107.0666666666668</v>
      </c>
      <c r="H196" s="212">
        <v>1096.5833333333335</v>
      </c>
      <c r="I196" s="212">
        <v>1078.4666666666669</v>
      </c>
      <c r="J196" s="212">
        <v>1135.6666666666667</v>
      </c>
      <c r="K196" s="212">
        <v>1153.7833333333335</v>
      </c>
      <c r="L196" s="212">
        <v>1164.2666666666667</v>
      </c>
      <c r="M196" s="213">
        <v>1143.3</v>
      </c>
      <c r="N196" s="213">
        <v>1114.7</v>
      </c>
      <c r="O196" s="213">
        <v>18241200</v>
      </c>
      <c r="P196" s="214">
        <v>3.6726342710997444E-2</v>
      </c>
    </row>
    <row r="197" spans="1:16" ht="12.75" customHeight="1">
      <c r="A197" s="206"/>
      <c r="B197" s="218"/>
      <c r="C197" s="210"/>
      <c r="D197" s="211"/>
      <c r="E197" s="210"/>
      <c r="F197" s="210"/>
      <c r="G197" s="212"/>
      <c r="H197" s="212"/>
      <c r="I197" s="212"/>
      <c r="J197" s="212"/>
      <c r="K197" s="212"/>
      <c r="L197" s="212"/>
      <c r="M197" s="213"/>
      <c r="N197" s="213"/>
      <c r="O197" s="213"/>
      <c r="P197" s="214"/>
    </row>
    <row r="198" spans="1:16" ht="12.75" customHeight="1">
      <c r="A198" s="206"/>
      <c r="B198" s="43"/>
      <c r="C198" s="200"/>
      <c r="D198" s="201"/>
      <c r="E198" s="202"/>
      <c r="F198" s="202"/>
      <c r="G198" s="203"/>
      <c r="H198" s="203"/>
      <c r="I198" s="203"/>
      <c r="J198" s="203"/>
      <c r="K198" s="203"/>
      <c r="L198" s="203"/>
      <c r="M198" s="200"/>
      <c r="N198" s="200"/>
      <c r="O198" s="204"/>
      <c r="P198" s="205"/>
    </row>
    <row r="199" spans="1:16" ht="12.75" customHeight="1">
      <c r="A199" s="200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0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0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237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239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240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242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243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244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246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251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45538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2" t="s">
        <v>16</v>
      </c>
      <c r="B8" s="354"/>
      <c r="C8" s="357" t="s">
        <v>20</v>
      </c>
      <c r="D8" s="357" t="s">
        <v>21</v>
      </c>
      <c r="E8" s="349" t="s">
        <v>22</v>
      </c>
      <c r="F8" s="350"/>
      <c r="G8" s="351"/>
      <c r="H8" s="349" t="s">
        <v>23</v>
      </c>
      <c r="I8" s="350"/>
      <c r="J8" s="351"/>
      <c r="K8" s="26"/>
      <c r="L8" s="48"/>
      <c r="M8" s="48"/>
      <c r="N8" s="1"/>
      <c r="O8" s="1"/>
    </row>
    <row r="9" spans="1:15" ht="36" customHeight="1">
      <c r="A9" s="353"/>
      <c r="B9" s="356"/>
      <c r="C9" s="356"/>
      <c r="D9" s="35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25278.7</v>
      </c>
      <c r="D10" s="34">
        <v>25282.616666666669</v>
      </c>
      <c r="E10" s="34">
        <v>25231.583333333336</v>
      </c>
      <c r="F10" s="34">
        <v>25184.466666666667</v>
      </c>
      <c r="G10" s="34">
        <v>25133.433333333334</v>
      </c>
      <c r="H10" s="34">
        <v>25329.733333333337</v>
      </c>
      <c r="I10" s="34">
        <v>25380.76666666667</v>
      </c>
      <c r="J10" s="34">
        <v>25427.883333333339</v>
      </c>
      <c r="K10" s="34">
        <v>25333.65</v>
      </c>
      <c r="L10" s="34">
        <v>25235.5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51439.55</v>
      </c>
      <c r="D11" s="34">
        <v>51438.283333333333</v>
      </c>
      <c r="E11" s="34">
        <v>51297.066666666666</v>
      </c>
      <c r="F11" s="34">
        <v>51154.583333333336</v>
      </c>
      <c r="G11" s="34">
        <v>51013.366666666669</v>
      </c>
      <c r="H11" s="34">
        <v>51580.766666666663</v>
      </c>
      <c r="I11" s="34">
        <v>51721.983333333323</v>
      </c>
      <c r="J11" s="34">
        <v>51864.46666666666</v>
      </c>
      <c r="K11" s="34">
        <v>51579.5</v>
      </c>
      <c r="L11" s="34">
        <v>51295.8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7334.85</v>
      </c>
      <c r="D12" s="36">
        <v>7363.083333333333</v>
      </c>
      <c r="E12" s="36">
        <v>7286.5166666666664</v>
      </c>
      <c r="F12" s="36">
        <v>7238.1833333333334</v>
      </c>
      <c r="G12" s="36">
        <v>7161.6166666666668</v>
      </c>
      <c r="H12" s="36">
        <v>7411.4166666666661</v>
      </c>
      <c r="I12" s="36">
        <v>7487.9833333333336</v>
      </c>
      <c r="J12" s="36">
        <v>7536.3166666666657</v>
      </c>
      <c r="K12" s="36">
        <v>7439.65</v>
      </c>
      <c r="L12" s="36">
        <v>7314.75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9400.25</v>
      </c>
      <c r="D13" s="36">
        <v>9416.5166666666682</v>
      </c>
      <c r="E13" s="36">
        <v>9364.0833333333358</v>
      </c>
      <c r="F13" s="36">
        <v>9327.9166666666679</v>
      </c>
      <c r="G13" s="36">
        <v>9275.4833333333354</v>
      </c>
      <c r="H13" s="36">
        <v>9452.6833333333361</v>
      </c>
      <c r="I13" s="36">
        <v>9505.1166666666668</v>
      </c>
      <c r="J13" s="36">
        <v>9541.2833333333365</v>
      </c>
      <c r="K13" s="36">
        <v>9468.9500000000007</v>
      </c>
      <c r="L13" s="36">
        <v>9380.35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42975.6</v>
      </c>
      <c r="D14" s="36">
        <v>43040.966666666667</v>
      </c>
      <c r="E14" s="36">
        <v>42782.433333333334</v>
      </c>
      <c r="F14" s="36">
        <v>42589.26666666667</v>
      </c>
      <c r="G14" s="36">
        <v>42330.733333333337</v>
      </c>
      <c r="H14" s="36">
        <v>43234.133333333331</v>
      </c>
      <c r="I14" s="36">
        <v>43492.666666666672</v>
      </c>
      <c r="J14" s="36">
        <v>43685.833333333328</v>
      </c>
      <c r="K14" s="36">
        <v>43299.5</v>
      </c>
      <c r="L14" s="36">
        <v>42847.8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11422.2</v>
      </c>
      <c r="D15" s="36">
        <v>11455.900000000001</v>
      </c>
      <c r="E15" s="36">
        <v>11362.950000000003</v>
      </c>
      <c r="F15" s="36">
        <v>11303.7</v>
      </c>
      <c r="G15" s="36">
        <v>11210.750000000002</v>
      </c>
      <c r="H15" s="36">
        <v>11515.150000000003</v>
      </c>
      <c r="I15" s="36">
        <v>11608.1</v>
      </c>
      <c r="J15" s="36">
        <v>11667.350000000004</v>
      </c>
      <c r="K15" s="36">
        <v>11548.85</v>
      </c>
      <c r="L15" s="36">
        <v>11396.65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16588.75</v>
      </c>
      <c r="D16" s="36">
        <v>16609.2</v>
      </c>
      <c r="E16" s="36">
        <v>16527.800000000003</v>
      </c>
      <c r="F16" s="36">
        <v>16466.850000000002</v>
      </c>
      <c r="G16" s="36">
        <v>16385.450000000004</v>
      </c>
      <c r="H16" s="36">
        <v>16670.150000000001</v>
      </c>
      <c r="I16" s="36">
        <v>16751.550000000003</v>
      </c>
      <c r="J16" s="36">
        <v>16812.5</v>
      </c>
      <c r="K16" s="36">
        <v>16690.599999999999</v>
      </c>
      <c r="L16" s="36">
        <v>16548.25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7699.25</v>
      </c>
      <c r="D17" s="36">
        <v>7761.083333333333</v>
      </c>
      <c r="E17" s="36">
        <v>7574.8166666666657</v>
      </c>
      <c r="F17" s="36">
        <v>7450.3833333333323</v>
      </c>
      <c r="G17" s="36">
        <v>7264.116666666665</v>
      </c>
      <c r="H17" s="36">
        <v>7885.5166666666664</v>
      </c>
      <c r="I17" s="36">
        <v>8071.7833333333347</v>
      </c>
      <c r="J17" s="36">
        <v>8196.2166666666672</v>
      </c>
      <c r="K17" s="31">
        <v>7947.35</v>
      </c>
      <c r="L17" s="31">
        <v>7636.65</v>
      </c>
      <c r="M17" s="31">
        <v>2.78992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2336.15</v>
      </c>
      <c r="D18" s="36">
        <v>2334</v>
      </c>
      <c r="E18" s="36">
        <v>2324.85</v>
      </c>
      <c r="F18" s="36">
        <v>2313.5499999999997</v>
      </c>
      <c r="G18" s="36">
        <v>2304.3999999999996</v>
      </c>
      <c r="H18" s="36">
        <v>2345.3000000000002</v>
      </c>
      <c r="I18" s="36">
        <v>2354.4499999999998</v>
      </c>
      <c r="J18" s="36">
        <v>2365.7500000000005</v>
      </c>
      <c r="K18" s="31">
        <v>2343.15</v>
      </c>
      <c r="L18" s="31">
        <v>2322.6999999999998</v>
      </c>
      <c r="M18" s="31">
        <v>1.4402999999999999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1435.65</v>
      </c>
      <c r="D19" s="36">
        <v>1438.8166666666666</v>
      </c>
      <c r="E19" s="36">
        <v>1418.8333333333333</v>
      </c>
      <c r="F19" s="36">
        <v>1402.0166666666667</v>
      </c>
      <c r="G19" s="36">
        <v>1382.0333333333333</v>
      </c>
      <c r="H19" s="36">
        <v>1455.6333333333332</v>
      </c>
      <c r="I19" s="36">
        <v>1475.6166666666668</v>
      </c>
      <c r="J19" s="36">
        <v>1492.4333333333332</v>
      </c>
      <c r="K19" s="31">
        <v>1458.8</v>
      </c>
      <c r="L19" s="31">
        <v>1422</v>
      </c>
      <c r="M19" s="31">
        <v>6.4429600000000002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680.8</v>
      </c>
      <c r="D20" s="36">
        <v>684.6</v>
      </c>
      <c r="E20" s="36">
        <v>675.40000000000009</v>
      </c>
      <c r="F20" s="36">
        <v>670.00000000000011</v>
      </c>
      <c r="G20" s="36">
        <v>660.80000000000018</v>
      </c>
      <c r="H20" s="36">
        <v>690</v>
      </c>
      <c r="I20" s="36">
        <v>699.2</v>
      </c>
      <c r="J20" s="36">
        <v>704.59999999999991</v>
      </c>
      <c r="K20" s="31">
        <v>693.8</v>
      </c>
      <c r="L20" s="31">
        <v>679.2</v>
      </c>
      <c r="M20" s="31">
        <v>32.236539999999998</v>
      </c>
      <c r="N20" s="1"/>
      <c r="O20" s="1"/>
    </row>
    <row r="21" spans="1:15" ht="12.75" customHeight="1">
      <c r="A21" s="51">
        <v>12</v>
      </c>
      <c r="B21" s="53" t="s">
        <v>817</v>
      </c>
      <c r="C21" s="31">
        <v>1034.0999999999999</v>
      </c>
      <c r="D21" s="36">
        <v>1028.8333333333333</v>
      </c>
      <c r="E21" s="36">
        <v>1008.6666666666665</v>
      </c>
      <c r="F21" s="36">
        <v>983.23333333333323</v>
      </c>
      <c r="G21" s="36">
        <v>963.06666666666649</v>
      </c>
      <c r="H21" s="36">
        <v>1054.2666666666664</v>
      </c>
      <c r="I21" s="36">
        <v>1074.4333333333329</v>
      </c>
      <c r="J21" s="36">
        <v>1099.8666666666666</v>
      </c>
      <c r="K21" s="31">
        <v>1049</v>
      </c>
      <c r="L21" s="31">
        <v>1003.4</v>
      </c>
      <c r="M21" s="31">
        <v>28.21331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3042.15</v>
      </c>
      <c r="D22" s="36">
        <v>3032.9666666666667</v>
      </c>
      <c r="E22" s="36">
        <v>3006.7833333333333</v>
      </c>
      <c r="F22" s="36">
        <v>2971.4166666666665</v>
      </c>
      <c r="G22" s="36">
        <v>2945.2333333333331</v>
      </c>
      <c r="H22" s="36">
        <v>3068.3333333333335</v>
      </c>
      <c r="I22" s="36">
        <v>3094.5166666666669</v>
      </c>
      <c r="J22" s="36">
        <v>3129.8833333333337</v>
      </c>
      <c r="K22" s="31">
        <v>3059.15</v>
      </c>
      <c r="L22" s="31">
        <v>2997.6</v>
      </c>
      <c r="M22" s="31">
        <v>18.426580000000001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1945.7</v>
      </c>
      <c r="D23" s="36">
        <v>1914.9333333333332</v>
      </c>
      <c r="E23" s="36">
        <v>1869.8666666666663</v>
      </c>
      <c r="F23" s="36">
        <v>1794.0333333333331</v>
      </c>
      <c r="G23" s="36">
        <v>1748.9666666666662</v>
      </c>
      <c r="H23" s="36">
        <v>1990.7666666666664</v>
      </c>
      <c r="I23" s="36">
        <v>2035.8333333333335</v>
      </c>
      <c r="J23" s="36">
        <v>2111.6666666666665</v>
      </c>
      <c r="K23" s="31">
        <v>1960</v>
      </c>
      <c r="L23" s="31">
        <v>1839.1</v>
      </c>
      <c r="M23" s="31">
        <v>28.811730000000001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1494.5</v>
      </c>
      <c r="D24" s="36">
        <v>1490.9333333333334</v>
      </c>
      <c r="E24" s="36">
        <v>1482.3666666666668</v>
      </c>
      <c r="F24" s="36">
        <v>1470.2333333333333</v>
      </c>
      <c r="G24" s="36">
        <v>1461.6666666666667</v>
      </c>
      <c r="H24" s="36">
        <v>1503.0666666666668</v>
      </c>
      <c r="I24" s="36">
        <v>1511.6333333333334</v>
      </c>
      <c r="J24" s="36">
        <v>1523.7666666666669</v>
      </c>
      <c r="K24" s="31">
        <v>1499.5</v>
      </c>
      <c r="L24" s="31">
        <v>1478.8</v>
      </c>
      <c r="M24" s="31">
        <v>20.542439999999999</v>
      </c>
      <c r="N24" s="1"/>
      <c r="O24" s="1"/>
    </row>
    <row r="25" spans="1:15" ht="12.75" customHeight="1">
      <c r="A25" s="51">
        <v>16</v>
      </c>
      <c r="B25" s="53" t="s">
        <v>785</v>
      </c>
      <c r="C25" s="31">
        <v>670.2</v>
      </c>
      <c r="D25" s="36">
        <v>660.9</v>
      </c>
      <c r="E25" s="36">
        <v>637.34999999999991</v>
      </c>
      <c r="F25" s="36">
        <v>604.49999999999989</v>
      </c>
      <c r="G25" s="36">
        <v>580.94999999999982</v>
      </c>
      <c r="H25" s="36">
        <v>693.75</v>
      </c>
      <c r="I25" s="36">
        <v>717.3</v>
      </c>
      <c r="J25" s="36">
        <v>750.15000000000009</v>
      </c>
      <c r="K25" s="31">
        <v>684.45</v>
      </c>
      <c r="L25" s="31">
        <v>628.04999999999995</v>
      </c>
      <c r="M25" s="31">
        <v>197.22463999999999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847.85</v>
      </c>
      <c r="D26" s="36">
        <v>843.65</v>
      </c>
      <c r="E26" s="36">
        <v>835</v>
      </c>
      <c r="F26" s="36">
        <v>822.15</v>
      </c>
      <c r="G26" s="36">
        <v>813.5</v>
      </c>
      <c r="H26" s="36">
        <v>856.5</v>
      </c>
      <c r="I26" s="36">
        <v>865.14999999999986</v>
      </c>
      <c r="J26" s="36">
        <v>878</v>
      </c>
      <c r="K26" s="31">
        <v>852.3</v>
      </c>
      <c r="L26" s="31">
        <v>830.8</v>
      </c>
      <c r="M26" s="31">
        <v>36.842359999999999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376.3</v>
      </c>
      <c r="D27" s="36">
        <v>372.90000000000003</v>
      </c>
      <c r="E27" s="36">
        <v>365.50000000000006</v>
      </c>
      <c r="F27" s="36">
        <v>354.70000000000005</v>
      </c>
      <c r="G27" s="36">
        <v>347.30000000000007</v>
      </c>
      <c r="H27" s="36">
        <v>383.70000000000005</v>
      </c>
      <c r="I27" s="36">
        <v>391.1</v>
      </c>
      <c r="J27" s="36">
        <v>401.90000000000003</v>
      </c>
      <c r="K27" s="31">
        <v>380.3</v>
      </c>
      <c r="L27" s="31">
        <v>362.1</v>
      </c>
      <c r="M27" s="31">
        <v>61.93965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226.96</v>
      </c>
      <c r="D28" s="36">
        <v>224.49666666666667</v>
      </c>
      <c r="E28" s="36">
        <v>221.59333333333333</v>
      </c>
      <c r="F28" s="36">
        <v>216.22666666666666</v>
      </c>
      <c r="G28" s="36">
        <v>213.32333333333332</v>
      </c>
      <c r="H28" s="36">
        <v>229.86333333333334</v>
      </c>
      <c r="I28" s="36">
        <v>232.76666666666665</v>
      </c>
      <c r="J28" s="36">
        <v>238.13333333333335</v>
      </c>
      <c r="K28" s="31">
        <v>227.4</v>
      </c>
      <c r="L28" s="31">
        <v>219.13</v>
      </c>
      <c r="M28" s="31">
        <v>103.13854000000001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319.8</v>
      </c>
      <c r="D29" s="36">
        <v>316.13333333333338</v>
      </c>
      <c r="E29" s="36">
        <v>311.16666666666674</v>
      </c>
      <c r="F29" s="36">
        <v>302.53333333333336</v>
      </c>
      <c r="G29" s="36">
        <v>297.56666666666672</v>
      </c>
      <c r="H29" s="36">
        <v>324.76666666666677</v>
      </c>
      <c r="I29" s="36">
        <v>329.73333333333335</v>
      </c>
      <c r="J29" s="36">
        <v>338.36666666666679</v>
      </c>
      <c r="K29" s="31">
        <v>321.10000000000002</v>
      </c>
      <c r="L29" s="31">
        <v>307.5</v>
      </c>
      <c r="M29" s="31">
        <v>92.146439999999998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6073.65</v>
      </c>
      <c r="D30" s="36">
        <v>6107.083333333333</v>
      </c>
      <c r="E30" s="36">
        <v>6024.1666666666661</v>
      </c>
      <c r="F30" s="36">
        <v>5974.6833333333334</v>
      </c>
      <c r="G30" s="36">
        <v>5891.7666666666664</v>
      </c>
      <c r="H30" s="36">
        <v>6156.5666666666657</v>
      </c>
      <c r="I30" s="36">
        <v>6239.4833333333318</v>
      </c>
      <c r="J30" s="36">
        <v>6288.9666666666653</v>
      </c>
      <c r="K30" s="31">
        <v>6190</v>
      </c>
      <c r="L30" s="31">
        <v>6057.6</v>
      </c>
      <c r="M30" s="31">
        <v>0.83377999999999997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620.4</v>
      </c>
      <c r="D31" s="36">
        <v>620.29999999999995</v>
      </c>
      <c r="E31" s="36">
        <v>616.39999999999986</v>
      </c>
      <c r="F31" s="36">
        <v>612.39999999999986</v>
      </c>
      <c r="G31" s="36">
        <v>608.49999999999977</v>
      </c>
      <c r="H31" s="36">
        <v>624.29999999999995</v>
      </c>
      <c r="I31" s="36">
        <v>628.20000000000005</v>
      </c>
      <c r="J31" s="36">
        <v>632.20000000000005</v>
      </c>
      <c r="K31" s="31">
        <v>624.20000000000005</v>
      </c>
      <c r="L31" s="31">
        <v>616.29999999999995</v>
      </c>
      <c r="M31" s="31">
        <v>22.24671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6880.05</v>
      </c>
      <c r="D32" s="36">
        <v>6914.7</v>
      </c>
      <c r="E32" s="36">
        <v>6830.4</v>
      </c>
      <c r="F32" s="36">
        <v>6780.75</v>
      </c>
      <c r="G32" s="36">
        <v>6696.45</v>
      </c>
      <c r="H32" s="36">
        <v>6964.3499999999995</v>
      </c>
      <c r="I32" s="36">
        <v>7048.6500000000005</v>
      </c>
      <c r="J32" s="36">
        <v>7098.2999999999993</v>
      </c>
      <c r="K32" s="31">
        <v>6999</v>
      </c>
      <c r="L32" s="31">
        <v>6865.05</v>
      </c>
      <c r="M32" s="31">
        <v>2.48292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499.35</v>
      </c>
      <c r="D33" s="36">
        <v>497.4666666666667</v>
      </c>
      <c r="E33" s="36">
        <v>494.68333333333339</v>
      </c>
      <c r="F33" s="36">
        <v>490.01666666666671</v>
      </c>
      <c r="G33" s="36">
        <v>487.23333333333341</v>
      </c>
      <c r="H33" s="36">
        <v>502.13333333333338</v>
      </c>
      <c r="I33" s="36">
        <v>504.91666666666669</v>
      </c>
      <c r="J33" s="36">
        <v>509.58333333333337</v>
      </c>
      <c r="K33" s="31">
        <v>500.25</v>
      </c>
      <c r="L33" s="31">
        <v>492.8</v>
      </c>
      <c r="M33" s="31">
        <v>11.46829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251.35</v>
      </c>
      <c r="D34" s="36">
        <v>253.30000000000004</v>
      </c>
      <c r="E34" s="36">
        <v>248.50000000000006</v>
      </c>
      <c r="F34" s="36">
        <v>245.65</v>
      </c>
      <c r="G34" s="36">
        <v>240.85000000000002</v>
      </c>
      <c r="H34" s="36">
        <v>256.15000000000009</v>
      </c>
      <c r="I34" s="36">
        <v>260.9500000000001</v>
      </c>
      <c r="J34" s="36">
        <v>263.80000000000013</v>
      </c>
      <c r="K34" s="31">
        <v>258.10000000000002</v>
      </c>
      <c r="L34" s="31">
        <v>250.45</v>
      </c>
      <c r="M34" s="31">
        <v>73.918980000000005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3150.95</v>
      </c>
      <c r="D35" s="36">
        <v>3158.1833333333329</v>
      </c>
      <c r="E35" s="36">
        <v>3132.3666666666659</v>
      </c>
      <c r="F35" s="36">
        <v>3113.7833333333328</v>
      </c>
      <c r="G35" s="36">
        <v>3087.9666666666658</v>
      </c>
      <c r="H35" s="36">
        <v>3176.766666666666</v>
      </c>
      <c r="I35" s="36">
        <v>3202.5833333333326</v>
      </c>
      <c r="J35" s="36">
        <v>3221.1666666666661</v>
      </c>
      <c r="K35" s="31">
        <v>3184</v>
      </c>
      <c r="L35" s="31">
        <v>3139.6</v>
      </c>
      <c r="M35" s="31">
        <v>7.0235799999999999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1916.5</v>
      </c>
      <c r="D36" s="36">
        <v>1921.3999999999999</v>
      </c>
      <c r="E36" s="36">
        <v>1905.0999999999997</v>
      </c>
      <c r="F36" s="36">
        <v>1893.6999999999998</v>
      </c>
      <c r="G36" s="36">
        <v>1877.3999999999996</v>
      </c>
      <c r="H36" s="36">
        <v>1932.7999999999997</v>
      </c>
      <c r="I36" s="36">
        <v>1949.1</v>
      </c>
      <c r="J36" s="36">
        <v>1960.4999999999998</v>
      </c>
      <c r="K36" s="31">
        <v>1937.7</v>
      </c>
      <c r="L36" s="31">
        <v>1910</v>
      </c>
      <c r="M36" s="31">
        <v>4.2036300000000004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1553.95</v>
      </c>
      <c r="D37" s="36">
        <v>1562.5</v>
      </c>
      <c r="E37" s="36">
        <v>1540.55</v>
      </c>
      <c r="F37" s="36">
        <v>1527.1499999999999</v>
      </c>
      <c r="G37" s="36">
        <v>1505.1999999999998</v>
      </c>
      <c r="H37" s="36">
        <v>1575.9</v>
      </c>
      <c r="I37" s="36">
        <v>1597.85</v>
      </c>
      <c r="J37" s="36">
        <v>1611.2500000000002</v>
      </c>
      <c r="K37" s="31">
        <v>1584.45</v>
      </c>
      <c r="L37" s="31">
        <v>1549.1</v>
      </c>
      <c r="M37" s="31">
        <v>7.28911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4999.8500000000004</v>
      </c>
      <c r="D38" s="36">
        <v>4991.5999999999995</v>
      </c>
      <c r="E38" s="36">
        <v>4959.2499999999991</v>
      </c>
      <c r="F38" s="36">
        <v>4918.6499999999996</v>
      </c>
      <c r="G38" s="36">
        <v>4886.2999999999993</v>
      </c>
      <c r="H38" s="36">
        <v>5032.1999999999989</v>
      </c>
      <c r="I38" s="36">
        <v>5064.5499999999993</v>
      </c>
      <c r="J38" s="36">
        <v>5105.1499999999987</v>
      </c>
      <c r="K38" s="31">
        <v>5023.95</v>
      </c>
      <c r="L38" s="31">
        <v>4951</v>
      </c>
      <c r="M38" s="31">
        <v>2.9059599999999999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1188.8</v>
      </c>
      <c r="D39" s="36">
        <v>1185.6333333333334</v>
      </c>
      <c r="E39" s="36">
        <v>1177.2666666666669</v>
      </c>
      <c r="F39" s="36">
        <v>1165.7333333333333</v>
      </c>
      <c r="G39" s="36">
        <v>1157.3666666666668</v>
      </c>
      <c r="H39" s="36">
        <v>1197.166666666667</v>
      </c>
      <c r="I39" s="36">
        <v>1205.5333333333333</v>
      </c>
      <c r="J39" s="36">
        <v>1217.0666666666671</v>
      </c>
      <c r="K39" s="31">
        <v>1194</v>
      </c>
      <c r="L39" s="31">
        <v>1174.0999999999999</v>
      </c>
      <c r="M39" s="31">
        <v>64.323620000000005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11126.1</v>
      </c>
      <c r="D40" s="36">
        <v>11064.116666666667</v>
      </c>
      <c r="E40" s="36">
        <v>10974.133333333333</v>
      </c>
      <c r="F40" s="36">
        <v>10822.166666666666</v>
      </c>
      <c r="G40" s="36">
        <v>10732.183333333332</v>
      </c>
      <c r="H40" s="36">
        <v>11216.083333333334</v>
      </c>
      <c r="I40" s="36">
        <v>11306.066666666668</v>
      </c>
      <c r="J40" s="36">
        <v>11458.033333333335</v>
      </c>
      <c r="K40" s="31">
        <v>11154.1</v>
      </c>
      <c r="L40" s="31">
        <v>10912.15</v>
      </c>
      <c r="M40" s="31">
        <v>7.8710800000000001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7440.05</v>
      </c>
      <c r="D41" s="36">
        <v>7373.0166666666664</v>
      </c>
      <c r="E41" s="36">
        <v>7296.0333333333328</v>
      </c>
      <c r="F41" s="36">
        <v>7152.0166666666664</v>
      </c>
      <c r="G41" s="36">
        <v>7075.0333333333328</v>
      </c>
      <c r="H41" s="36">
        <v>7517.0333333333328</v>
      </c>
      <c r="I41" s="36">
        <v>7594.0166666666664</v>
      </c>
      <c r="J41" s="36">
        <v>7738.0333333333328</v>
      </c>
      <c r="K41" s="31">
        <v>7450</v>
      </c>
      <c r="L41" s="31">
        <v>7229</v>
      </c>
      <c r="M41" s="31">
        <v>22.96378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1840.55</v>
      </c>
      <c r="D42" s="36">
        <v>1830.1166666666668</v>
      </c>
      <c r="E42" s="36">
        <v>1798.2333333333336</v>
      </c>
      <c r="F42" s="36">
        <v>1755.9166666666667</v>
      </c>
      <c r="G42" s="36">
        <v>1724.0333333333335</v>
      </c>
      <c r="H42" s="36">
        <v>1872.4333333333336</v>
      </c>
      <c r="I42" s="36">
        <v>1904.3166666666668</v>
      </c>
      <c r="J42" s="36">
        <v>1946.6333333333337</v>
      </c>
      <c r="K42" s="31">
        <v>1862</v>
      </c>
      <c r="L42" s="31">
        <v>1787.8</v>
      </c>
      <c r="M42" s="31">
        <v>54.425759999999997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10631.25</v>
      </c>
      <c r="D43" s="36">
        <v>10493.316666666668</v>
      </c>
      <c r="E43" s="36">
        <v>10237.983333333335</v>
      </c>
      <c r="F43" s="36">
        <v>9844.7166666666672</v>
      </c>
      <c r="G43" s="36">
        <v>9589.383333333335</v>
      </c>
      <c r="H43" s="36">
        <v>10886.583333333336</v>
      </c>
      <c r="I43" s="36">
        <v>11141.916666666668</v>
      </c>
      <c r="J43" s="36">
        <v>11535.183333333336</v>
      </c>
      <c r="K43" s="31">
        <v>10748.65</v>
      </c>
      <c r="L43" s="31">
        <v>10100.049999999999</v>
      </c>
      <c r="M43" s="31">
        <v>3.0169000000000001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2895.45</v>
      </c>
      <c r="D44" s="36">
        <v>2881.7666666666664</v>
      </c>
      <c r="E44" s="36">
        <v>2848.5333333333328</v>
      </c>
      <c r="F44" s="36">
        <v>2801.6166666666663</v>
      </c>
      <c r="G44" s="36">
        <v>2768.3833333333328</v>
      </c>
      <c r="H44" s="36">
        <v>2928.6833333333329</v>
      </c>
      <c r="I44" s="36">
        <v>2961.9166666666665</v>
      </c>
      <c r="J44" s="36">
        <v>3008.833333333333</v>
      </c>
      <c r="K44" s="31">
        <v>2915</v>
      </c>
      <c r="L44" s="31">
        <v>2834.85</v>
      </c>
      <c r="M44" s="31">
        <v>3.4140999999999999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201.61</v>
      </c>
      <c r="D45" s="36">
        <v>201.54333333333332</v>
      </c>
      <c r="E45" s="36">
        <v>199.44666666666666</v>
      </c>
      <c r="F45" s="36">
        <v>197.28333333333333</v>
      </c>
      <c r="G45" s="36">
        <v>195.18666666666667</v>
      </c>
      <c r="H45" s="36">
        <v>203.70666666666665</v>
      </c>
      <c r="I45" s="36">
        <v>205.80333333333328</v>
      </c>
      <c r="J45" s="36">
        <v>207.96666666666664</v>
      </c>
      <c r="K45" s="31">
        <v>203.64</v>
      </c>
      <c r="L45" s="31">
        <v>199.38</v>
      </c>
      <c r="M45" s="31">
        <v>136.53009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253.9</v>
      </c>
      <c r="D46" s="36">
        <v>252.65</v>
      </c>
      <c r="E46" s="36">
        <v>249.35000000000002</v>
      </c>
      <c r="F46" s="36">
        <v>244.8</v>
      </c>
      <c r="G46" s="36">
        <v>241.50000000000003</v>
      </c>
      <c r="H46" s="36">
        <v>257.20000000000005</v>
      </c>
      <c r="I46" s="36">
        <v>260.5</v>
      </c>
      <c r="J46" s="36">
        <v>265.05</v>
      </c>
      <c r="K46" s="31">
        <v>255.95</v>
      </c>
      <c r="L46" s="31">
        <v>248.1</v>
      </c>
      <c r="M46" s="31">
        <v>174.93446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117.4</v>
      </c>
      <c r="D47" s="36">
        <v>117.61333333333334</v>
      </c>
      <c r="E47" s="36">
        <v>116.43666666666668</v>
      </c>
      <c r="F47" s="36">
        <v>115.47333333333334</v>
      </c>
      <c r="G47" s="36">
        <v>114.29666666666668</v>
      </c>
      <c r="H47" s="36">
        <v>118.57666666666668</v>
      </c>
      <c r="I47" s="36">
        <v>119.75333333333336</v>
      </c>
      <c r="J47" s="36">
        <v>120.71666666666668</v>
      </c>
      <c r="K47" s="31">
        <v>118.79</v>
      </c>
      <c r="L47" s="31">
        <v>116.65</v>
      </c>
      <c r="M47" s="31">
        <v>37.845089999999999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1460.8</v>
      </c>
      <c r="D48" s="36">
        <v>1459.0166666666667</v>
      </c>
      <c r="E48" s="36">
        <v>1453.7833333333333</v>
      </c>
      <c r="F48" s="36">
        <v>1446.7666666666667</v>
      </c>
      <c r="G48" s="36">
        <v>1441.5333333333333</v>
      </c>
      <c r="H48" s="36">
        <v>1466.0333333333333</v>
      </c>
      <c r="I48" s="36">
        <v>1471.2666666666664</v>
      </c>
      <c r="J48" s="36">
        <v>1478.2833333333333</v>
      </c>
      <c r="K48" s="31">
        <v>1464.25</v>
      </c>
      <c r="L48" s="31">
        <v>1452</v>
      </c>
      <c r="M48" s="31">
        <v>1.48241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576.1</v>
      </c>
      <c r="D49" s="36">
        <v>575.16666666666663</v>
      </c>
      <c r="E49" s="36">
        <v>571.08333333333326</v>
      </c>
      <c r="F49" s="36">
        <v>566.06666666666661</v>
      </c>
      <c r="G49" s="36">
        <v>561.98333333333323</v>
      </c>
      <c r="H49" s="36">
        <v>580.18333333333328</v>
      </c>
      <c r="I49" s="36">
        <v>584.26666666666654</v>
      </c>
      <c r="J49" s="36">
        <v>589.2833333333333</v>
      </c>
      <c r="K49" s="31">
        <v>579.25</v>
      </c>
      <c r="L49" s="31">
        <v>570.15</v>
      </c>
      <c r="M49" s="31">
        <v>6.5514200000000002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1303.8499999999999</v>
      </c>
      <c r="D50" s="36">
        <v>1300.4333333333334</v>
      </c>
      <c r="E50" s="36">
        <v>1289.4166666666667</v>
      </c>
      <c r="F50" s="36">
        <v>1274.9833333333333</v>
      </c>
      <c r="G50" s="36">
        <v>1263.9666666666667</v>
      </c>
      <c r="H50" s="36">
        <v>1314.8666666666668</v>
      </c>
      <c r="I50" s="36">
        <v>1325.8833333333332</v>
      </c>
      <c r="J50" s="36">
        <v>1340.3166666666668</v>
      </c>
      <c r="K50" s="31">
        <v>1311.45</v>
      </c>
      <c r="L50" s="31">
        <v>1286</v>
      </c>
      <c r="M50" s="31">
        <v>7.2499200000000004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296.89999999999998</v>
      </c>
      <c r="D51" s="36">
        <v>297.96666666666664</v>
      </c>
      <c r="E51" s="36">
        <v>293.98333333333329</v>
      </c>
      <c r="F51" s="36">
        <v>291.06666666666666</v>
      </c>
      <c r="G51" s="36">
        <v>287.08333333333331</v>
      </c>
      <c r="H51" s="36">
        <v>300.88333333333327</v>
      </c>
      <c r="I51" s="36">
        <v>304.86666666666662</v>
      </c>
      <c r="J51" s="36">
        <v>307.78333333333325</v>
      </c>
      <c r="K51" s="31">
        <v>301.95</v>
      </c>
      <c r="L51" s="31">
        <v>295.05</v>
      </c>
      <c r="M51" s="31">
        <v>117.13172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1562.45</v>
      </c>
      <c r="D52" s="36">
        <v>1568.9833333333333</v>
      </c>
      <c r="E52" s="36">
        <v>1538.9666666666667</v>
      </c>
      <c r="F52" s="36">
        <v>1515.4833333333333</v>
      </c>
      <c r="G52" s="36">
        <v>1485.4666666666667</v>
      </c>
      <c r="H52" s="36">
        <v>1592.4666666666667</v>
      </c>
      <c r="I52" s="36">
        <v>1622.4833333333336</v>
      </c>
      <c r="J52" s="36">
        <v>1645.9666666666667</v>
      </c>
      <c r="K52" s="31">
        <v>1599</v>
      </c>
      <c r="L52" s="31">
        <v>1545.5</v>
      </c>
      <c r="M52" s="31">
        <v>9.3105799999999999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286.8</v>
      </c>
      <c r="D53" s="36">
        <v>287.95</v>
      </c>
      <c r="E53" s="36">
        <v>283.89999999999998</v>
      </c>
      <c r="F53" s="36">
        <v>281</v>
      </c>
      <c r="G53" s="36">
        <v>276.95</v>
      </c>
      <c r="H53" s="36">
        <v>290.84999999999997</v>
      </c>
      <c r="I53" s="36">
        <v>294.90000000000003</v>
      </c>
      <c r="J53" s="36">
        <v>297.79999999999995</v>
      </c>
      <c r="K53" s="31">
        <v>292</v>
      </c>
      <c r="L53" s="31">
        <v>285.05</v>
      </c>
      <c r="M53" s="31">
        <v>65.005979999999994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358.45</v>
      </c>
      <c r="D54" s="36">
        <v>361.05</v>
      </c>
      <c r="E54" s="36">
        <v>354.90000000000003</v>
      </c>
      <c r="F54" s="36">
        <v>351.35</v>
      </c>
      <c r="G54" s="36">
        <v>345.20000000000005</v>
      </c>
      <c r="H54" s="36">
        <v>364.6</v>
      </c>
      <c r="I54" s="36">
        <v>370.75</v>
      </c>
      <c r="J54" s="36">
        <v>374.3</v>
      </c>
      <c r="K54" s="31">
        <v>367.2</v>
      </c>
      <c r="L54" s="31">
        <v>357.5</v>
      </c>
      <c r="M54" s="31">
        <v>143.44784999999999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1571.35</v>
      </c>
      <c r="D55" s="36">
        <v>1580.6166666666668</v>
      </c>
      <c r="E55" s="36">
        <v>1556.2333333333336</v>
      </c>
      <c r="F55" s="36">
        <v>1541.1166666666668</v>
      </c>
      <c r="G55" s="36">
        <v>1516.7333333333336</v>
      </c>
      <c r="H55" s="36">
        <v>1595.7333333333336</v>
      </c>
      <c r="I55" s="36">
        <v>1620.1166666666668</v>
      </c>
      <c r="J55" s="36">
        <v>1635.2333333333336</v>
      </c>
      <c r="K55" s="31">
        <v>1605</v>
      </c>
      <c r="L55" s="31">
        <v>1565.5</v>
      </c>
      <c r="M55" s="31">
        <v>48.90314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363.4</v>
      </c>
      <c r="D56" s="36">
        <v>363.4666666666667</v>
      </c>
      <c r="E56" s="36">
        <v>358.93333333333339</v>
      </c>
      <c r="F56" s="36">
        <v>354.4666666666667</v>
      </c>
      <c r="G56" s="36">
        <v>349.93333333333339</v>
      </c>
      <c r="H56" s="36">
        <v>367.93333333333339</v>
      </c>
      <c r="I56" s="36">
        <v>372.4666666666667</v>
      </c>
      <c r="J56" s="36">
        <v>376.93333333333339</v>
      </c>
      <c r="K56" s="31">
        <v>368</v>
      </c>
      <c r="L56" s="31">
        <v>359</v>
      </c>
      <c r="M56" s="31">
        <v>51.564340000000001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32327.599999999999</v>
      </c>
      <c r="D57" s="36">
        <v>32294.066666666666</v>
      </c>
      <c r="E57" s="36">
        <v>31955.883333333331</v>
      </c>
      <c r="F57" s="36">
        <v>31584.166666666664</v>
      </c>
      <c r="G57" s="36">
        <v>31245.98333333333</v>
      </c>
      <c r="H57" s="36">
        <v>32665.783333333333</v>
      </c>
      <c r="I57" s="36">
        <v>33003.966666666667</v>
      </c>
      <c r="J57" s="36">
        <v>33375.683333333334</v>
      </c>
      <c r="K57" s="31">
        <v>32632.25</v>
      </c>
      <c r="L57" s="31">
        <v>31922.35</v>
      </c>
      <c r="M57" s="31">
        <v>0.26466000000000001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5922.15</v>
      </c>
      <c r="D58" s="36">
        <v>5907.0333333333328</v>
      </c>
      <c r="E58" s="36">
        <v>5880.1166666666659</v>
      </c>
      <c r="F58" s="36">
        <v>5838.083333333333</v>
      </c>
      <c r="G58" s="36">
        <v>5811.1666666666661</v>
      </c>
      <c r="H58" s="36">
        <v>5949.0666666666657</v>
      </c>
      <c r="I58" s="36">
        <v>5975.9833333333336</v>
      </c>
      <c r="J58" s="36">
        <v>6018.0166666666655</v>
      </c>
      <c r="K58" s="31">
        <v>5933.95</v>
      </c>
      <c r="L58" s="31">
        <v>5865</v>
      </c>
      <c r="M58" s="31">
        <v>3.07023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683.6</v>
      </c>
      <c r="D59" s="36">
        <v>689.5333333333333</v>
      </c>
      <c r="E59" s="36">
        <v>674.06666666666661</v>
      </c>
      <c r="F59" s="36">
        <v>664.5333333333333</v>
      </c>
      <c r="G59" s="36">
        <v>649.06666666666661</v>
      </c>
      <c r="H59" s="36">
        <v>699.06666666666661</v>
      </c>
      <c r="I59" s="36">
        <v>714.5333333333333</v>
      </c>
      <c r="J59" s="36">
        <v>724.06666666666661</v>
      </c>
      <c r="K59" s="31">
        <v>705</v>
      </c>
      <c r="L59" s="31">
        <v>680</v>
      </c>
      <c r="M59" s="31">
        <v>13.739599999999999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112.77</v>
      </c>
      <c r="D60" s="36">
        <v>112.04333333333334</v>
      </c>
      <c r="E60" s="36">
        <v>110.73666666666668</v>
      </c>
      <c r="F60" s="36">
        <v>108.70333333333335</v>
      </c>
      <c r="G60" s="36">
        <v>107.39666666666669</v>
      </c>
      <c r="H60" s="36">
        <v>114.07666666666667</v>
      </c>
      <c r="I60" s="36">
        <v>115.38333333333331</v>
      </c>
      <c r="J60" s="36">
        <v>117.41666666666666</v>
      </c>
      <c r="K60" s="31">
        <v>113.35</v>
      </c>
      <c r="L60" s="31">
        <v>110.01</v>
      </c>
      <c r="M60" s="31">
        <v>284.95434999999998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1486.3</v>
      </c>
      <c r="D61" s="36">
        <v>1477.6166666666668</v>
      </c>
      <c r="E61" s="36">
        <v>1461.2333333333336</v>
      </c>
      <c r="F61" s="36">
        <v>1436.1666666666667</v>
      </c>
      <c r="G61" s="36">
        <v>1419.7833333333335</v>
      </c>
      <c r="H61" s="36">
        <v>1502.6833333333336</v>
      </c>
      <c r="I61" s="36">
        <v>1519.0666666666668</v>
      </c>
      <c r="J61" s="36">
        <v>1544.1333333333337</v>
      </c>
      <c r="K61" s="31">
        <v>1494</v>
      </c>
      <c r="L61" s="31">
        <v>1452.55</v>
      </c>
      <c r="M61" s="31">
        <v>18.309619999999999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1646.65</v>
      </c>
      <c r="D62" s="36">
        <v>1656.75</v>
      </c>
      <c r="E62" s="36">
        <v>1631.9</v>
      </c>
      <c r="F62" s="36">
        <v>1617.15</v>
      </c>
      <c r="G62" s="36">
        <v>1592.3000000000002</v>
      </c>
      <c r="H62" s="36">
        <v>1671.5</v>
      </c>
      <c r="I62" s="36">
        <v>1696.35</v>
      </c>
      <c r="J62" s="36">
        <v>1711.1</v>
      </c>
      <c r="K62" s="31">
        <v>1681.6</v>
      </c>
      <c r="L62" s="31">
        <v>1642</v>
      </c>
      <c r="M62" s="31">
        <v>13.069710000000001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520.85</v>
      </c>
      <c r="D63" s="36">
        <v>522.5</v>
      </c>
      <c r="E63" s="36">
        <v>516</v>
      </c>
      <c r="F63" s="36">
        <v>511.15</v>
      </c>
      <c r="G63" s="36">
        <v>504.65</v>
      </c>
      <c r="H63" s="36">
        <v>527.35</v>
      </c>
      <c r="I63" s="36">
        <v>533.85</v>
      </c>
      <c r="J63" s="36">
        <v>538.70000000000005</v>
      </c>
      <c r="K63" s="31">
        <v>529</v>
      </c>
      <c r="L63" s="31">
        <v>517.65</v>
      </c>
      <c r="M63" s="31">
        <v>63.700380000000003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6340.6</v>
      </c>
      <c r="D64" s="36">
        <v>6364.1333333333341</v>
      </c>
      <c r="E64" s="36">
        <v>6280.5666666666684</v>
      </c>
      <c r="F64" s="36">
        <v>6220.5333333333347</v>
      </c>
      <c r="G64" s="36">
        <v>6136.966666666669</v>
      </c>
      <c r="H64" s="36">
        <v>6424.1666666666679</v>
      </c>
      <c r="I64" s="36">
        <v>6507.7333333333336</v>
      </c>
      <c r="J64" s="36">
        <v>6567.7666666666673</v>
      </c>
      <c r="K64" s="31">
        <v>6447.7</v>
      </c>
      <c r="L64" s="31">
        <v>6304.1</v>
      </c>
      <c r="M64" s="31">
        <v>3.10819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3629.55</v>
      </c>
      <c r="D65" s="36">
        <v>3633.6833333333329</v>
      </c>
      <c r="E65" s="36">
        <v>3602.9166666666661</v>
      </c>
      <c r="F65" s="36">
        <v>3576.2833333333333</v>
      </c>
      <c r="G65" s="36">
        <v>3545.5166666666664</v>
      </c>
      <c r="H65" s="36">
        <v>3660.3166666666657</v>
      </c>
      <c r="I65" s="36">
        <v>3691.083333333333</v>
      </c>
      <c r="J65" s="36">
        <v>3717.7166666666653</v>
      </c>
      <c r="K65" s="31">
        <v>3664.45</v>
      </c>
      <c r="L65" s="31">
        <v>3607.05</v>
      </c>
      <c r="M65" s="31">
        <v>1.21966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962.1</v>
      </c>
      <c r="D66" s="36">
        <v>964.51666666666677</v>
      </c>
      <c r="E66" s="36">
        <v>955.88333333333355</v>
      </c>
      <c r="F66" s="36">
        <v>949.66666666666674</v>
      </c>
      <c r="G66" s="36">
        <v>941.03333333333353</v>
      </c>
      <c r="H66" s="36">
        <v>970.73333333333358</v>
      </c>
      <c r="I66" s="36">
        <v>979.36666666666679</v>
      </c>
      <c r="J66" s="36">
        <v>985.5833333333336</v>
      </c>
      <c r="K66" s="31">
        <v>973.15</v>
      </c>
      <c r="L66" s="31">
        <v>958.3</v>
      </c>
      <c r="M66" s="31">
        <v>17.665179999999999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1743.35</v>
      </c>
      <c r="D67" s="36">
        <v>1751.8499999999997</v>
      </c>
      <c r="E67" s="36">
        <v>1730.1499999999994</v>
      </c>
      <c r="F67" s="36">
        <v>1716.9499999999998</v>
      </c>
      <c r="G67" s="36">
        <v>1695.2499999999995</v>
      </c>
      <c r="H67" s="36">
        <v>1765.0499999999993</v>
      </c>
      <c r="I67" s="36">
        <v>1786.7499999999995</v>
      </c>
      <c r="J67" s="36">
        <v>1799.9499999999991</v>
      </c>
      <c r="K67" s="31">
        <v>1773.55</v>
      </c>
      <c r="L67" s="31">
        <v>1738.65</v>
      </c>
      <c r="M67" s="31">
        <v>2.7839700000000001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464.85</v>
      </c>
      <c r="D68" s="36">
        <v>470.5333333333333</v>
      </c>
      <c r="E68" s="36">
        <v>457.06666666666661</v>
      </c>
      <c r="F68" s="36">
        <v>449.2833333333333</v>
      </c>
      <c r="G68" s="36">
        <v>435.81666666666661</v>
      </c>
      <c r="H68" s="36">
        <v>478.31666666666661</v>
      </c>
      <c r="I68" s="36">
        <v>491.7833333333333</v>
      </c>
      <c r="J68" s="36">
        <v>499.56666666666661</v>
      </c>
      <c r="K68" s="31">
        <v>484</v>
      </c>
      <c r="L68" s="31">
        <v>462.75</v>
      </c>
      <c r="M68" s="31">
        <v>18.518170000000001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3804.4</v>
      </c>
      <c r="D69" s="36">
        <v>3788.0333333333328</v>
      </c>
      <c r="E69" s="36">
        <v>3761.0666666666657</v>
      </c>
      <c r="F69" s="36">
        <v>3717.7333333333327</v>
      </c>
      <c r="G69" s="36">
        <v>3690.7666666666655</v>
      </c>
      <c r="H69" s="36">
        <v>3831.3666666666659</v>
      </c>
      <c r="I69" s="36">
        <v>3858.333333333333</v>
      </c>
      <c r="J69" s="36">
        <v>3901.6666666666661</v>
      </c>
      <c r="K69" s="31">
        <v>3815</v>
      </c>
      <c r="L69" s="31">
        <v>3744.7</v>
      </c>
      <c r="M69" s="31">
        <v>4.6581000000000001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848.25</v>
      </c>
      <c r="D70" s="36">
        <v>848.51666666666677</v>
      </c>
      <c r="E70" s="36">
        <v>843.08333333333348</v>
      </c>
      <c r="F70" s="36">
        <v>837.91666666666674</v>
      </c>
      <c r="G70" s="36">
        <v>832.48333333333346</v>
      </c>
      <c r="H70" s="36">
        <v>853.68333333333351</v>
      </c>
      <c r="I70" s="36">
        <v>859.11666666666667</v>
      </c>
      <c r="J70" s="36">
        <v>864.28333333333353</v>
      </c>
      <c r="K70" s="31">
        <v>853.95</v>
      </c>
      <c r="L70" s="31">
        <v>843.35</v>
      </c>
      <c r="M70" s="31">
        <v>16.398810000000001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636.65</v>
      </c>
      <c r="D71" s="36">
        <v>638.58333333333337</v>
      </c>
      <c r="E71" s="36">
        <v>632.51666666666677</v>
      </c>
      <c r="F71" s="36">
        <v>628.38333333333344</v>
      </c>
      <c r="G71" s="36">
        <v>622.31666666666683</v>
      </c>
      <c r="H71" s="36">
        <v>642.7166666666667</v>
      </c>
      <c r="I71" s="36">
        <v>648.7833333333333</v>
      </c>
      <c r="J71" s="36">
        <v>652.91666666666663</v>
      </c>
      <c r="K71" s="31">
        <v>644.65</v>
      </c>
      <c r="L71" s="31">
        <v>634.45000000000005</v>
      </c>
      <c r="M71" s="31">
        <v>7.4542000000000002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1920</v>
      </c>
      <c r="D72" s="36">
        <v>1920</v>
      </c>
      <c r="E72" s="36">
        <v>1900</v>
      </c>
      <c r="F72" s="36">
        <v>1880</v>
      </c>
      <c r="G72" s="36">
        <v>1860</v>
      </c>
      <c r="H72" s="36">
        <v>1940</v>
      </c>
      <c r="I72" s="36">
        <v>1960</v>
      </c>
      <c r="J72" s="36">
        <v>1980</v>
      </c>
      <c r="K72" s="31">
        <v>1940</v>
      </c>
      <c r="L72" s="31">
        <v>1900</v>
      </c>
      <c r="M72" s="31">
        <v>6.9161299999999999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2911.75</v>
      </c>
      <c r="D73" s="36">
        <v>2912.5833333333335</v>
      </c>
      <c r="E73" s="36">
        <v>2889.166666666667</v>
      </c>
      <c r="F73" s="36">
        <v>2866.5833333333335</v>
      </c>
      <c r="G73" s="36">
        <v>2843.166666666667</v>
      </c>
      <c r="H73" s="36">
        <v>2935.166666666667</v>
      </c>
      <c r="I73" s="36">
        <v>2958.5833333333339</v>
      </c>
      <c r="J73" s="36">
        <v>2981.166666666667</v>
      </c>
      <c r="K73" s="31">
        <v>2936</v>
      </c>
      <c r="L73" s="31">
        <v>2890</v>
      </c>
      <c r="M73" s="31">
        <v>2.9768400000000002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416.05</v>
      </c>
      <c r="D74" s="36">
        <v>418.33333333333331</v>
      </c>
      <c r="E74" s="36">
        <v>412.71666666666664</v>
      </c>
      <c r="F74" s="36">
        <v>409.38333333333333</v>
      </c>
      <c r="G74" s="36">
        <v>403.76666666666665</v>
      </c>
      <c r="H74" s="36">
        <v>421.66666666666663</v>
      </c>
      <c r="I74" s="36">
        <v>427.2833333333333</v>
      </c>
      <c r="J74" s="36">
        <v>430.61666666666662</v>
      </c>
      <c r="K74" s="31">
        <v>423.95</v>
      </c>
      <c r="L74" s="31">
        <v>415</v>
      </c>
      <c r="M74" s="31">
        <v>5.9468300000000003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175.89</v>
      </c>
      <c r="D75" s="36">
        <v>176.17333333333332</v>
      </c>
      <c r="E75" s="36">
        <v>174.67666666666665</v>
      </c>
      <c r="F75" s="36">
        <v>173.46333333333334</v>
      </c>
      <c r="G75" s="36">
        <v>171.96666666666667</v>
      </c>
      <c r="H75" s="36">
        <v>177.38666666666663</v>
      </c>
      <c r="I75" s="36">
        <v>178.8833333333333</v>
      </c>
      <c r="J75" s="36">
        <v>180.09666666666661</v>
      </c>
      <c r="K75" s="31">
        <v>177.67</v>
      </c>
      <c r="L75" s="31">
        <v>174.96</v>
      </c>
      <c r="M75" s="31">
        <v>6.0151700000000003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5036.8500000000004</v>
      </c>
      <c r="D76" s="36">
        <v>5064.2833333333328</v>
      </c>
      <c r="E76" s="36">
        <v>4995.6166666666659</v>
      </c>
      <c r="F76" s="36">
        <v>4954.3833333333332</v>
      </c>
      <c r="G76" s="36">
        <v>4885.7166666666662</v>
      </c>
      <c r="H76" s="36">
        <v>5105.5166666666655</v>
      </c>
      <c r="I76" s="36">
        <v>5174.1833333333334</v>
      </c>
      <c r="J76" s="36">
        <v>5215.4166666666652</v>
      </c>
      <c r="K76" s="31">
        <v>5132.95</v>
      </c>
      <c r="L76" s="31">
        <v>5023.05</v>
      </c>
      <c r="M76" s="31">
        <v>1.96235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12614.45</v>
      </c>
      <c r="D77" s="36">
        <v>12754.85</v>
      </c>
      <c r="E77" s="36">
        <v>12349.7</v>
      </c>
      <c r="F77" s="36">
        <v>12084.95</v>
      </c>
      <c r="G77" s="36">
        <v>11679.800000000001</v>
      </c>
      <c r="H77" s="36">
        <v>13019.6</v>
      </c>
      <c r="I77" s="36">
        <v>13424.749999999998</v>
      </c>
      <c r="J77" s="36">
        <v>13689.5</v>
      </c>
      <c r="K77" s="31">
        <v>13160</v>
      </c>
      <c r="L77" s="31">
        <v>12490.1</v>
      </c>
      <c r="M77" s="31">
        <v>7.2544199999999996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3389.25</v>
      </c>
      <c r="D78" s="36">
        <v>3403.5166666666664</v>
      </c>
      <c r="E78" s="36">
        <v>3354.1333333333328</v>
      </c>
      <c r="F78" s="36">
        <v>3319.0166666666664</v>
      </c>
      <c r="G78" s="36">
        <v>3269.6333333333328</v>
      </c>
      <c r="H78" s="36">
        <v>3438.6333333333328</v>
      </c>
      <c r="I78" s="36">
        <v>3488.016666666666</v>
      </c>
      <c r="J78" s="36">
        <v>3523.1333333333328</v>
      </c>
      <c r="K78" s="31">
        <v>3452.9</v>
      </c>
      <c r="L78" s="31">
        <v>3368.4</v>
      </c>
      <c r="M78" s="31">
        <v>1.11263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6872.15</v>
      </c>
      <c r="D79" s="36">
        <v>6925.7</v>
      </c>
      <c r="E79" s="36">
        <v>6776.45</v>
      </c>
      <c r="F79" s="36">
        <v>6680.75</v>
      </c>
      <c r="G79" s="36">
        <v>6531.5</v>
      </c>
      <c r="H79" s="36">
        <v>7021.4</v>
      </c>
      <c r="I79" s="36">
        <v>7170.65</v>
      </c>
      <c r="J79" s="36">
        <v>7266.3499999999995</v>
      </c>
      <c r="K79" s="31">
        <v>7074.95</v>
      </c>
      <c r="L79" s="31">
        <v>6830</v>
      </c>
      <c r="M79" s="31">
        <v>4.7085699999999999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4911.95</v>
      </c>
      <c r="D80" s="36">
        <v>4936.9000000000005</v>
      </c>
      <c r="E80" s="36">
        <v>4862.8000000000011</v>
      </c>
      <c r="F80" s="36">
        <v>4813.6500000000005</v>
      </c>
      <c r="G80" s="36">
        <v>4739.5500000000011</v>
      </c>
      <c r="H80" s="36">
        <v>4986.0500000000011</v>
      </c>
      <c r="I80" s="36">
        <v>5060.1500000000015</v>
      </c>
      <c r="J80" s="36">
        <v>5109.3000000000011</v>
      </c>
      <c r="K80" s="31">
        <v>5011</v>
      </c>
      <c r="L80" s="31">
        <v>4887.75</v>
      </c>
      <c r="M80" s="31">
        <v>3.10778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3784.05</v>
      </c>
      <c r="D81" s="36">
        <v>3804.2999999999997</v>
      </c>
      <c r="E81" s="36">
        <v>3748.5999999999995</v>
      </c>
      <c r="F81" s="36">
        <v>3713.1499999999996</v>
      </c>
      <c r="G81" s="36">
        <v>3657.4499999999994</v>
      </c>
      <c r="H81" s="36">
        <v>3839.7499999999995</v>
      </c>
      <c r="I81" s="36">
        <v>3895.4499999999994</v>
      </c>
      <c r="J81" s="36">
        <v>3930.8999999999996</v>
      </c>
      <c r="K81" s="31">
        <v>3860</v>
      </c>
      <c r="L81" s="31">
        <v>3768.85</v>
      </c>
      <c r="M81" s="31">
        <v>1.0803700000000001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209.43</v>
      </c>
      <c r="D82" s="36">
        <v>209.19666666666669</v>
      </c>
      <c r="E82" s="36">
        <v>206.89333333333337</v>
      </c>
      <c r="F82" s="36">
        <v>204.35666666666668</v>
      </c>
      <c r="G82" s="36">
        <v>202.05333333333337</v>
      </c>
      <c r="H82" s="36">
        <v>211.73333333333338</v>
      </c>
      <c r="I82" s="36">
        <v>214.03666666666672</v>
      </c>
      <c r="J82" s="36">
        <v>216.57333333333338</v>
      </c>
      <c r="K82" s="31">
        <v>211.5</v>
      </c>
      <c r="L82" s="31">
        <v>206.66</v>
      </c>
      <c r="M82" s="31">
        <v>90.969930000000005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194.72</v>
      </c>
      <c r="D83" s="36">
        <v>195.29666666666665</v>
      </c>
      <c r="E83" s="36">
        <v>193.09333333333331</v>
      </c>
      <c r="F83" s="36">
        <v>191.46666666666664</v>
      </c>
      <c r="G83" s="36">
        <v>189.26333333333329</v>
      </c>
      <c r="H83" s="36">
        <v>196.92333333333332</v>
      </c>
      <c r="I83" s="36">
        <v>199.12666666666664</v>
      </c>
      <c r="J83" s="36">
        <v>200.75333333333333</v>
      </c>
      <c r="K83" s="31">
        <v>197.5</v>
      </c>
      <c r="L83" s="31">
        <v>193.67</v>
      </c>
      <c r="M83" s="31">
        <v>72.56241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983.7</v>
      </c>
      <c r="D84" s="36">
        <v>987.01666666666677</v>
      </c>
      <c r="E84" s="36">
        <v>969.08333333333348</v>
      </c>
      <c r="F84" s="36">
        <v>954.4666666666667</v>
      </c>
      <c r="G84" s="36">
        <v>936.53333333333342</v>
      </c>
      <c r="H84" s="36">
        <v>1001.6333333333336</v>
      </c>
      <c r="I84" s="36">
        <v>1019.5666666666667</v>
      </c>
      <c r="J84" s="36">
        <v>1034.1833333333336</v>
      </c>
      <c r="K84" s="31">
        <v>1004.95</v>
      </c>
      <c r="L84" s="31">
        <v>972.4</v>
      </c>
      <c r="M84" s="31">
        <v>4.5121799999999999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561.85</v>
      </c>
      <c r="D85" s="36">
        <v>559.1</v>
      </c>
      <c r="E85" s="36">
        <v>551.80000000000007</v>
      </c>
      <c r="F85" s="36">
        <v>541.75</v>
      </c>
      <c r="G85" s="36">
        <v>534.45000000000005</v>
      </c>
      <c r="H85" s="36">
        <v>569.15000000000009</v>
      </c>
      <c r="I85" s="36">
        <v>576.45000000000005</v>
      </c>
      <c r="J85" s="36">
        <v>586.50000000000011</v>
      </c>
      <c r="K85" s="31">
        <v>566.4</v>
      </c>
      <c r="L85" s="31">
        <v>549.04999999999995</v>
      </c>
      <c r="M85" s="31">
        <v>23.655080000000002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234.06</v>
      </c>
      <c r="D86" s="36">
        <v>235.91</v>
      </c>
      <c r="E86" s="36">
        <v>231.53</v>
      </c>
      <c r="F86" s="36">
        <v>229</v>
      </c>
      <c r="G86" s="36">
        <v>224.62</v>
      </c>
      <c r="H86" s="36">
        <v>238.44</v>
      </c>
      <c r="I86" s="36">
        <v>242.82</v>
      </c>
      <c r="J86" s="36">
        <v>245.35</v>
      </c>
      <c r="K86" s="31">
        <v>240.29</v>
      </c>
      <c r="L86" s="31">
        <v>233.38</v>
      </c>
      <c r="M86" s="31">
        <v>113.44611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1832.95</v>
      </c>
      <c r="D87" s="36">
        <v>1838.9833333333333</v>
      </c>
      <c r="E87" s="36">
        <v>1817.9666666666667</v>
      </c>
      <c r="F87" s="36">
        <v>1802.9833333333333</v>
      </c>
      <c r="G87" s="36">
        <v>1781.9666666666667</v>
      </c>
      <c r="H87" s="36">
        <v>1853.9666666666667</v>
      </c>
      <c r="I87" s="36">
        <v>1874.9833333333336</v>
      </c>
      <c r="J87" s="36">
        <v>1889.9666666666667</v>
      </c>
      <c r="K87" s="31">
        <v>1860</v>
      </c>
      <c r="L87" s="31">
        <v>1824</v>
      </c>
      <c r="M87" s="31">
        <v>2.8878900000000001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1470.05</v>
      </c>
      <c r="D88" s="36">
        <v>1475.5166666666664</v>
      </c>
      <c r="E88" s="36">
        <v>1459.1833333333329</v>
      </c>
      <c r="F88" s="36">
        <v>1448.3166666666666</v>
      </c>
      <c r="G88" s="36">
        <v>1431.9833333333331</v>
      </c>
      <c r="H88" s="36">
        <v>1486.3833333333328</v>
      </c>
      <c r="I88" s="36">
        <v>1502.7166666666662</v>
      </c>
      <c r="J88" s="36">
        <v>1513.5833333333326</v>
      </c>
      <c r="K88" s="31">
        <v>1491.85</v>
      </c>
      <c r="L88" s="31">
        <v>1464.65</v>
      </c>
      <c r="M88" s="31">
        <v>2.95844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2886.1</v>
      </c>
      <c r="D89" s="36">
        <v>2903.3666666666668</v>
      </c>
      <c r="E89" s="36">
        <v>2863.7333333333336</v>
      </c>
      <c r="F89" s="36">
        <v>2841.3666666666668</v>
      </c>
      <c r="G89" s="36">
        <v>2801.7333333333336</v>
      </c>
      <c r="H89" s="36">
        <v>2925.7333333333336</v>
      </c>
      <c r="I89" s="36">
        <v>2965.3666666666668</v>
      </c>
      <c r="J89" s="36">
        <v>2987.7333333333336</v>
      </c>
      <c r="K89" s="31">
        <v>2943</v>
      </c>
      <c r="L89" s="31">
        <v>2881</v>
      </c>
      <c r="M89" s="31">
        <v>3.3916200000000001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2690.8</v>
      </c>
      <c r="D90" s="36">
        <v>2698.666666666667</v>
      </c>
      <c r="E90" s="36">
        <v>2667.6833333333338</v>
      </c>
      <c r="F90" s="36">
        <v>2644.5666666666671</v>
      </c>
      <c r="G90" s="36">
        <v>2613.5833333333339</v>
      </c>
      <c r="H90" s="36">
        <v>2721.7833333333338</v>
      </c>
      <c r="I90" s="36">
        <v>2752.7666666666673</v>
      </c>
      <c r="J90" s="36">
        <v>2775.8833333333337</v>
      </c>
      <c r="K90" s="31">
        <v>2729.65</v>
      </c>
      <c r="L90" s="31">
        <v>2675.55</v>
      </c>
      <c r="M90" s="31">
        <v>7.2011799999999999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3178.65</v>
      </c>
      <c r="D91" s="36">
        <v>3180.3333333333335</v>
      </c>
      <c r="E91" s="36">
        <v>3148.3166666666671</v>
      </c>
      <c r="F91" s="36">
        <v>3117.9833333333336</v>
      </c>
      <c r="G91" s="36">
        <v>3085.9666666666672</v>
      </c>
      <c r="H91" s="36">
        <v>3210.666666666667</v>
      </c>
      <c r="I91" s="36">
        <v>3242.6833333333334</v>
      </c>
      <c r="J91" s="36">
        <v>3273.0166666666669</v>
      </c>
      <c r="K91" s="31">
        <v>3212.35</v>
      </c>
      <c r="L91" s="31">
        <v>3150</v>
      </c>
      <c r="M91" s="31">
        <v>0.49948999999999999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680</v>
      </c>
      <c r="D92" s="36">
        <v>666.9</v>
      </c>
      <c r="E92" s="36">
        <v>643.84999999999991</v>
      </c>
      <c r="F92" s="36">
        <v>607.69999999999993</v>
      </c>
      <c r="G92" s="36">
        <v>584.64999999999986</v>
      </c>
      <c r="H92" s="36">
        <v>703.05</v>
      </c>
      <c r="I92" s="36">
        <v>726.09999999999991</v>
      </c>
      <c r="J92" s="36">
        <v>762.25</v>
      </c>
      <c r="K92" s="31">
        <v>689.95</v>
      </c>
      <c r="L92" s="31">
        <v>630.75</v>
      </c>
      <c r="M92" s="31">
        <v>453.56355000000002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1806.65</v>
      </c>
      <c r="D93" s="36">
        <v>1792.8833333333332</v>
      </c>
      <c r="E93" s="36">
        <v>1773.7666666666664</v>
      </c>
      <c r="F93" s="36">
        <v>1740.8833333333332</v>
      </c>
      <c r="G93" s="36">
        <v>1721.7666666666664</v>
      </c>
      <c r="H93" s="36">
        <v>1825.7666666666664</v>
      </c>
      <c r="I93" s="36">
        <v>1844.8833333333332</v>
      </c>
      <c r="J93" s="36">
        <v>1877.7666666666664</v>
      </c>
      <c r="K93" s="31">
        <v>1812</v>
      </c>
      <c r="L93" s="31">
        <v>1760</v>
      </c>
      <c r="M93" s="31">
        <v>44.453490000000002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4403.3</v>
      </c>
      <c r="D94" s="36">
        <v>4425.0833333333339</v>
      </c>
      <c r="E94" s="36">
        <v>4370.5666666666675</v>
      </c>
      <c r="F94" s="36">
        <v>4337.8333333333339</v>
      </c>
      <c r="G94" s="36">
        <v>4283.3166666666675</v>
      </c>
      <c r="H94" s="36">
        <v>4457.8166666666675</v>
      </c>
      <c r="I94" s="36">
        <v>4512.3333333333339</v>
      </c>
      <c r="J94" s="36">
        <v>4545.0666666666675</v>
      </c>
      <c r="K94" s="31">
        <v>4479.6000000000004</v>
      </c>
      <c r="L94" s="31">
        <v>4392.3500000000004</v>
      </c>
      <c r="M94" s="31">
        <v>2.2405599999999999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1626.95</v>
      </c>
      <c r="D95" s="36">
        <v>1632.3166666666666</v>
      </c>
      <c r="E95" s="36">
        <v>1617.8333333333333</v>
      </c>
      <c r="F95" s="36">
        <v>1608.7166666666667</v>
      </c>
      <c r="G95" s="36">
        <v>1594.2333333333333</v>
      </c>
      <c r="H95" s="36">
        <v>1641.4333333333332</v>
      </c>
      <c r="I95" s="36">
        <v>1655.9166666666667</v>
      </c>
      <c r="J95" s="36">
        <v>1665.0333333333331</v>
      </c>
      <c r="K95" s="31">
        <v>1646.8</v>
      </c>
      <c r="L95" s="31">
        <v>1623.2</v>
      </c>
      <c r="M95" s="31">
        <v>170.2484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745.3</v>
      </c>
      <c r="D96" s="36">
        <v>746.38333333333333</v>
      </c>
      <c r="E96" s="36">
        <v>738.76666666666665</v>
      </c>
      <c r="F96" s="36">
        <v>732.23333333333335</v>
      </c>
      <c r="G96" s="36">
        <v>724.61666666666667</v>
      </c>
      <c r="H96" s="36">
        <v>752.91666666666663</v>
      </c>
      <c r="I96" s="36">
        <v>760.53333333333319</v>
      </c>
      <c r="J96" s="36">
        <v>767.06666666666661</v>
      </c>
      <c r="K96" s="31">
        <v>754</v>
      </c>
      <c r="L96" s="31">
        <v>739.85</v>
      </c>
      <c r="M96" s="31">
        <v>30.739260000000002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1885.4</v>
      </c>
      <c r="D97" s="36">
        <v>1895.1666666666667</v>
      </c>
      <c r="E97" s="36">
        <v>1870.3333333333335</v>
      </c>
      <c r="F97" s="36">
        <v>1855.2666666666667</v>
      </c>
      <c r="G97" s="36">
        <v>1830.4333333333334</v>
      </c>
      <c r="H97" s="36">
        <v>1910.2333333333336</v>
      </c>
      <c r="I97" s="36">
        <v>1935.0666666666671</v>
      </c>
      <c r="J97" s="36">
        <v>1950.1333333333337</v>
      </c>
      <c r="K97" s="31">
        <v>1920</v>
      </c>
      <c r="L97" s="31">
        <v>1880.1</v>
      </c>
      <c r="M97" s="31">
        <v>6.6359399999999997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5578.2</v>
      </c>
      <c r="D98" s="36">
        <v>5574.75</v>
      </c>
      <c r="E98" s="36">
        <v>5520.45</v>
      </c>
      <c r="F98" s="36">
        <v>5462.7</v>
      </c>
      <c r="G98" s="36">
        <v>5408.4</v>
      </c>
      <c r="H98" s="36">
        <v>5632.5</v>
      </c>
      <c r="I98" s="36">
        <v>5686.7999999999993</v>
      </c>
      <c r="J98" s="36">
        <v>5744.55</v>
      </c>
      <c r="K98" s="31">
        <v>5629.05</v>
      </c>
      <c r="L98" s="31">
        <v>5517</v>
      </c>
      <c r="M98" s="31">
        <v>10.549469999999999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683.9</v>
      </c>
      <c r="D99" s="36">
        <v>691.26666666666677</v>
      </c>
      <c r="E99" s="36">
        <v>675.83333333333348</v>
      </c>
      <c r="F99" s="36">
        <v>667.76666666666677</v>
      </c>
      <c r="G99" s="36">
        <v>652.33333333333348</v>
      </c>
      <c r="H99" s="36">
        <v>699.33333333333348</v>
      </c>
      <c r="I99" s="36">
        <v>714.76666666666665</v>
      </c>
      <c r="J99" s="36">
        <v>722.83333333333348</v>
      </c>
      <c r="K99" s="31">
        <v>706.7</v>
      </c>
      <c r="L99" s="31">
        <v>683.2</v>
      </c>
      <c r="M99" s="31">
        <v>61.86645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4688</v>
      </c>
      <c r="D100" s="36">
        <v>4688.5999999999995</v>
      </c>
      <c r="E100" s="36">
        <v>4662.1999999999989</v>
      </c>
      <c r="F100" s="36">
        <v>4636.3999999999996</v>
      </c>
      <c r="G100" s="36">
        <v>4609.9999999999991</v>
      </c>
      <c r="H100" s="36">
        <v>4714.3999999999987</v>
      </c>
      <c r="I100" s="36">
        <v>4740.7999999999984</v>
      </c>
      <c r="J100" s="36">
        <v>4766.5999999999985</v>
      </c>
      <c r="K100" s="31">
        <v>4715</v>
      </c>
      <c r="L100" s="31">
        <v>4662.8</v>
      </c>
      <c r="M100" s="31">
        <v>11.21937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427.85</v>
      </c>
      <c r="D101" s="36">
        <v>428.98333333333335</v>
      </c>
      <c r="E101" s="36">
        <v>419.9666666666667</v>
      </c>
      <c r="F101" s="36">
        <v>412.08333333333337</v>
      </c>
      <c r="G101" s="36">
        <v>403.06666666666672</v>
      </c>
      <c r="H101" s="36">
        <v>436.86666666666667</v>
      </c>
      <c r="I101" s="36">
        <v>445.88333333333333</v>
      </c>
      <c r="J101" s="36">
        <v>453.76666666666665</v>
      </c>
      <c r="K101" s="31">
        <v>438</v>
      </c>
      <c r="L101" s="31">
        <v>421.1</v>
      </c>
      <c r="M101" s="31">
        <v>183.05095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2789.05</v>
      </c>
      <c r="D102" s="36">
        <v>2792.3166666666671</v>
      </c>
      <c r="E102" s="36">
        <v>2775.733333333334</v>
      </c>
      <c r="F102" s="36">
        <v>2762.416666666667</v>
      </c>
      <c r="G102" s="36">
        <v>2745.8333333333339</v>
      </c>
      <c r="H102" s="36">
        <v>2805.6333333333341</v>
      </c>
      <c r="I102" s="36">
        <v>2822.2166666666672</v>
      </c>
      <c r="J102" s="36">
        <v>2835.5333333333342</v>
      </c>
      <c r="K102" s="31">
        <v>2808.9</v>
      </c>
      <c r="L102" s="31">
        <v>2779</v>
      </c>
      <c r="M102" s="31">
        <v>9.5794999999999995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1229.95</v>
      </c>
      <c r="D103" s="36">
        <v>1230.55</v>
      </c>
      <c r="E103" s="36">
        <v>1221.8999999999999</v>
      </c>
      <c r="F103" s="36">
        <v>1213.8499999999999</v>
      </c>
      <c r="G103" s="36">
        <v>1205.1999999999998</v>
      </c>
      <c r="H103" s="36">
        <v>1238.5999999999999</v>
      </c>
      <c r="I103" s="36">
        <v>1247.25</v>
      </c>
      <c r="J103" s="36">
        <v>1255.3</v>
      </c>
      <c r="K103" s="31">
        <v>1239.2</v>
      </c>
      <c r="L103" s="31">
        <v>1222.5</v>
      </c>
      <c r="M103" s="31">
        <v>125.16759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2185.65</v>
      </c>
      <c r="D104" s="36">
        <v>2178.4500000000003</v>
      </c>
      <c r="E104" s="36">
        <v>2149.2000000000007</v>
      </c>
      <c r="F104" s="36">
        <v>2112.7500000000005</v>
      </c>
      <c r="G104" s="36">
        <v>2083.5000000000009</v>
      </c>
      <c r="H104" s="36">
        <v>2214.9000000000005</v>
      </c>
      <c r="I104" s="36">
        <v>2244.1499999999996</v>
      </c>
      <c r="J104" s="36">
        <v>2280.6000000000004</v>
      </c>
      <c r="K104" s="31">
        <v>2207.6999999999998</v>
      </c>
      <c r="L104" s="31">
        <v>2142</v>
      </c>
      <c r="M104" s="31">
        <v>7.4693699999999996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753.45</v>
      </c>
      <c r="D105" s="36">
        <v>753.75</v>
      </c>
      <c r="E105" s="36">
        <v>748.5</v>
      </c>
      <c r="F105" s="36">
        <v>743.55</v>
      </c>
      <c r="G105" s="36">
        <v>738.3</v>
      </c>
      <c r="H105" s="36">
        <v>758.7</v>
      </c>
      <c r="I105" s="36">
        <v>763.95</v>
      </c>
      <c r="J105" s="36">
        <v>768.90000000000009</v>
      </c>
      <c r="K105" s="31">
        <v>759</v>
      </c>
      <c r="L105" s="31">
        <v>748.8</v>
      </c>
      <c r="M105" s="31">
        <v>9.4531799999999997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75.010000000000005</v>
      </c>
      <c r="D106" s="36">
        <v>74.623333333333335</v>
      </c>
      <c r="E106" s="36">
        <v>73.706666666666663</v>
      </c>
      <c r="F106" s="36">
        <v>72.403333333333322</v>
      </c>
      <c r="G106" s="36">
        <v>71.48666666666665</v>
      </c>
      <c r="H106" s="36">
        <v>75.926666666666677</v>
      </c>
      <c r="I106" s="36">
        <v>76.843333333333362</v>
      </c>
      <c r="J106" s="36">
        <v>78.14666666666669</v>
      </c>
      <c r="K106" s="31">
        <v>75.540000000000006</v>
      </c>
      <c r="L106" s="31">
        <v>73.319999999999993</v>
      </c>
      <c r="M106" s="31">
        <v>382.46699999999998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510.05</v>
      </c>
      <c r="D107" s="36">
        <v>508.75</v>
      </c>
      <c r="E107" s="36">
        <v>504.6</v>
      </c>
      <c r="F107" s="36">
        <v>499.15000000000003</v>
      </c>
      <c r="G107" s="36">
        <v>495.00000000000006</v>
      </c>
      <c r="H107" s="36">
        <v>514.20000000000005</v>
      </c>
      <c r="I107" s="36">
        <v>518.34999999999991</v>
      </c>
      <c r="J107" s="36">
        <v>523.79999999999995</v>
      </c>
      <c r="K107" s="31">
        <v>512.9</v>
      </c>
      <c r="L107" s="31">
        <v>503.3</v>
      </c>
      <c r="M107" s="31">
        <v>158.85469000000001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555.85</v>
      </c>
      <c r="D108" s="36">
        <v>558.48333333333335</v>
      </c>
      <c r="E108" s="36">
        <v>549.06666666666672</v>
      </c>
      <c r="F108" s="36">
        <v>542.28333333333342</v>
      </c>
      <c r="G108" s="36">
        <v>532.86666666666679</v>
      </c>
      <c r="H108" s="36">
        <v>565.26666666666665</v>
      </c>
      <c r="I108" s="36">
        <v>574.68333333333317</v>
      </c>
      <c r="J108" s="36">
        <v>581.46666666666658</v>
      </c>
      <c r="K108" s="31">
        <v>567.9</v>
      </c>
      <c r="L108" s="31">
        <v>551.70000000000005</v>
      </c>
      <c r="M108" s="31">
        <v>17.60182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655.9</v>
      </c>
      <c r="D109" s="36">
        <v>653.93333333333328</v>
      </c>
      <c r="E109" s="36">
        <v>649.06666666666661</v>
      </c>
      <c r="F109" s="36">
        <v>642.23333333333335</v>
      </c>
      <c r="G109" s="36">
        <v>637.36666666666667</v>
      </c>
      <c r="H109" s="36">
        <v>660.76666666666654</v>
      </c>
      <c r="I109" s="36">
        <v>665.6333333333331</v>
      </c>
      <c r="J109" s="36">
        <v>672.46666666666647</v>
      </c>
      <c r="K109" s="31">
        <v>658.8</v>
      </c>
      <c r="L109" s="31">
        <v>647.1</v>
      </c>
      <c r="M109" s="31">
        <v>20.239599999999999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178.73</v>
      </c>
      <c r="D110" s="36">
        <v>178.98</v>
      </c>
      <c r="E110" s="36">
        <v>176.76</v>
      </c>
      <c r="F110" s="36">
        <v>174.79</v>
      </c>
      <c r="G110" s="36">
        <v>172.57</v>
      </c>
      <c r="H110" s="36">
        <v>180.95</v>
      </c>
      <c r="I110" s="36">
        <v>183.16999999999996</v>
      </c>
      <c r="J110" s="36">
        <v>185.14</v>
      </c>
      <c r="K110" s="31">
        <v>181.2</v>
      </c>
      <c r="L110" s="31">
        <v>177.01</v>
      </c>
      <c r="M110" s="31">
        <v>269.40503999999999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937</v>
      </c>
      <c r="D111" s="36">
        <v>934.65</v>
      </c>
      <c r="E111" s="36">
        <v>930.34999999999991</v>
      </c>
      <c r="F111" s="36">
        <v>923.69999999999993</v>
      </c>
      <c r="G111" s="36">
        <v>919.39999999999986</v>
      </c>
      <c r="H111" s="36">
        <v>941.3</v>
      </c>
      <c r="I111" s="36">
        <v>945.59999999999991</v>
      </c>
      <c r="J111" s="36">
        <v>952.25</v>
      </c>
      <c r="K111" s="31">
        <v>938.95</v>
      </c>
      <c r="L111" s="31">
        <v>928</v>
      </c>
      <c r="M111" s="31">
        <v>10.54893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177.54</v>
      </c>
      <c r="D112" s="36">
        <v>178.13</v>
      </c>
      <c r="E112" s="36">
        <v>176.01</v>
      </c>
      <c r="F112" s="36">
        <v>174.48</v>
      </c>
      <c r="G112" s="36">
        <v>172.35999999999999</v>
      </c>
      <c r="H112" s="36">
        <v>179.66</v>
      </c>
      <c r="I112" s="36">
        <v>181.78</v>
      </c>
      <c r="J112" s="36">
        <v>183.31</v>
      </c>
      <c r="K112" s="31">
        <v>180.25</v>
      </c>
      <c r="L112" s="31">
        <v>176.6</v>
      </c>
      <c r="M112" s="31">
        <v>150.70147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547.5</v>
      </c>
      <c r="D113" s="36">
        <v>554.18333333333328</v>
      </c>
      <c r="E113" s="36">
        <v>538.01666666666654</v>
      </c>
      <c r="F113" s="36">
        <v>528.5333333333333</v>
      </c>
      <c r="G113" s="36">
        <v>512.36666666666656</v>
      </c>
      <c r="H113" s="36">
        <v>563.66666666666652</v>
      </c>
      <c r="I113" s="36">
        <v>579.83333333333326</v>
      </c>
      <c r="J113" s="36">
        <v>589.31666666666649</v>
      </c>
      <c r="K113" s="31">
        <v>570.35</v>
      </c>
      <c r="L113" s="31">
        <v>544.70000000000005</v>
      </c>
      <c r="M113" s="31">
        <v>48.451770000000003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438.95</v>
      </c>
      <c r="D114" s="36">
        <v>444.16666666666669</v>
      </c>
      <c r="E114" s="36">
        <v>428.33333333333337</v>
      </c>
      <c r="F114" s="36">
        <v>417.7166666666667</v>
      </c>
      <c r="G114" s="36">
        <v>401.88333333333338</v>
      </c>
      <c r="H114" s="36">
        <v>454.78333333333336</v>
      </c>
      <c r="I114" s="36">
        <v>470.61666666666673</v>
      </c>
      <c r="J114" s="36">
        <v>481.23333333333335</v>
      </c>
      <c r="K114" s="31">
        <v>460</v>
      </c>
      <c r="L114" s="31">
        <v>433.55</v>
      </c>
      <c r="M114" s="31">
        <v>156.12683999999999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1449.05</v>
      </c>
      <c r="D115" s="36">
        <v>1441.8500000000001</v>
      </c>
      <c r="E115" s="36">
        <v>1432.4500000000003</v>
      </c>
      <c r="F115" s="36">
        <v>1415.8500000000001</v>
      </c>
      <c r="G115" s="36">
        <v>1406.4500000000003</v>
      </c>
      <c r="H115" s="36">
        <v>1458.4500000000003</v>
      </c>
      <c r="I115" s="36">
        <v>1467.8500000000004</v>
      </c>
      <c r="J115" s="36">
        <v>1484.4500000000003</v>
      </c>
      <c r="K115" s="31">
        <v>1451.25</v>
      </c>
      <c r="L115" s="31">
        <v>1425.25</v>
      </c>
      <c r="M115" s="31">
        <v>40.244259999999997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7566.8</v>
      </c>
      <c r="D116" s="36">
        <v>7608.6166666666659</v>
      </c>
      <c r="E116" s="36">
        <v>7470.7333333333318</v>
      </c>
      <c r="F116" s="36">
        <v>7374.6666666666661</v>
      </c>
      <c r="G116" s="36">
        <v>7236.7833333333319</v>
      </c>
      <c r="H116" s="36">
        <v>7704.6833333333316</v>
      </c>
      <c r="I116" s="36">
        <v>7842.5666666666648</v>
      </c>
      <c r="J116" s="36">
        <v>7938.6333333333314</v>
      </c>
      <c r="K116" s="31">
        <v>7746.5</v>
      </c>
      <c r="L116" s="31">
        <v>7512.55</v>
      </c>
      <c r="M116" s="31">
        <v>2.6642299999999999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1964.5</v>
      </c>
      <c r="D117" s="36">
        <v>1961.0166666666667</v>
      </c>
      <c r="E117" s="36">
        <v>1946.2833333333333</v>
      </c>
      <c r="F117" s="36">
        <v>1928.0666666666666</v>
      </c>
      <c r="G117" s="36">
        <v>1913.3333333333333</v>
      </c>
      <c r="H117" s="36">
        <v>1979.2333333333333</v>
      </c>
      <c r="I117" s="36">
        <v>1993.9666666666665</v>
      </c>
      <c r="J117" s="36">
        <v>2012.1833333333334</v>
      </c>
      <c r="K117" s="31">
        <v>1975.75</v>
      </c>
      <c r="L117" s="31">
        <v>1942.8</v>
      </c>
      <c r="M117" s="31">
        <v>55.737389999999998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4793.05</v>
      </c>
      <c r="D118" s="36">
        <v>4823.2666666666664</v>
      </c>
      <c r="E118" s="36">
        <v>4738.083333333333</v>
      </c>
      <c r="F118" s="36">
        <v>4683.1166666666668</v>
      </c>
      <c r="G118" s="36">
        <v>4597.9333333333334</v>
      </c>
      <c r="H118" s="36">
        <v>4878.2333333333327</v>
      </c>
      <c r="I118" s="36">
        <v>4963.416666666667</v>
      </c>
      <c r="J118" s="36">
        <v>5018.3833333333323</v>
      </c>
      <c r="K118" s="31">
        <v>4908.45</v>
      </c>
      <c r="L118" s="31">
        <v>4768.3</v>
      </c>
      <c r="M118" s="31">
        <v>12.7399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1380.3</v>
      </c>
      <c r="D119" s="36">
        <v>1385.7333333333333</v>
      </c>
      <c r="E119" s="36">
        <v>1369.5666666666666</v>
      </c>
      <c r="F119" s="36">
        <v>1358.8333333333333</v>
      </c>
      <c r="G119" s="36">
        <v>1342.6666666666665</v>
      </c>
      <c r="H119" s="36">
        <v>1396.4666666666667</v>
      </c>
      <c r="I119" s="36">
        <v>1412.6333333333332</v>
      </c>
      <c r="J119" s="36">
        <v>1423.3666666666668</v>
      </c>
      <c r="K119" s="31">
        <v>1401.9</v>
      </c>
      <c r="L119" s="31">
        <v>1375</v>
      </c>
      <c r="M119" s="31">
        <v>1.59446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705.8</v>
      </c>
      <c r="D120" s="36">
        <v>711.93333333333339</v>
      </c>
      <c r="E120" s="36">
        <v>696.86666666666679</v>
      </c>
      <c r="F120" s="36">
        <v>687.93333333333339</v>
      </c>
      <c r="G120" s="36">
        <v>672.86666666666679</v>
      </c>
      <c r="H120" s="36">
        <v>720.86666666666679</v>
      </c>
      <c r="I120" s="36">
        <v>735.93333333333339</v>
      </c>
      <c r="J120" s="36">
        <v>744.86666666666679</v>
      </c>
      <c r="K120" s="31">
        <v>727</v>
      </c>
      <c r="L120" s="31">
        <v>703</v>
      </c>
      <c r="M120" s="31">
        <v>16.456399999999999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940.45</v>
      </c>
      <c r="D121" s="36">
        <v>942.68333333333339</v>
      </c>
      <c r="E121" s="36">
        <v>933.91666666666674</v>
      </c>
      <c r="F121" s="36">
        <v>927.38333333333333</v>
      </c>
      <c r="G121" s="36">
        <v>918.61666666666667</v>
      </c>
      <c r="H121" s="36">
        <v>949.21666666666681</v>
      </c>
      <c r="I121" s="36">
        <v>957.98333333333346</v>
      </c>
      <c r="J121" s="36">
        <v>964.51666666666688</v>
      </c>
      <c r="K121" s="31">
        <v>951.45</v>
      </c>
      <c r="L121" s="31">
        <v>936.15</v>
      </c>
      <c r="M121" s="31">
        <v>13.16611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965.35</v>
      </c>
      <c r="D122" s="36">
        <v>968.4</v>
      </c>
      <c r="E122" s="36">
        <v>955.94999999999993</v>
      </c>
      <c r="F122" s="36">
        <v>946.55</v>
      </c>
      <c r="G122" s="36">
        <v>934.09999999999991</v>
      </c>
      <c r="H122" s="36">
        <v>977.8</v>
      </c>
      <c r="I122" s="36">
        <v>990.25</v>
      </c>
      <c r="J122" s="36">
        <v>999.65</v>
      </c>
      <c r="K122" s="31">
        <v>980.85</v>
      </c>
      <c r="L122" s="31">
        <v>959</v>
      </c>
      <c r="M122" s="31">
        <v>10.48122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649.45000000000005</v>
      </c>
      <c r="D123" s="36">
        <v>649.38333333333333</v>
      </c>
      <c r="E123" s="36">
        <v>642.41666666666663</v>
      </c>
      <c r="F123" s="36">
        <v>635.38333333333333</v>
      </c>
      <c r="G123" s="36">
        <v>628.41666666666663</v>
      </c>
      <c r="H123" s="36">
        <v>656.41666666666663</v>
      </c>
      <c r="I123" s="36">
        <v>663.38333333333333</v>
      </c>
      <c r="J123" s="36">
        <v>670.41666666666663</v>
      </c>
      <c r="K123" s="31">
        <v>656.35</v>
      </c>
      <c r="L123" s="31">
        <v>642.35</v>
      </c>
      <c r="M123" s="31">
        <v>9.7762399999999996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1766.3</v>
      </c>
      <c r="D124" s="36">
        <v>1784.8666666666668</v>
      </c>
      <c r="E124" s="36">
        <v>1745.4333333333336</v>
      </c>
      <c r="F124" s="36">
        <v>1724.5666666666668</v>
      </c>
      <c r="G124" s="36">
        <v>1685.1333333333337</v>
      </c>
      <c r="H124" s="36">
        <v>1805.7333333333336</v>
      </c>
      <c r="I124" s="36">
        <v>1845.166666666667</v>
      </c>
      <c r="J124" s="36">
        <v>1866.0333333333335</v>
      </c>
      <c r="K124" s="31">
        <v>1824.3</v>
      </c>
      <c r="L124" s="31">
        <v>1764</v>
      </c>
      <c r="M124" s="31">
        <v>10.40685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1780.25</v>
      </c>
      <c r="D125" s="36">
        <v>1782.1333333333332</v>
      </c>
      <c r="E125" s="36">
        <v>1770.8166666666664</v>
      </c>
      <c r="F125" s="36">
        <v>1761.3833333333332</v>
      </c>
      <c r="G125" s="36">
        <v>1750.0666666666664</v>
      </c>
      <c r="H125" s="36">
        <v>1791.5666666666664</v>
      </c>
      <c r="I125" s="36">
        <v>1802.883333333333</v>
      </c>
      <c r="J125" s="36">
        <v>1812.3166666666664</v>
      </c>
      <c r="K125" s="31">
        <v>1793.45</v>
      </c>
      <c r="L125" s="31">
        <v>1772.7</v>
      </c>
      <c r="M125" s="31">
        <v>40.485199999999999</v>
      </c>
      <c r="N125" s="1"/>
      <c r="O125" s="1"/>
    </row>
    <row r="126" spans="1:15" ht="12.75" customHeight="1">
      <c r="A126" s="51">
        <v>117</v>
      </c>
      <c r="B126" s="53" t="s">
        <v>834</v>
      </c>
      <c r="C126" s="31">
        <v>170.86</v>
      </c>
      <c r="D126" s="36">
        <v>170.34666666666669</v>
      </c>
      <c r="E126" s="36">
        <v>169.34333333333339</v>
      </c>
      <c r="F126" s="36">
        <v>167.82666666666671</v>
      </c>
      <c r="G126" s="36">
        <v>166.82333333333341</v>
      </c>
      <c r="H126" s="36">
        <v>171.86333333333337</v>
      </c>
      <c r="I126" s="36">
        <v>172.8666666666667</v>
      </c>
      <c r="J126" s="36">
        <v>174.38333333333335</v>
      </c>
      <c r="K126" s="31">
        <v>171.35</v>
      </c>
      <c r="L126" s="31">
        <v>168.83</v>
      </c>
      <c r="M126" s="31">
        <v>49.993699999999997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5738.6</v>
      </c>
      <c r="D127" s="36">
        <v>5766.5666666666666</v>
      </c>
      <c r="E127" s="36">
        <v>5696.1333333333332</v>
      </c>
      <c r="F127" s="36">
        <v>5653.666666666667</v>
      </c>
      <c r="G127" s="36">
        <v>5583.2333333333336</v>
      </c>
      <c r="H127" s="36">
        <v>5809.0333333333328</v>
      </c>
      <c r="I127" s="36">
        <v>5879.4666666666653</v>
      </c>
      <c r="J127" s="36">
        <v>5921.9333333333325</v>
      </c>
      <c r="K127" s="31">
        <v>5837</v>
      </c>
      <c r="L127" s="31">
        <v>5724.1</v>
      </c>
      <c r="M127" s="31">
        <v>2.0293800000000002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675.6</v>
      </c>
      <c r="D128" s="36">
        <v>675.48333333333323</v>
      </c>
      <c r="E128" s="36">
        <v>670.21666666666647</v>
      </c>
      <c r="F128" s="36">
        <v>664.83333333333326</v>
      </c>
      <c r="G128" s="36">
        <v>659.56666666666649</v>
      </c>
      <c r="H128" s="36">
        <v>680.86666666666645</v>
      </c>
      <c r="I128" s="36">
        <v>686.1333333333331</v>
      </c>
      <c r="J128" s="36">
        <v>691.51666666666642</v>
      </c>
      <c r="K128" s="31">
        <v>680.75</v>
      </c>
      <c r="L128" s="31">
        <v>670.1</v>
      </c>
      <c r="M128" s="31">
        <v>11.04837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6153.5</v>
      </c>
      <c r="D129" s="36">
        <v>6152.166666666667</v>
      </c>
      <c r="E129" s="36">
        <v>6103.3333333333339</v>
      </c>
      <c r="F129" s="36">
        <v>6053.166666666667</v>
      </c>
      <c r="G129" s="36">
        <v>6004.3333333333339</v>
      </c>
      <c r="H129" s="36">
        <v>6202.3333333333339</v>
      </c>
      <c r="I129" s="36">
        <v>6251.1666666666679</v>
      </c>
      <c r="J129" s="36">
        <v>6301.3333333333339</v>
      </c>
      <c r="K129" s="31">
        <v>6201</v>
      </c>
      <c r="L129" s="31">
        <v>6102</v>
      </c>
      <c r="M129" s="31">
        <v>3.4339900000000001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3683.1</v>
      </c>
      <c r="D130" s="36">
        <v>3690.4666666666667</v>
      </c>
      <c r="E130" s="36">
        <v>3658.9833333333336</v>
      </c>
      <c r="F130" s="36">
        <v>3634.8666666666668</v>
      </c>
      <c r="G130" s="36">
        <v>3603.3833333333337</v>
      </c>
      <c r="H130" s="36">
        <v>3714.5833333333335</v>
      </c>
      <c r="I130" s="36">
        <v>3746.0666666666662</v>
      </c>
      <c r="J130" s="36">
        <v>3770.1833333333334</v>
      </c>
      <c r="K130" s="31">
        <v>3721.95</v>
      </c>
      <c r="L130" s="31">
        <v>3666.35</v>
      </c>
      <c r="M130" s="31">
        <v>12.778130000000001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462.5</v>
      </c>
      <c r="D131" s="36">
        <v>464.45</v>
      </c>
      <c r="E131" s="36">
        <v>456.7</v>
      </c>
      <c r="F131" s="36">
        <v>450.9</v>
      </c>
      <c r="G131" s="36">
        <v>443.15</v>
      </c>
      <c r="H131" s="36">
        <v>470.25</v>
      </c>
      <c r="I131" s="36">
        <v>478</v>
      </c>
      <c r="J131" s="36">
        <v>483.8</v>
      </c>
      <c r="K131" s="31">
        <v>472.2</v>
      </c>
      <c r="L131" s="31">
        <v>458.65</v>
      </c>
      <c r="M131" s="31">
        <v>13.727880000000001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1058.5999999999999</v>
      </c>
      <c r="D132" s="36">
        <v>1061.5333333333333</v>
      </c>
      <c r="E132" s="36">
        <v>1052.8166666666666</v>
      </c>
      <c r="F132" s="36">
        <v>1047.0333333333333</v>
      </c>
      <c r="G132" s="36">
        <v>1038.3166666666666</v>
      </c>
      <c r="H132" s="36">
        <v>1067.3166666666666</v>
      </c>
      <c r="I132" s="36">
        <v>1076.0333333333333</v>
      </c>
      <c r="J132" s="36">
        <v>1081.8166666666666</v>
      </c>
      <c r="K132" s="31">
        <v>1070.25</v>
      </c>
      <c r="L132" s="31">
        <v>1055.75</v>
      </c>
      <c r="M132" s="31">
        <v>8.57165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2232.75</v>
      </c>
      <c r="D133" s="36">
        <v>2242.75</v>
      </c>
      <c r="E133" s="36">
        <v>2219.6999999999998</v>
      </c>
      <c r="F133" s="36">
        <v>2206.6499999999996</v>
      </c>
      <c r="G133" s="36">
        <v>2183.5999999999995</v>
      </c>
      <c r="H133" s="36">
        <v>2255.8000000000002</v>
      </c>
      <c r="I133" s="36">
        <v>2278.8500000000004</v>
      </c>
      <c r="J133" s="36">
        <v>2291.9000000000005</v>
      </c>
      <c r="K133" s="31">
        <v>2265.8000000000002</v>
      </c>
      <c r="L133" s="31">
        <v>2229.6999999999998</v>
      </c>
      <c r="M133" s="31">
        <v>12.06137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134195.25</v>
      </c>
      <c r="D134" s="36">
        <v>134757.98333333334</v>
      </c>
      <c r="E134" s="36">
        <v>133437.26666666666</v>
      </c>
      <c r="F134" s="36">
        <v>132679.28333333333</v>
      </c>
      <c r="G134" s="36">
        <v>131358.56666666665</v>
      </c>
      <c r="H134" s="36">
        <v>135515.96666666667</v>
      </c>
      <c r="I134" s="36">
        <v>136836.68333333335</v>
      </c>
      <c r="J134" s="36">
        <v>137594.66666666669</v>
      </c>
      <c r="K134" s="31">
        <v>136078.70000000001</v>
      </c>
      <c r="L134" s="31">
        <v>134000</v>
      </c>
      <c r="M134" s="31">
        <v>6.8409999999999999E-2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1254.2</v>
      </c>
      <c r="D135" s="36">
        <v>1253.4666666666665</v>
      </c>
      <c r="E135" s="36">
        <v>1237.9333333333329</v>
      </c>
      <c r="F135" s="36">
        <v>1221.6666666666665</v>
      </c>
      <c r="G135" s="36">
        <v>1206.133333333333</v>
      </c>
      <c r="H135" s="36">
        <v>1269.7333333333329</v>
      </c>
      <c r="I135" s="36">
        <v>1285.2666666666662</v>
      </c>
      <c r="J135" s="36">
        <v>1301.5333333333328</v>
      </c>
      <c r="K135" s="31">
        <v>1269</v>
      </c>
      <c r="L135" s="31">
        <v>1237.2</v>
      </c>
      <c r="M135" s="31">
        <v>6.3285799999999997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322.2</v>
      </c>
      <c r="D136" s="36">
        <v>320.73333333333335</v>
      </c>
      <c r="E136" s="36">
        <v>317.16666666666669</v>
      </c>
      <c r="F136" s="36">
        <v>312.13333333333333</v>
      </c>
      <c r="G136" s="36">
        <v>308.56666666666666</v>
      </c>
      <c r="H136" s="36">
        <v>325.76666666666671</v>
      </c>
      <c r="I136" s="36">
        <v>329.33333333333331</v>
      </c>
      <c r="J136" s="36">
        <v>334.36666666666673</v>
      </c>
      <c r="K136" s="31">
        <v>324.3</v>
      </c>
      <c r="L136" s="31">
        <v>315.7</v>
      </c>
      <c r="M136" s="31">
        <v>47.608499999999999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2777</v>
      </c>
      <c r="D137" s="36">
        <v>2794.1</v>
      </c>
      <c r="E137" s="36">
        <v>2739.3999999999996</v>
      </c>
      <c r="F137" s="36">
        <v>2701.7999999999997</v>
      </c>
      <c r="G137" s="36">
        <v>2647.0999999999995</v>
      </c>
      <c r="H137" s="36">
        <v>2831.7</v>
      </c>
      <c r="I137" s="36">
        <v>2886.3999999999996</v>
      </c>
      <c r="J137" s="36">
        <v>2924</v>
      </c>
      <c r="K137" s="31">
        <v>2848.8</v>
      </c>
      <c r="L137" s="31">
        <v>2756.5</v>
      </c>
      <c r="M137" s="31">
        <v>22.706869999999999</v>
      </c>
      <c r="N137" s="1"/>
      <c r="O137" s="1"/>
    </row>
    <row r="138" spans="1:15" ht="12.75" customHeight="1">
      <c r="A138" s="51">
        <v>129</v>
      </c>
      <c r="B138" s="53" t="s">
        <v>800</v>
      </c>
      <c r="C138" s="31">
        <v>2391.15</v>
      </c>
      <c r="D138" s="36">
        <v>2442.5166666666669</v>
      </c>
      <c r="E138" s="36">
        <v>2329.6333333333337</v>
      </c>
      <c r="F138" s="36">
        <v>2268.1166666666668</v>
      </c>
      <c r="G138" s="36">
        <v>2155.2333333333336</v>
      </c>
      <c r="H138" s="36">
        <v>2504.0333333333338</v>
      </c>
      <c r="I138" s="36">
        <v>2616.916666666667</v>
      </c>
      <c r="J138" s="36">
        <v>2678.4333333333338</v>
      </c>
      <c r="K138" s="31">
        <v>2555.4</v>
      </c>
      <c r="L138" s="31">
        <v>2381</v>
      </c>
      <c r="M138" s="31">
        <v>4.5303699999999996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650.95000000000005</v>
      </c>
      <c r="D139" s="36">
        <v>650.0333333333333</v>
      </c>
      <c r="E139" s="36">
        <v>644.41666666666663</v>
      </c>
      <c r="F139" s="36">
        <v>637.88333333333333</v>
      </c>
      <c r="G139" s="36">
        <v>632.26666666666665</v>
      </c>
      <c r="H139" s="36">
        <v>656.56666666666661</v>
      </c>
      <c r="I139" s="36">
        <v>662.18333333333339</v>
      </c>
      <c r="J139" s="36">
        <v>668.71666666666658</v>
      </c>
      <c r="K139" s="31">
        <v>655.65</v>
      </c>
      <c r="L139" s="31">
        <v>643.5</v>
      </c>
      <c r="M139" s="31">
        <v>15.865589999999999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12427.4</v>
      </c>
      <c r="D140" s="36">
        <v>12434.266666666668</v>
      </c>
      <c r="E140" s="36">
        <v>12343.533333333336</v>
      </c>
      <c r="F140" s="36">
        <v>12259.666666666668</v>
      </c>
      <c r="G140" s="36">
        <v>12168.933333333336</v>
      </c>
      <c r="H140" s="36">
        <v>12518.133333333337</v>
      </c>
      <c r="I140" s="36">
        <v>12608.86666666667</v>
      </c>
      <c r="J140" s="36">
        <v>12692.733333333337</v>
      </c>
      <c r="K140" s="31">
        <v>12525</v>
      </c>
      <c r="L140" s="31">
        <v>12350.4</v>
      </c>
      <c r="M140" s="31">
        <v>3.31514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1114.25</v>
      </c>
      <c r="D141" s="36">
        <v>1102.75</v>
      </c>
      <c r="E141" s="36">
        <v>1087.5</v>
      </c>
      <c r="F141" s="36">
        <v>1060.75</v>
      </c>
      <c r="G141" s="36">
        <v>1045.5</v>
      </c>
      <c r="H141" s="36">
        <v>1129.5</v>
      </c>
      <c r="I141" s="36">
        <v>1144.75</v>
      </c>
      <c r="J141" s="36">
        <v>1171.5</v>
      </c>
      <c r="K141" s="31">
        <v>1118</v>
      </c>
      <c r="L141" s="31">
        <v>1076</v>
      </c>
      <c r="M141" s="31">
        <v>18.24372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881.95</v>
      </c>
      <c r="D142" s="36">
        <v>876.38333333333333</v>
      </c>
      <c r="E142" s="36">
        <v>868.76666666666665</v>
      </c>
      <c r="F142" s="36">
        <v>855.58333333333337</v>
      </c>
      <c r="G142" s="36">
        <v>847.9666666666667</v>
      </c>
      <c r="H142" s="36">
        <v>889.56666666666661</v>
      </c>
      <c r="I142" s="36">
        <v>897.18333333333317</v>
      </c>
      <c r="J142" s="36">
        <v>910.36666666666656</v>
      </c>
      <c r="K142" s="31">
        <v>884</v>
      </c>
      <c r="L142" s="31">
        <v>863.2</v>
      </c>
      <c r="M142" s="31">
        <v>16.64452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4199.8</v>
      </c>
      <c r="D143" s="36">
        <v>4232.7166666666662</v>
      </c>
      <c r="E143" s="36">
        <v>4149.7333333333327</v>
      </c>
      <c r="F143" s="36">
        <v>4099.6666666666661</v>
      </c>
      <c r="G143" s="36">
        <v>4016.6833333333325</v>
      </c>
      <c r="H143" s="36">
        <v>4282.7833333333328</v>
      </c>
      <c r="I143" s="36">
        <v>4365.7666666666664</v>
      </c>
      <c r="J143" s="36">
        <v>4415.833333333333</v>
      </c>
      <c r="K143" s="31">
        <v>4315.7</v>
      </c>
      <c r="L143" s="31">
        <v>4182.6499999999996</v>
      </c>
      <c r="M143" s="31">
        <v>12.02425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70.25</v>
      </c>
      <c r="D144" s="36">
        <v>70.290000000000006</v>
      </c>
      <c r="E144" s="36">
        <v>69.860000000000014</v>
      </c>
      <c r="F144" s="36">
        <v>69.470000000000013</v>
      </c>
      <c r="G144" s="36">
        <v>69.04000000000002</v>
      </c>
      <c r="H144" s="36">
        <v>70.680000000000007</v>
      </c>
      <c r="I144" s="36">
        <v>71.109999999999985</v>
      </c>
      <c r="J144" s="36">
        <v>71.5</v>
      </c>
      <c r="K144" s="31">
        <v>70.72</v>
      </c>
      <c r="L144" s="31">
        <v>69.900000000000006</v>
      </c>
      <c r="M144" s="31">
        <v>28.24916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3102.5</v>
      </c>
      <c r="D145" s="36">
        <v>3113</v>
      </c>
      <c r="E145" s="36">
        <v>3081</v>
      </c>
      <c r="F145" s="36">
        <v>3059.5</v>
      </c>
      <c r="G145" s="36">
        <v>3027.5</v>
      </c>
      <c r="H145" s="36">
        <v>3134.5</v>
      </c>
      <c r="I145" s="36">
        <v>3166.5</v>
      </c>
      <c r="J145" s="36">
        <v>3188</v>
      </c>
      <c r="K145" s="31">
        <v>3145</v>
      </c>
      <c r="L145" s="31">
        <v>3091.5</v>
      </c>
      <c r="M145" s="31">
        <v>4.7836600000000002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1965</v>
      </c>
      <c r="D146" s="36">
        <v>1967.0666666666666</v>
      </c>
      <c r="E146" s="36">
        <v>1955.1333333333332</v>
      </c>
      <c r="F146" s="36">
        <v>1945.2666666666667</v>
      </c>
      <c r="G146" s="36">
        <v>1933.3333333333333</v>
      </c>
      <c r="H146" s="36">
        <v>1976.9333333333332</v>
      </c>
      <c r="I146" s="36">
        <v>1988.8666666666666</v>
      </c>
      <c r="J146" s="36">
        <v>1998.7333333333331</v>
      </c>
      <c r="K146" s="31">
        <v>1979</v>
      </c>
      <c r="L146" s="31">
        <v>1957.2</v>
      </c>
      <c r="M146" s="31">
        <v>1.77607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97.84</v>
      </c>
      <c r="D147" s="36">
        <v>98.59333333333332</v>
      </c>
      <c r="E147" s="36">
        <v>96.686666666666639</v>
      </c>
      <c r="F147" s="36">
        <v>95.533333333333317</v>
      </c>
      <c r="G147" s="36">
        <v>93.626666666666637</v>
      </c>
      <c r="H147" s="36">
        <v>99.746666666666641</v>
      </c>
      <c r="I147" s="36">
        <v>101.65333333333331</v>
      </c>
      <c r="J147" s="36">
        <v>102.80666666666664</v>
      </c>
      <c r="K147" s="31">
        <v>100.5</v>
      </c>
      <c r="L147" s="31">
        <v>97.44</v>
      </c>
      <c r="M147" s="31">
        <v>526.36400000000003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216.41</v>
      </c>
      <c r="D148" s="36">
        <v>217.56666666666669</v>
      </c>
      <c r="E148" s="36">
        <v>213.34333333333339</v>
      </c>
      <c r="F148" s="36">
        <v>210.2766666666667</v>
      </c>
      <c r="G148" s="36">
        <v>206.0533333333334</v>
      </c>
      <c r="H148" s="36">
        <v>220.63333333333338</v>
      </c>
      <c r="I148" s="36">
        <v>224.85666666666668</v>
      </c>
      <c r="J148" s="36">
        <v>227.92333333333337</v>
      </c>
      <c r="K148" s="31">
        <v>221.79</v>
      </c>
      <c r="L148" s="31">
        <v>214.5</v>
      </c>
      <c r="M148" s="31">
        <v>115.98432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410</v>
      </c>
      <c r="D149" s="36">
        <v>412.26666666666665</v>
      </c>
      <c r="E149" s="36">
        <v>405.43333333333328</v>
      </c>
      <c r="F149" s="36">
        <v>400.86666666666662</v>
      </c>
      <c r="G149" s="36">
        <v>394.03333333333325</v>
      </c>
      <c r="H149" s="36">
        <v>416.83333333333331</v>
      </c>
      <c r="I149" s="36">
        <v>423.66666666666669</v>
      </c>
      <c r="J149" s="36">
        <v>428.23333333333335</v>
      </c>
      <c r="K149" s="31">
        <v>419.1</v>
      </c>
      <c r="L149" s="31">
        <v>407.7</v>
      </c>
      <c r="M149" s="31">
        <v>111.07165000000001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3296</v>
      </c>
      <c r="D150" s="36">
        <v>3307</v>
      </c>
      <c r="E150" s="36">
        <v>3273</v>
      </c>
      <c r="F150" s="36">
        <v>3250</v>
      </c>
      <c r="G150" s="36">
        <v>3216</v>
      </c>
      <c r="H150" s="36">
        <v>3330</v>
      </c>
      <c r="I150" s="36">
        <v>3364</v>
      </c>
      <c r="J150" s="36">
        <v>3387</v>
      </c>
      <c r="K150" s="31">
        <v>3341</v>
      </c>
      <c r="L150" s="31">
        <v>3284</v>
      </c>
      <c r="M150" s="31">
        <v>1.1452199999999999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2509.9</v>
      </c>
      <c r="D151" s="36">
        <v>2507.65</v>
      </c>
      <c r="E151" s="36">
        <v>2499.3000000000002</v>
      </c>
      <c r="F151" s="36">
        <v>2488.7000000000003</v>
      </c>
      <c r="G151" s="36">
        <v>2480.3500000000004</v>
      </c>
      <c r="H151" s="36">
        <v>2518.25</v>
      </c>
      <c r="I151" s="36">
        <v>2526.5999999999995</v>
      </c>
      <c r="J151" s="36">
        <v>2537.1999999999998</v>
      </c>
      <c r="K151" s="31">
        <v>2516</v>
      </c>
      <c r="L151" s="31">
        <v>2497.0500000000002</v>
      </c>
      <c r="M151" s="31">
        <v>8.7559100000000001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1758.4</v>
      </c>
      <c r="D152" s="36">
        <v>1766.1166666666668</v>
      </c>
      <c r="E152" s="36">
        <v>1743.2833333333335</v>
      </c>
      <c r="F152" s="36">
        <v>1728.1666666666667</v>
      </c>
      <c r="G152" s="36">
        <v>1705.3333333333335</v>
      </c>
      <c r="H152" s="36">
        <v>1781.2333333333336</v>
      </c>
      <c r="I152" s="36">
        <v>1804.0666666666666</v>
      </c>
      <c r="J152" s="36">
        <v>1819.1833333333336</v>
      </c>
      <c r="K152" s="31">
        <v>1788.95</v>
      </c>
      <c r="L152" s="31">
        <v>1751</v>
      </c>
      <c r="M152" s="31">
        <v>3.0628000000000002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326.2</v>
      </c>
      <c r="D153" s="36">
        <v>327.98333333333335</v>
      </c>
      <c r="E153" s="36">
        <v>324.01666666666671</v>
      </c>
      <c r="F153" s="36">
        <v>321.83333333333337</v>
      </c>
      <c r="G153" s="36">
        <v>317.86666666666673</v>
      </c>
      <c r="H153" s="36">
        <v>330.16666666666669</v>
      </c>
      <c r="I153" s="36">
        <v>334.13333333333338</v>
      </c>
      <c r="J153" s="36">
        <v>336.31666666666666</v>
      </c>
      <c r="K153" s="31">
        <v>331.95</v>
      </c>
      <c r="L153" s="31">
        <v>325.8</v>
      </c>
      <c r="M153" s="31">
        <v>89.755110000000002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726.25</v>
      </c>
      <c r="D154" s="36">
        <v>726.06666666666661</v>
      </c>
      <c r="E154" s="36">
        <v>717.43333333333317</v>
      </c>
      <c r="F154" s="36">
        <v>708.61666666666656</v>
      </c>
      <c r="G154" s="36">
        <v>699.98333333333312</v>
      </c>
      <c r="H154" s="36">
        <v>734.88333333333321</v>
      </c>
      <c r="I154" s="36">
        <v>743.51666666666665</v>
      </c>
      <c r="J154" s="36">
        <v>752.33333333333326</v>
      </c>
      <c r="K154" s="31">
        <v>734.7</v>
      </c>
      <c r="L154" s="31">
        <v>717.25</v>
      </c>
      <c r="M154" s="31">
        <v>57.351909999999997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607.85</v>
      </c>
      <c r="D155" s="36">
        <v>609.71666666666658</v>
      </c>
      <c r="E155" s="36">
        <v>585.43333333333317</v>
      </c>
      <c r="F155" s="36">
        <v>563.01666666666654</v>
      </c>
      <c r="G155" s="36">
        <v>538.73333333333312</v>
      </c>
      <c r="H155" s="36">
        <v>632.13333333333321</v>
      </c>
      <c r="I155" s="36">
        <v>656.41666666666674</v>
      </c>
      <c r="J155" s="36">
        <v>678.83333333333326</v>
      </c>
      <c r="K155" s="31">
        <v>634</v>
      </c>
      <c r="L155" s="31">
        <v>587.29999999999995</v>
      </c>
      <c r="M155" s="31">
        <v>200.43277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1749.5</v>
      </c>
      <c r="D156" s="36">
        <v>1750.6666666666667</v>
      </c>
      <c r="E156" s="36">
        <v>1717.8333333333335</v>
      </c>
      <c r="F156" s="36">
        <v>1686.1666666666667</v>
      </c>
      <c r="G156" s="36">
        <v>1653.3333333333335</v>
      </c>
      <c r="H156" s="36">
        <v>1782.3333333333335</v>
      </c>
      <c r="I156" s="36">
        <v>1815.166666666667</v>
      </c>
      <c r="J156" s="36">
        <v>1846.8333333333335</v>
      </c>
      <c r="K156" s="31">
        <v>1783.5</v>
      </c>
      <c r="L156" s="31">
        <v>1719</v>
      </c>
      <c r="M156" s="31">
        <v>10.43919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4577.8500000000004</v>
      </c>
      <c r="D157" s="36">
        <v>4560.416666666667</v>
      </c>
      <c r="E157" s="36">
        <v>4510.8333333333339</v>
      </c>
      <c r="F157" s="36">
        <v>4443.8166666666666</v>
      </c>
      <c r="G157" s="36">
        <v>4394.2333333333336</v>
      </c>
      <c r="H157" s="36">
        <v>4627.4333333333343</v>
      </c>
      <c r="I157" s="36">
        <v>4677.0166666666682</v>
      </c>
      <c r="J157" s="36">
        <v>4744.0333333333347</v>
      </c>
      <c r="K157" s="31">
        <v>4610</v>
      </c>
      <c r="L157" s="31">
        <v>4493.3999999999996</v>
      </c>
      <c r="M157" s="31">
        <v>3.6540599999999999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41844.6</v>
      </c>
      <c r="D158" s="36">
        <v>42055.716666666667</v>
      </c>
      <c r="E158" s="36">
        <v>41495.883333333331</v>
      </c>
      <c r="F158" s="36">
        <v>41147.166666666664</v>
      </c>
      <c r="G158" s="36">
        <v>40587.333333333328</v>
      </c>
      <c r="H158" s="36">
        <v>42404.433333333334</v>
      </c>
      <c r="I158" s="36">
        <v>42964.266666666663</v>
      </c>
      <c r="J158" s="36">
        <v>43312.983333333337</v>
      </c>
      <c r="K158" s="31">
        <v>42615.55</v>
      </c>
      <c r="L158" s="31">
        <v>41707</v>
      </c>
      <c r="M158" s="31">
        <v>0.15301999999999999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1969.45</v>
      </c>
      <c r="D159" s="36">
        <v>1961.45</v>
      </c>
      <c r="E159" s="36">
        <v>1948</v>
      </c>
      <c r="F159" s="36">
        <v>1926.55</v>
      </c>
      <c r="G159" s="36">
        <v>1913.1</v>
      </c>
      <c r="H159" s="36">
        <v>1982.9</v>
      </c>
      <c r="I159" s="36">
        <v>1996.3500000000004</v>
      </c>
      <c r="J159" s="36">
        <v>2017.8000000000002</v>
      </c>
      <c r="K159" s="31">
        <v>1974.9</v>
      </c>
      <c r="L159" s="31">
        <v>1940</v>
      </c>
      <c r="M159" s="31">
        <v>9.2585999999999995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5206.8</v>
      </c>
      <c r="D160" s="36">
        <v>5217.6166666666659</v>
      </c>
      <c r="E160" s="36">
        <v>5165.2333333333318</v>
      </c>
      <c r="F160" s="36">
        <v>5123.6666666666661</v>
      </c>
      <c r="G160" s="36">
        <v>5071.2833333333319</v>
      </c>
      <c r="H160" s="36">
        <v>5259.1833333333316</v>
      </c>
      <c r="I160" s="36">
        <v>5311.5666666666648</v>
      </c>
      <c r="J160" s="36">
        <v>5353.1333333333314</v>
      </c>
      <c r="K160" s="31">
        <v>5270</v>
      </c>
      <c r="L160" s="31">
        <v>5176.05</v>
      </c>
      <c r="M160" s="31">
        <v>5.9283299999999999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366</v>
      </c>
      <c r="D161" s="36">
        <v>367.4666666666667</v>
      </c>
      <c r="E161" s="36">
        <v>362.68333333333339</v>
      </c>
      <c r="F161" s="36">
        <v>359.36666666666667</v>
      </c>
      <c r="G161" s="36">
        <v>354.58333333333337</v>
      </c>
      <c r="H161" s="36">
        <v>370.78333333333342</v>
      </c>
      <c r="I161" s="36">
        <v>375.56666666666672</v>
      </c>
      <c r="J161" s="36">
        <v>378.88333333333344</v>
      </c>
      <c r="K161" s="31">
        <v>372.25</v>
      </c>
      <c r="L161" s="31">
        <v>364.15</v>
      </c>
      <c r="M161" s="31">
        <v>23.509049999999998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3162.2</v>
      </c>
      <c r="D162" s="36">
        <v>3159.85</v>
      </c>
      <c r="E162" s="36">
        <v>3137.95</v>
      </c>
      <c r="F162" s="36">
        <v>3113.7</v>
      </c>
      <c r="G162" s="36">
        <v>3091.7999999999997</v>
      </c>
      <c r="H162" s="36">
        <v>3184.1</v>
      </c>
      <c r="I162" s="36">
        <v>3206.0000000000005</v>
      </c>
      <c r="J162" s="36">
        <v>3230.25</v>
      </c>
      <c r="K162" s="31">
        <v>3181.75</v>
      </c>
      <c r="L162" s="31">
        <v>3135.6</v>
      </c>
      <c r="M162" s="31">
        <v>4.3732199999999999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1057.5999999999999</v>
      </c>
      <c r="D163" s="36">
        <v>1054.6000000000001</v>
      </c>
      <c r="E163" s="36">
        <v>1038.7000000000003</v>
      </c>
      <c r="F163" s="36">
        <v>1019.8000000000002</v>
      </c>
      <c r="G163" s="36">
        <v>1003.9000000000003</v>
      </c>
      <c r="H163" s="36">
        <v>1073.5000000000002</v>
      </c>
      <c r="I163" s="36">
        <v>1089.4000000000003</v>
      </c>
      <c r="J163" s="36">
        <v>1108.3000000000002</v>
      </c>
      <c r="K163" s="31">
        <v>1070.5</v>
      </c>
      <c r="L163" s="31">
        <v>1035.7</v>
      </c>
      <c r="M163" s="31">
        <v>6.8170999999999999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6718</v>
      </c>
      <c r="D164" s="36">
        <v>6752.416666666667</v>
      </c>
      <c r="E164" s="36">
        <v>6664.0333333333338</v>
      </c>
      <c r="F164" s="36">
        <v>6610.0666666666666</v>
      </c>
      <c r="G164" s="36">
        <v>6521.6833333333334</v>
      </c>
      <c r="H164" s="36">
        <v>6806.3833333333341</v>
      </c>
      <c r="I164" s="36">
        <v>6894.7666666666673</v>
      </c>
      <c r="J164" s="36">
        <v>6948.7333333333345</v>
      </c>
      <c r="K164" s="31">
        <v>6840.8</v>
      </c>
      <c r="L164" s="31">
        <v>6698.45</v>
      </c>
      <c r="M164" s="31">
        <v>1.5921700000000001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388.2</v>
      </c>
      <c r="D165" s="36">
        <v>389.2</v>
      </c>
      <c r="E165" s="36">
        <v>384.75</v>
      </c>
      <c r="F165" s="36">
        <v>381.3</v>
      </c>
      <c r="G165" s="36">
        <v>376.85</v>
      </c>
      <c r="H165" s="36">
        <v>392.65</v>
      </c>
      <c r="I165" s="36">
        <v>397.09999999999991</v>
      </c>
      <c r="J165" s="36">
        <v>400.54999999999995</v>
      </c>
      <c r="K165" s="31">
        <v>393.65</v>
      </c>
      <c r="L165" s="31">
        <v>385.75</v>
      </c>
      <c r="M165" s="31">
        <v>12.56973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547.15</v>
      </c>
      <c r="D166" s="36">
        <v>547.09999999999991</v>
      </c>
      <c r="E166" s="36">
        <v>540.14999999999986</v>
      </c>
      <c r="F166" s="36">
        <v>533.15</v>
      </c>
      <c r="G166" s="36">
        <v>526.19999999999993</v>
      </c>
      <c r="H166" s="36">
        <v>554.0999999999998</v>
      </c>
      <c r="I166" s="36">
        <v>561.04999999999984</v>
      </c>
      <c r="J166" s="36">
        <v>568.04999999999973</v>
      </c>
      <c r="K166" s="31">
        <v>554.04999999999995</v>
      </c>
      <c r="L166" s="31">
        <v>540.1</v>
      </c>
      <c r="M166" s="31">
        <v>57.417920000000002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335.55</v>
      </c>
      <c r="D167" s="36">
        <v>336.55</v>
      </c>
      <c r="E167" s="36">
        <v>333.20000000000005</v>
      </c>
      <c r="F167" s="36">
        <v>330.85</v>
      </c>
      <c r="G167" s="36">
        <v>327.50000000000006</v>
      </c>
      <c r="H167" s="36">
        <v>338.90000000000003</v>
      </c>
      <c r="I167" s="36">
        <v>342.25000000000006</v>
      </c>
      <c r="J167" s="36">
        <v>344.6</v>
      </c>
      <c r="K167" s="31">
        <v>339.9</v>
      </c>
      <c r="L167" s="31">
        <v>334.2</v>
      </c>
      <c r="M167" s="31">
        <v>97.897760000000005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1785.6</v>
      </c>
      <c r="D168" s="36">
        <v>1802.2</v>
      </c>
      <c r="E168" s="36">
        <v>1759.4</v>
      </c>
      <c r="F168" s="36">
        <v>1733.2</v>
      </c>
      <c r="G168" s="36">
        <v>1690.4</v>
      </c>
      <c r="H168" s="36">
        <v>1828.4</v>
      </c>
      <c r="I168" s="36">
        <v>1871.1999999999998</v>
      </c>
      <c r="J168" s="36">
        <v>1897.4</v>
      </c>
      <c r="K168" s="31">
        <v>1845</v>
      </c>
      <c r="L168" s="31">
        <v>1776</v>
      </c>
      <c r="M168" s="31">
        <v>19.130579999999998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16507.900000000001</v>
      </c>
      <c r="D169" s="36">
        <v>16495.966666666667</v>
      </c>
      <c r="E169" s="36">
        <v>16391.933333333334</v>
      </c>
      <c r="F169" s="36">
        <v>16275.966666666667</v>
      </c>
      <c r="G169" s="36">
        <v>16171.933333333334</v>
      </c>
      <c r="H169" s="36">
        <v>16611.933333333334</v>
      </c>
      <c r="I169" s="36">
        <v>16715.966666666667</v>
      </c>
      <c r="J169" s="36">
        <v>16831.933333333334</v>
      </c>
      <c r="K169" s="31">
        <v>16600</v>
      </c>
      <c r="L169" s="31">
        <v>16380</v>
      </c>
      <c r="M169" s="31">
        <v>3.7629999999999997E-2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116.52</v>
      </c>
      <c r="D170" s="36">
        <v>116.54333333333334</v>
      </c>
      <c r="E170" s="36">
        <v>115.59666666666668</v>
      </c>
      <c r="F170" s="36">
        <v>114.67333333333335</v>
      </c>
      <c r="G170" s="36">
        <v>113.72666666666669</v>
      </c>
      <c r="H170" s="36">
        <v>117.46666666666667</v>
      </c>
      <c r="I170" s="36">
        <v>118.41333333333333</v>
      </c>
      <c r="J170" s="36">
        <v>119.33666666666666</v>
      </c>
      <c r="K170" s="31">
        <v>117.49</v>
      </c>
      <c r="L170" s="31">
        <v>115.62</v>
      </c>
      <c r="M170" s="31">
        <v>144.19149999999999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617.15</v>
      </c>
      <c r="D171" s="36">
        <v>616.98333333333335</v>
      </c>
      <c r="E171" s="36">
        <v>611.4666666666667</v>
      </c>
      <c r="F171" s="36">
        <v>605.7833333333333</v>
      </c>
      <c r="G171" s="36">
        <v>600.26666666666665</v>
      </c>
      <c r="H171" s="36">
        <v>622.66666666666674</v>
      </c>
      <c r="I171" s="36">
        <v>628.18333333333339</v>
      </c>
      <c r="J171" s="36">
        <v>633.86666666666679</v>
      </c>
      <c r="K171" s="31">
        <v>622.5</v>
      </c>
      <c r="L171" s="31">
        <v>611.29999999999995</v>
      </c>
      <c r="M171" s="31">
        <v>46.176969999999997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601.20000000000005</v>
      </c>
      <c r="D172" s="36">
        <v>604.76666666666677</v>
      </c>
      <c r="E172" s="36">
        <v>590.03333333333353</v>
      </c>
      <c r="F172" s="36">
        <v>578.86666666666679</v>
      </c>
      <c r="G172" s="36">
        <v>564.13333333333355</v>
      </c>
      <c r="H172" s="36">
        <v>615.93333333333351</v>
      </c>
      <c r="I172" s="36">
        <v>630.66666666666686</v>
      </c>
      <c r="J172" s="36">
        <v>641.83333333333348</v>
      </c>
      <c r="K172" s="31">
        <v>619.5</v>
      </c>
      <c r="L172" s="31">
        <v>593.6</v>
      </c>
      <c r="M172" s="31">
        <v>225.25335999999999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3032.5</v>
      </c>
      <c r="D173" s="36">
        <v>3033.1166666666668</v>
      </c>
      <c r="E173" s="36">
        <v>3012.6333333333337</v>
      </c>
      <c r="F173" s="36">
        <v>2992.7666666666669</v>
      </c>
      <c r="G173" s="36">
        <v>2972.2833333333338</v>
      </c>
      <c r="H173" s="36">
        <v>3052.9833333333336</v>
      </c>
      <c r="I173" s="36">
        <v>3073.4666666666672</v>
      </c>
      <c r="J173" s="36">
        <v>3093.3333333333335</v>
      </c>
      <c r="K173" s="31">
        <v>3053.6</v>
      </c>
      <c r="L173" s="31">
        <v>3013.25</v>
      </c>
      <c r="M173" s="31">
        <v>56.204259999999998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744.35</v>
      </c>
      <c r="D174" s="36">
        <v>738.31666666666661</v>
      </c>
      <c r="E174" s="36">
        <v>728.63333333333321</v>
      </c>
      <c r="F174" s="36">
        <v>712.91666666666663</v>
      </c>
      <c r="G174" s="36">
        <v>703.23333333333323</v>
      </c>
      <c r="H174" s="36">
        <v>754.03333333333319</v>
      </c>
      <c r="I174" s="36">
        <v>763.71666666666658</v>
      </c>
      <c r="J174" s="36">
        <v>779.43333333333317</v>
      </c>
      <c r="K174" s="31">
        <v>748</v>
      </c>
      <c r="L174" s="31">
        <v>722.6</v>
      </c>
      <c r="M174" s="31">
        <v>23.939309999999999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1888.75</v>
      </c>
      <c r="D175" s="36">
        <v>1877.4833333333333</v>
      </c>
      <c r="E175" s="36">
        <v>1860.3166666666666</v>
      </c>
      <c r="F175" s="36">
        <v>1831.8833333333332</v>
      </c>
      <c r="G175" s="36">
        <v>1814.7166666666665</v>
      </c>
      <c r="H175" s="36">
        <v>1905.9166666666667</v>
      </c>
      <c r="I175" s="36">
        <v>1923.0833333333333</v>
      </c>
      <c r="J175" s="36">
        <v>1951.5166666666669</v>
      </c>
      <c r="K175" s="31">
        <v>1894.65</v>
      </c>
      <c r="L175" s="31">
        <v>1849.05</v>
      </c>
      <c r="M175" s="31">
        <v>25.221319999999999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2590.3000000000002</v>
      </c>
      <c r="D176" s="36">
        <v>2586.6666666666665</v>
      </c>
      <c r="E176" s="36">
        <v>2564.6333333333332</v>
      </c>
      <c r="F176" s="36">
        <v>2538.9666666666667</v>
      </c>
      <c r="G176" s="36">
        <v>2516.9333333333334</v>
      </c>
      <c r="H176" s="36">
        <v>2612.333333333333</v>
      </c>
      <c r="I176" s="36">
        <v>2634.3666666666668</v>
      </c>
      <c r="J176" s="36">
        <v>2660.0333333333328</v>
      </c>
      <c r="K176" s="31">
        <v>2608.6999999999998</v>
      </c>
      <c r="L176" s="31">
        <v>2561</v>
      </c>
      <c r="M176" s="31">
        <v>6.3547599999999997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193.22</v>
      </c>
      <c r="D177" s="36">
        <v>193.95000000000002</v>
      </c>
      <c r="E177" s="36">
        <v>192.15000000000003</v>
      </c>
      <c r="F177" s="36">
        <v>191.08</v>
      </c>
      <c r="G177" s="36">
        <v>189.28000000000003</v>
      </c>
      <c r="H177" s="36">
        <v>195.02000000000004</v>
      </c>
      <c r="I177" s="36">
        <v>196.82000000000005</v>
      </c>
      <c r="J177" s="36">
        <v>197.89000000000004</v>
      </c>
      <c r="K177" s="31">
        <v>195.75</v>
      </c>
      <c r="L177" s="31">
        <v>192.88</v>
      </c>
      <c r="M177" s="31">
        <v>46.68092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25427.3</v>
      </c>
      <c r="D178" s="36">
        <v>25479.066666666666</v>
      </c>
      <c r="E178" s="36">
        <v>25208.23333333333</v>
      </c>
      <c r="F178" s="36">
        <v>24989.166666666664</v>
      </c>
      <c r="G178" s="36">
        <v>24718.333333333328</v>
      </c>
      <c r="H178" s="36">
        <v>25698.133333333331</v>
      </c>
      <c r="I178" s="36">
        <v>25968.966666666667</v>
      </c>
      <c r="J178" s="36">
        <v>26188.033333333333</v>
      </c>
      <c r="K178" s="31">
        <v>25749.9</v>
      </c>
      <c r="L178" s="31">
        <v>25260</v>
      </c>
      <c r="M178" s="31">
        <v>0.60616999999999999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3225.25</v>
      </c>
      <c r="D179" s="36">
        <v>3232.5666666666671</v>
      </c>
      <c r="E179" s="36">
        <v>3206.733333333334</v>
      </c>
      <c r="F179" s="36">
        <v>3188.2166666666672</v>
      </c>
      <c r="G179" s="36">
        <v>3162.3833333333341</v>
      </c>
      <c r="H179" s="36">
        <v>3251.0833333333339</v>
      </c>
      <c r="I179" s="36">
        <v>3276.916666666667</v>
      </c>
      <c r="J179" s="36">
        <v>3295.4333333333338</v>
      </c>
      <c r="K179" s="31">
        <v>3258.4</v>
      </c>
      <c r="L179" s="31">
        <v>3214.05</v>
      </c>
      <c r="M179" s="31">
        <v>6.3314700000000004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6779.6</v>
      </c>
      <c r="D180" s="36">
        <v>6828.8833333333341</v>
      </c>
      <c r="E180" s="36">
        <v>6712.7666666666682</v>
      </c>
      <c r="F180" s="36">
        <v>6645.9333333333343</v>
      </c>
      <c r="G180" s="36">
        <v>6529.8166666666684</v>
      </c>
      <c r="H180" s="36">
        <v>6895.7166666666681</v>
      </c>
      <c r="I180" s="36">
        <v>7011.8333333333348</v>
      </c>
      <c r="J180" s="36">
        <v>7078.6666666666679</v>
      </c>
      <c r="K180" s="31">
        <v>6945</v>
      </c>
      <c r="L180" s="31">
        <v>6762.05</v>
      </c>
      <c r="M180" s="31">
        <v>2.6574499999999999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715.05</v>
      </c>
      <c r="D181" s="36">
        <v>709.15</v>
      </c>
      <c r="E181" s="36">
        <v>688.4</v>
      </c>
      <c r="F181" s="36">
        <v>661.75</v>
      </c>
      <c r="G181" s="36">
        <v>641</v>
      </c>
      <c r="H181" s="36">
        <v>735.8</v>
      </c>
      <c r="I181" s="36">
        <v>756.55</v>
      </c>
      <c r="J181" s="36">
        <v>783.19999999999993</v>
      </c>
      <c r="K181" s="31">
        <v>729.9</v>
      </c>
      <c r="L181" s="31">
        <v>682.5</v>
      </c>
      <c r="M181" s="31">
        <v>54.173729999999999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822.15</v>
      </c>
      <c r="D182" s="36">
        <v>820.19999999999993</v>
      </c>
      <c r="E182" s="36">
        <v>814.99999999999989</v>
      </c>
      <c r="F182" s="36">
        <v>807.84999999999991</v>
      </c>
      <c r="G182" s="36">
        <v>802.64999999999986</v>
      </c>
      <c r="H182" s="36">
        <v>827.34999999999991</v>
      </c>
      <c r="I182" s="36">
        <v>832.55</v>
      </c>
      <c r="J182" s="36">
        <v>839.69999999999993</v>
      </c>
      <c r="K182" s="31">
        <v>825.4</v>
      </c>
      <c r="L182" s="31">
        <v>813.05</v>
      </c>
      <c r="M182" s="31">
        <v>118.1375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133.16999999999999</v>
      </c>
      <c r="D183" s="36">
        <v>133.00666666666666</v>
      </c>
      <c r="E183" s="36">
        <v>131.87333333333333</v>
      </c>
      <c r="F183" s="36">
        <v>130.57666666666668</v>
      </c>
      <c r="G183" s="36">
        <v>129.44333333333336</v>
      </c>
      <c r="H183" s="36">
        <v>134.30333333333331</v>
      </c>
      <c r="I183" s="36">
        <v>135.43666666666664</v>
      </c>
      <c r="J183" s="36">
        <v>136.73333333333329</v>
      </c>
      <c r="K183" s="31">
        <v>134.13999999999999</v>
      </c>
      <c r="L183" s="31">
        <v>131.71</v>
      </c>
      <c r="M183" s="31">
        <v>126.01742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1815.95</v>
      </c>
      <c r="D184" s="36">
        <v>1819.3833333333332</v>
      </c>
      <c r="E184" s="36">
        <v>1801.7666666666664</v>
      </c>
      <c r="F184" s="36">
        <v>1787.5833333333333</v>
      </c>
      <c r="G184" s="36">
        <v>1769.9666666666665</v>
      </c>
      <c r="H184" s="36">
        <v>1833.5666666666664</v>
      </c>
      <c r="I184" s="36">
        <v>1851.1833333333332</v>
      </c>
      <c r="J184" s="36">
        <v>1865.3666666666663</v>
      </c>
      <c r="K184" s="31">
        <v>1837</v>
      </c>
      <c r="L184" s="31">
        <v>1805.2</v>
      </c>
      <c r="M184" s="31">
        <v>16.179459999999999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810.5</v>
      </c>
      <c r="D185" s="36">
        <v>815.16666666666663</v>
      </c>
      <c r="E185" s="36">
        <v>803.33333333333326</v>
      </c>
      <c r="F185" s="36">
        <v>796.16666666666663</v>
      </c>
      <c r="G185" s="36">
        <v>784.33333333333326</v>
      </c>
      <c r="H185" s="36">
        <v>822.33333333333326</v>
      </c>
      <c r="I185" s="36">
        <v>834.16666666666652</v>
      </c>
      <c r="J185" s="36">
        <v>841.33333333333326</v>
      </c>
      <c r="K185" s="31">
        <v>827</v>
      </c>
      <c r="L185" s="31">
        <v>808</v>
      </c>
      <c r="M185" s="31">
        <v>5.3444799999999999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867.1</v>
      </c>
      <c r="D186" s="36">
        <v>865.93333333333339</v>
      </c>
      <c r="E186" s="36">
        <v>855.21666666666681</v>
      </c>
      <c r="F186" s="36">
        <v>843.33333333333337</v>
      </c>
      <c r="G186" s="36">
        <v>832.61666666666679</v>
      </c>
      <c r="H186" s="36">
        <v>877.81666666666683</v>
      </c>
      <c r="I186" s="36">
        <v>888.53333333333353</v>
      </c>
      <c r="J186" s="36">
        <v>900.41666666666686</v>
      </c>
      <c r="K186" s="31">
        <v>876.65</v>
      </c>
      <c r="L186" s="31">
        <v>854.05</v>
      </c>
      <c r="M186" s="31">
        <v>8.3003400000000003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2790.7</v>
      </c>
      <c r="D187" s="36">
        <v>2810.35</v>
      </c>
      <c r="E187" s="36">
        <v>2760.7</v>
      </c>
      <c r="F187" s="36">
        <v>2730.7</v>
      </c>
      <c r="G187" s="36">
        <v>2681.0499999999997</v>
      </c>
      <c r="H187" s="36">
        <v>2840.35</v>
      </c>
      <c r="I187" s="36">
        <v>2890.0000000000005</v>
      </c>
      <c r="J187" s="36">
        <v>2920</v>
      </c>
      <c r="K187" s="31">
        <v>2860</v>
      </c>
      <c r="L187" s="31">
        <v>2780.35</v>
      </c>
      <c r="M187" s="31">
        <v>10.86763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1084.1500000000001</v>
      </c>
      <c r="D188" s="36">
        <v>1086.1333333333334</v>
      </c>
      <c r="E188" s="36">
        <v>1075.2666666666669</v>
      </c>
      <c r="F188" s="36">
        <v>1066.3833333333334</v>
      </c>
      <c r="G188" s="36">
        <v>1055.5166666666669</v>
      </c>
      <c r="H188" s="36">
        <v>1095.0166666666669</v>
      </c>
      <c r="I188" s="36">
        <v>1105.8833333333332</v>
      </c>
      <c r="J188" s="36">
        <v>1114.7666666666669</v>
      </c>
      <c r="K188" s="31">
        <v>1097</v>
      </c>
      <c r="L188" s="31">
        <v>1077.25</v>
      </c>
      <c r="M188" s="31">
        <v>5.2442500000000001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1965.2</v>
      </c>
      <c r="D189" s="36">
        <v>1960.75</v>
      </c>
      <c r="E189" s="36">
        <v>1947.9</v>
      </c>
      <c r="F189" s="36">
        <v>1930.6000000000001</v>
      </c>
      <c r="G189" s="36">
        <v>1917.7500000000002</v>
      </c>
      <c r="H189" s="36">
        <v>1978.05</v>
      </c>
      <c r="I189" s="36">
        <v>1990.8999999999999</v>
      </c>
      <c r="J189" s="36">
        <v>2008.1999999999998</v>
      </c>
      <c r="K189" s="31">
        <v>1973.6</v>
      </c>
      <c r="L189" s="31">
        <v>1943.45</v>
      </c>
      <c r="M189" s="31">
        <v>3.05124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4521.05</v>
      </c>
      <c r="D190" s="36">
        <v>4540.3499999999995</v>
      </c>
      <c r="E190" s="36">
        <v>4492.6999999999989</v>
      </c>
      <c r="F190" s="36">
        <v>4464.3499999999995</v>
      </c>
      <c r="G190" s="36">
        <v>4416.6999999999989</v>
      </c>
      <c r="H190" s="36">
        <v>4568.6999999999989</v>
      </c>
      <c r="I190" s="36">
        <v>4616.3499999999985</v>
      </c>
      <c r="J190" s="36">
        <v>4644.6999999999989</v>
      </c>
      <c r="K190" s="31">
        <v>4588</v>
      </c>
      <c r="L190" s="31">
        <v>4512</v>
      </c>
      <c r="M190" s="31">
        <v>12.164999999999999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1199.7</v>
      </c>
      <c r="D191" s="36">
        <v>1207.9666666666665</v>
      </c>
      <c r="E191" s="36">
        <v>1188.9333333333329</v>
      </c>
      <c r="F191" s="36">
        <v>1178.1666666666665</v>
      </c>
      <c r="G191" s="36">
        <v>1159.133333333333</v>
      </c>
      <c r="H191" s="36">
        <v>1218.7333333333329</v>
      </c>
      <c r="I191" s="36">
        <v>1237.7666666666662</v>
      </c>
      <c r="J191" s="36">
        <v>1248.5333333333328</v>
      </c>
      <c r="K191" s="31">
        <v>1227</v>
      </c>
      <c r="L191" s="31">
        <v>1197.2</v>
      </c>
      <c r="M191" s="31">
        <v>18.52516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7795.9</v>
      </c>
      <c r="D192" s="36">
        <v>7871.9666666666672</v>
      </c>
      <c r="E192" s="36">
        <v>7693.9333333333343</v>
      </c>
      <c r="F192" s="36">
        <v>7591.9666666666672</v>
      </c>
      <c r="G192" s="36">
        <v>7413.9333333333343</v>
      </c>
      <c r="H192" s="36">
        <v>7973.9333333333343</v>
      </c>
      <c r="I192" s="36">
        <v>8151.9666666666672</v>
      </c>
      <c r="J192" s="36">
        <v>8253.9333333333343</v>
      </c>
      <c r="K192" s="31">
        <v>8050</v>
      </c>
      <c r="L192" s="31">
        <v>7770</v>
      </c>
      <c r="M192" s="31">
        <v>4.0457700000000001</v>
      </c>
      <c r="N192" s="1"/>
      <c r="O192" s="1"/>
    </row>
    <row r="193" spans="1:15" ht="12.75" customHeight="1">
      <c r="A193" s="51">
        <v>188</v>
      </c>
      <c r="B193" s="53" t="s">
        <v>495</v>
      </c>
      <c r="C193" s="31" t="e">
        <v>#N/A</v>
      </c>
      <c r="D193" s="36" t="e">
        <v>#N/A</v>
      </c>
      <c r="E193" s="36" t="e">
        <v>#N/A</v>
      </c>
      <c r="F193" s="36" t="e">
        <v>#N/A</v>
      </c>
      <c r="G193" s="36" t="e">
        <v>#N/A</v>
      </c>
      <c r="H193" s="36" t="e">
        <v>#N/A</v>
      </c>
      <c r="I193" s="36" t="e">
        <v>#N/A</v>
      </c>
      <c r="J193" s="36" t="e">
        <v>#N/A</v>
      </c>
      <c r="K193" s="31" t="e">
        <v>#N/A</v>
      </c>
      <c r="L193" s="31" t="e">
        <v>#N/A</v>
      </c>
      <c r="M193" s="31" t="e">
        <v>#N/A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1092.6500000000001</v>
      </c>
      <c r="D194" s="36">
        <v>1095</v>
      </c>
      <c r="E194" s="36">
        <v>1085</v>
      </c>
      <c r="F194" s="36">
        <v>1077.3499999999999</v>
      </c>
      <c r="G194" s="36">
        <v>1067.3499999999999</v>
      </c>
      <c r="H194" s="36">
        <v>1102.6500000000001</v>
      </c>
      <c r="I194" s="36">
        <v>1112.6500000000001</v>
      </c>
      <c r="J194" s="36">
        <v>1120.3000000000002</v>
      </c>
      <c r="K194" s="31">
        <v>1105</v>
      </c>
      <c r="L194" s="31">
        <v>1087.3499999999999</v>
      </c>
      <c r="M194" s="31">
        <v>81.166749999999993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433.2</v>
      </c>
      <c r="D195" s="36">
        <v>433.15000000000003</v>
      </c>
      <c r="E195" s="36">
        <v>429.55000000000007</v>
      </c>
      <c r="F195" s="36">
        <v>425.90000000000003</v>
      </c>
      <c r="G195" s="36">
        <v>422.30000000000007</v>
      </c>
      <c r="H195" s="36">
        <v>436.80000000000007</v>
      </c>
      <c r="I195" s="36">
        <v>440.40000000000009</v>
      </c>
      <c r="J195" s="36">
        <v>444.05000000000007</v>
      </c>
      <c r="K195" s="31">
        <v>436.75</v>
      </c>
      <c r="L195" s="31">
        <v>429.5</v>
      </c>
      <c r="M195" s="31">
        <v>94.008240000000001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152.88</v>
      </c>
      <c r="D196" s="36">
        <v>152.97333333333333</v>
      </c>
      <c r="E196" s="36">
        <v>152.04666666666665</v>
      </c>
      <c r="F196" s="36">
        <v>151.21333333333331</v>
      </c>
      <c r="G196" s="36">
        <v>150.28666666666663</v>
      </c>
      <c r="H196" s="36">
        <v>153.80666666666667</v>
      </c>
      <c r="I196" s="36">
        <v>154.73333333333335</v>
      </c>
      <c r="J196" s="36">
        <v>155.56666666666669</v>
      </c>
      <c r="K196" s="31">
        <v>153.9</v>
      </c>
      <c r="L196" s="31">
        <v>152.13999999999999</v>
      </c>
      <c r="M196" s="31">
        <v>192.00143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1646.65</v>
      </c>
      <c r="D197" s="36">
        <v>1648.0666666666666</v>
      </c>
      <c r="E197" s="36">
        <v>1634.1333333333332</v>
      </c>
      <c r="F197" s="36">
        <v>1621.6166666666666</v>
      </c>
      <c r="G197" s="36">
        <v>1607.6833333333332</v>
      </c>
      <c r="H197" s="36">
        <v>1660.5833333333333</v>
      </c>
      <c r="I197" s="36">
        <v>1674.5166666666667</v>
      </c>
      <c r="J197" s="36">
        <v>1687.0333333333333</v>
      </c>
      <c r="K197" s="31">
        <v>1662</v>
      </c>
      <c r="L197" s="31">
        <v>1635.55</v>
      </c>
      <c r="M197" s="31">
        <v>15.82818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831.8</v>
      </c>
      <c r="D198" s="36">
        <v>834.44999999999993</v>
      </c>
      <c r="E198" s="36">
        <v>824.49999999999989</v>
      </c>
      <c r="F198" s="36">
        <v>817.19999999999993</v>
      </c>
      <c r="G198" s="36">
        <v>807.24999999999989</v>
      </c>
      <c r="H198" s="36">
        <v>841.74999999999989</v>
      </c>
      <c r="I198" s="36">
        <v>851.69999999999993</v>
      </c>
      <c r="J198" s="36">
        <v>858.99999999999989</v>
      </c>
      <c r="K198" s="31">
        <v>844.4</v>
      </c>
      <c r="L198" s="31">
        <v>827.15</v>
      </c>
      <c r="M198" s="31">
        <v>6.6914199999999999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3587.55</v>
      </c>
      <c r="D199" s="36">
        <v>3580.5</v>
      </c>
      <c r="E199" s="36">
        <v>3559.05</v>
      </c>
      <c r="F199" s="36">
        <v>3530.55</v>
      </c>
      <c r="G199" s="36">
        <v>3509.1000000000004</v>
      </c>
      <c r="H199" s="36">
        <v>3609</v>
      </c>
      <c r="I199" s="36">
        <v>3630.45</v>
      </c>
      <c r="J199" s="36">
        <v>3658.95</v>
      </c>
      <c r="K199" s="31">
        <v>3601.95</v>
      </c>
      <c r="L199" s="31">
        <v>3552</v>
      </c>
      <c r="M199" s="31">
        <v>7.1879999999999997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3429.75</v>
      </c>
      <c r="D200" s="36">
        <v>3456.3166666666671</v>
      </c>
      <c r="E200" s="36">
        <v>3389.6333333333341</v>
      </c>
      <c r="F200" s="36">
        <v>3349.5166666666669</v>
      </c>
      <c r="G200" s="36">
        <v>3282.8333333333339</v>
      </c>
      <c r="H200" s="36">
        <v>3496.4333333333343</v>
      </c>
      <c r="I200" s="36">
        <v>3563.1166666666677</v>
      </c>
      <c r="J200" s="36">
        <v>3603.2333333333345</v>
      </c>
      <c r="K200" s="31">
        <v>3523</v>
      </c>
      <c r="L200" s="31">
        <v>3416.2</v>
      </c>
      <c r="M200" s="31">
        <v>2.3341699999999999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1766.15</v>
      </c>
      <c r="D201" s="36">
        <v>1750.05</v>
      </c>
      <c r="E201" s="36">
        <v>1725.1</v>
      </c>
      <c r="F201" s="36">
        <v>1684.05</v>
      </c>
      <c r="G201" s="36">
        <v>1659.1</v>
      </c>
      <c r="H201" s="36">
        <v>1791.1</v>
      </c>
      <c r="I201" s="36">
        <v>1816.0500000000002</v>
      </c>
      <c r="J201" s="36">
        <v>1857.1</v>
      </c>
      <c r="K201" s="31">
        <v>1775</v>
      </c>
      <c r="L201" s="31">
        <v>1709</v>
      </c>
      <c r="M201" s="31">
        <v>7.5134699999999999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7148.2</v>
      </c>
      <c r="D202" s="36">
        <v>7175.7666666666673</v>
      </c>
      <c r="E202" s="36">
        <v>7083.7833333333347</v>
      </c>
      <c r="F202" s="36">
        <v>7019.3666666666677</v>
      </c>
      <c r="G202" s="36">
        <v>6927.383333333335</v>
      </c>
      <c r="H202" s="36">
        <v>7240.1833333333343</v>
      </c>
      <c r="I202" s="36">
        <v>7332.1666666666661</v>
      </c>
      <c r="J202" s="36">
        <v>7396.5833333333339</v>
      </c>
      <c r="K202" s="31">
        <v>7267.75</v>
      </c>
      <c r="L202" s="31">
        <v>7111.35</v>
      </c>
      <c r="M202" s="31">
        <v>6.2528300000000003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4100.2</v>
      </c>
      <c r="D203" s="36">
        <v>4079.7333333333336</v>
      </c>
      <c r="E203" s="36">
        <v>4042.4666666666672</v>
      </c>
      <c r="F203" s="36">
        <v>3984.7333333333336</v>
      </c>
      <c r="G203" s="36">
        <v>3947.4666666666672</v>
      </c>
      <c r="H203" s="36">
        <v>4137.4666666666672</v>
      </c>
      <c r="I203" s="36">
        <v>4174.7333333333336</v>
      </c>
      <c r="J203" s="36">
        <v>4232.4666666666672</v>
      </c>
      <c r="K203" s="31">
        <v>4117</v>
      </c>
      <c r="L203" s="31">
        <v>4022</v>
      </c>
      <c r="M203" s="31">
        <v>1.00956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599.5</v>
      </c>
      <c r="D204" s="36">
        <v>599.9</v>
      </c>
      <c r="E204" s="36">
        <v>592.59999999999991</v>
      </c>
      <c r="F204" s="36">
        <v>585.69999999999993</v>
      </c>
      <c r="G204" s="36">
        <v>578.39999999999986</v>
      </c>
      <c r="H204" s="36">
        <v>606.79999999999995</v>
      </c>
      <c r="I204" s="36">
        <v>614.09999999999991</v>
      </c>
      <c r="J204" s="36">
        <v>621</v>
      </c>
      <c r="K204" s="31">
        <v>607.20000000000005</v>
      </c>
      <c r="L204" s="31">
        <v>593</v>
      </c>
      <c r="M204" s="31">
        <v>36.403440000000003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11424.9</v>
      </c>
      <c r="D205" s="36">
        <v>11404.966666666667</v>
      </c>
      <c r="E205" s="36">
        <v>11344.933333333334</v>
      </c>
      <c r="F205" s="36">
        <v>11264.966666666667</v>
      </c>
      <c r="G205" s="36">
        <v>11204.933333333334</v>
      </c>
      <c r="H205" s="36">
        <v>11484.933333333334</v>
      </c>
      <c r="I205" s="36">
        <v>11544.966666666667</v>
      </c>
      <c r="J205" s="36">
        <v>11624.933333333334</v>
      </c>
      <c r="K205" s="31">
        <v>11465</v>
      </c>
      <c r="L205" s="31">
        <v>11325</v>
      </c>
      <c r="M205" s="31">
        <v>2.4867300000000001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122.42</v>
      </c>
      <c r="D206" s="36">
        <v>122.11</v>
      </c>
      <c r="E206" s="36">
        <v>120.82</v>
      </c>
      <c r="F206" s="36">
        <v>119.22</v>
      </c>
      <c r="G206" s="36">
        <v>117.92999999999999</v>
      </c>
      <c r="H206" s="36">
        <v>123.71</v>
      </c>
      <c r="I206" s="36">
        <v>124.99999999999999</v>
      </c>
      <c r="J206" s="36">
        <v>126.6</v>
      </c>
      <c r="K206" s="31">
        <v>123.4</v>
      </c>
      <c r="L206" s="31">
        <v>120.51</v>
      </c>
      <c r="M206" s="31">
        <v>90.802180000000007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2030.5</v>
      </c>
      <c r="D207" s="36">
        <v>2035.8999999999999</v>
      </c>
      <c r="E207" s="36">
        <v>2010.8999999999996</v>
      </c>
      <c r="F207" s="36">
        <v>1991.2999999999997</v>
      </c>
      <c r="G207" s="36">
        <v>1966.2999999999995</v>
      </c>
      <c r="H207" s="36">
        <v>2055.5</v>
      </c>
      <c r="I207" s="36">
        <v>2080.5</v>
      </c>
      <c r="J207" s="36">
        <v>2100.1</v>
      </c>
      <c r="K207" s="31">
        <v>2060.9</v>
      </c>
      <c r="L207" s="31">
        <v>2016.3</v>
      </c>
      <c r="M207" s="31">
        <v>2.1263800000000002</v>
      </c>
      <c r="N207" s="1"/>
      <c r="O207" s="1"/>
    </row>
    <row r="208" spans="1:15" ht="12.75" customHeight="1">
      <c r="A208" s="51">
        <v>203</v>
      </c>
      <c r="B208" s="53" t="s">
        <v>875</v>
      </c>
      <c r="C208" s="31">
        <v>1484.85</v>
      </c>
      <c r="D208" s="36">
        <v>1485.1333333333332</v>
      </c>
      <c r="E208" s="36">
        <v>1474.3166666666664</v>
      </c>
      <c r="F208" s="36">
        <v>1463.7833333333331</v>
      </c>
      <c r="G208" s="36">
        <v>1452.9666666666662</v>
      </c>
      <c r="H208" s="36">
        <v>1495.6666666666665</v>
      </c>
      <c r="I208" s="36">
        <v>1506.4833333333331</v>
      </c>
      <c r="J208" s="36">
        <v>1517.0166666666667</v>
      </c>
      <c r="K208" s="31">
        <v>1495.95</v>
      </c>
      <c r="L208" s="31">
        <v>1474.6</v>
      </c>
      <c r="M208" s="31">
        <v>8.1788299999999996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1521.45</v>
      </c>
      <c r="D209" s="36">
        <v>1518.2</v>
      </c>
      <c r="E209" s="36">
        <v>1502.4</v>
      </c>
      <c r="F209" s="36">
        <v>1483.3500000000001</v>
      </c>
      <c r="G209" s="36">
        <v>1467.5500000000002</v>
      </c>
      <c r="H209" s="36">
        <v>1537.25</v>
      </c>
      <c r="I209" s="36">
        <v>1553.0499999999997</v>
      </c>
      <c r="J209" s="36">
        <v>1572.1</v>
      </c>
      <c r="K209" s="31">
        <v>1534</v>
      </c>
      <c r="L209" s="31">
        <v>1499.15</v>
      </c>
      <c r="M209" s="31">
        <v>15.78787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463.25</v>
      </c>
      <c r="D210" s="36">
        <v>465.9666666666667</v>
      </c>
      <c r="E210" s="36">
        <v>458.28333333333342</v>
      </c>
      <c r="F210" s="36">
        <v>453.31666666666672</v>
      </c>
      <c r="G210" s="36">
        <v>445.63333333333344</v>
      </c>
      <c r="H210" s="36">
        <v>470.93333333333339</v>
      </c>
      <c r="I210" s="36">
        <v>478.61666666666667</v>
      </c>
      <c r="J210" s="36">
        <v>483.58333333333337</v>
      </c>
      <c r="K210" s="31">
        <v>473.65</v>
      </c>
      <c r="L210" s="31">
        <v>461</v>
      </c>
      <c r="M210" s="31">
        <v>119.33834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15.05</v>
      </c>
      <c r="D211" s="36">
        <v>15.146666666666668</v>
      </c>
      <c r="E211" s="36">
        <v>14.713333333333336</v>
      </c>
      <c r="F211" s="36">
        <v>14.376666666666669</v>
      </c>
      <c r="G211" s="36">
        <v>13.943333333333337</v>
      </c>
      <c r="H211" s="36">
        <v>15.483333333333336</v>
      </c>
      <c r="I211" s="36">
        <v>15.916666666666666</v>
      </c>
      <c r="J211" s="36">
        <v>16.253333333333337</v>
      </c>
      <c r="K211" s="31">
        <v>15.58</v>
      </c>
      <c r="L211" s="31">
        <v>14.81</v>
      </c>
      <c r="M211" s="31">
        <v>6859.5906500000001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1769.65</v>
      </c>
      <c r="D212" s="36">
        <v>1780.4166666666667</v>
      </c>
      <c r="E212" s="36">
        <v>1739.7833333333335</v>
      </c>
      <c r="F212" s="36">
        <v>1709.9166666666667</v>
      </c>
      <c r="G212" s="36">
        <v>1669.2833333333335</v>
      </c>
      <c r="H212" s="36">
        <v>1810.2833333333335</v>
      </c>
      <c r="I212" s="36">
        <v>1850.9166666666667</v>
      </c>
      <c r="J212" s="36">
        <v>1880.7833333333335</v>
      </c>
      <c r="K212" s="31">
        <v>1821.05</v>
      </c>
      <c r="L212" s="31">
        <v>1750.55</v>
      </c>
      <c r="M212" s="31">
        <v>15.53875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532.45000000000005</v>
      </c>
      <c r="D213" s="36">
        <v>535.43333333333339</v>
      </c>
      <c r="E213" s="36">
        <v>528.86666666666679</v>
      </c>
      <c r="F213" s="36">
        <v>525.28333333333342</v>
      </c>
      <c r="G213" s="36">
        <v>518.71666666666681</v>
      </c>
      <c r="H213" s="36">
        <v>539.01666666666677</v>
      </c>
      <c r="I213" s="36">
        <v>545.58333333333337</v>
      </c>
      <c r="J213" s="36">
        <v>549.16666666666674</v>
      </c>
      <c r="K213" s="31">
        <v>542</v>
      </c>
      <c r="L213" s="31">
        <v>531.85</v>
      </c>
      <c r="M213" s="31">
        <v>78.679910000000007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23.87</v>
      </c>
      <c r="D214" s="36">
        <v>23.75</v>
      </c>
      <c r="E214" s="36">
        <v>23.48</v>
      </c>
      <c r="F214" s="36">
        <v>23.09</v>
      </c>
      <c r="G214" s="36">
        <v>22.82</v>
      </c>
      <c r="H214" s="36">
        <v>24.14</v>
      </c>
      <c r="I214" s="36">
        <v>24.409999999999997</v>
      </c>
      <c r="J214" s="36">
        <v>24.8</v>
      </c>
      <c r="K214" s="31">
        <v>24.02</v>
      </c>
      <c r="L214" s="31">
        <v>23.36</v>
      </c>
      <c r="M214" s="31">
        <v>1424.8332700000001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142</v>
      </c>
      <c r="D215" s="36">
        <v>141.70000000000002</v>
      </c>
      <c r="E215" s="36">
        <v>140.35000000000002</v>
      </c>
      <c r="F215" s="36">
        <v>138.70000000000002</v>
      </c>
      <c r="G215" s="36">
        <v>137.35000000000002</v>
      </c>
      <c r="H215" s="36">
        <v>143.35000000000002</v>
      </c>
      <c r="I215" s="36">
        <v>144.69999999999999</v>
      </c>
      <c r="J215" s="36">
        <v>146.35000000000002</v>
      </c>
      <c r="K215" s="31">
        <v>143.05000000000001</v>
      </c>
      <c r="L215" s="31">
        <v>140.05000000000001</v>
      </c>
      <c r="M215" s="31">
        <v>99.646469999999994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244.45</v>
      </c>
      <c r="D216" s="36">
        <v>246.20000000000002</v>
      </c>
      <c r="E216" s="36">
        <v>240.10000000000002</v>
      </c>
      <c r="F216" s="36">
        <v>235.75</v>
      </c>
      <c r="G216" s="36">
        <v>229.65</v>
      </c>
      <c r="H216" s="36">
        <v>250.55000000000004</v>
      </c>
      <c r="I216" s="36">
        <v>256.64999999999998</v>
      </c>
      <c r="J216" s="36">
        <v>261.00000000000006</v>
      </c>
      <c r="K216" s="31">
        <v>252.3</v>
      </c>
      <c r="L216" s="31">
        <v>241.85</v>
      </c>
      <c r="M216" s="31">
        <v>558.33056999999997</v>
      </c>
      <c r="N216" s="1"/>
      <c r="O216" s="1"/>
    </row>
    <row r="217" spans="1:15" ht="12.75" customHeight="1">
      <c r="A217" s="51">
        <v>212</v>
      </c>
      <c r="B217" s="53" t="s">
        <v>236</v>
      </c>
      <c r="C217" s="31">
        <v>1111.55</v>
      </c>
      <c r="D217" s="36">
        <v>1119.8500000000001</v>
      </c>
      <c r="E217" s="36">
        <v>1099.7500000000002</v>
      </c>
      <c r="F217" s="36">
        <v>1087.95</v>
      </c>
      <c r="G217" s="36">
        <v>1067.8500000000001</v>
      </c>
      <c r="H217" s="36">
        <v>1131.6500000000003</v>
      </c>
      <c r="I217" s="36">
        <v>1151.7500000000002</v>
      </c>
      <c r="J217" s="36">
        <v>1163.5500000000004</v>
      </c>
      <c r="K217" s="31">
        <v>1139.95</v>
      </c>
      <c r="L217" s="31">
        <v>1108.05</v>
      </c>
      <c r="M217" s="31">
        <v>28.182510000000001</v>
      </c>
      <c r="N217" s="1"/>
      <c r="O217" s="1"/>
    </row>
    <row r="218" spans="1:15" ht="12.75" customHeight="1">
      <c r="A218" s="54"/>
      <c r="B218" s="191"/>
      <c r="C218" s="272"/>
      <c r="D218" s="272"/>
      <c r="E218" s="272"/>
      <c r="F218" s="272"/>
      <c r="G218" s="272"/>
      <c r="H218" s="272"/>
      <c r="I218" s="272"/>
      <c r="J218" s="272"/>
      <c r="K218" s="272"/>
      <c r="L218" s="273"/>
      <c r="M218" s="191"/>
      <c r="N218" s="191"/>
      <c r="O218" s="191"/>
    </row>
    <row r="219" spans="1:15" ht="12.75" customHeight="1">
      <c r="A219" s="54"/>
      <c r="N219" s="1"/>
      <c r="O219" s="1"/>
    </row>
    <row r="220" spans="1:15" ht="12.75" customHeight="1">
      <c r="A220" s="57" t="s">
        <v>301</v>
      </c>
      <c r="N220" s="1"/>
      <c r="O220" s="1"/>
    </row>
    <row r="221" spans="1:15" ht="12.75" customHeight="1">
      <c r="A221" s="58" t="s">
        <v>302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237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238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239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240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241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242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243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244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245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246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247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248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249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250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251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58"/>
      <c r="B1" s="359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45538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2" t="s">
        <v>16</v>
      </c>
      <c r="B9" s="354" t="s">
        <v>18</v>
      </c>
      <c r="C9" s="357" t="s">
        <v>20</v>
      </c>
      <c r="D9" s="357" t="s">
        <v>21</v>
      </c>
      <c r="E9" s="349" t="s">
        <v>22</v>
      </c>
      <c r="F9" s="350"/>
      <c r="G9" s="351"/>
      <c r="H9" s="349" t="s">
        <v>23</v>
      </c>
      <c r="I9" s="350"/>
      <c r="J9" s="351"/>
      <c r="K9" s="26"/>
      <c r="L9" s="27"/>
      <c r="M9" s="48"/>
      <c r="N9" s="1"/>
      <c r="O9" s="1"/>
    </row>
    <row r="10" spans="1:15" ht="42.75" customHeight="1">
      <c r="A10" s="353"/>
      <c r="B10" s="356"/>
      <c r="C10" s="356"/>
      <c r="D10" s="35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1086.5</v>
      </c>
      <c r="D11" s="36">
        <v>1081.05</v>
      </c>
      <c r="E11" s="36">
        <v>1067.75</v>
      </c>
      <c r="F11" s="36">
        <v>1049</v>
      </c>
      <c r="G11" s="36">
        <v>1035.7</v>
      </c>
      <c r="H11" s="36">
        <v>1099.8</v>
      </c>
      <c r="I11" s="36">
        <v>1113.0999999999997</v>
      </c>
      <c r="J11" s="36">
        <v>1131.8499999999999</v>
      </c>
      <c r="K11" s="31">
        <v>1094.3499999999999</v>
      </c>
      <c r="L11" s="31">
        <v>1062.3</v>
      </c>
      <c r="M11" s="31">
        <v>3.4237500000000001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35668.15</v>
      </c>
      <c r="D12" s="36">
        <v>35649.366666666669</v>
      </c>
      <c r="E12" s="36">
        <v>35398.78333333334</v>
      </c>
      <c r="F12" s="36">
        <v>35129.416666666672</v>
      </c>
      <c r="G12" s="36">
        <v>34878.833333333343</v>
      </c>
      <c r="H12" s="36">
        <v>35918.733333333337</v>
      </c>
      <c r="I12" s="36">
        <v>36169.316666666666</v>
      </c>
      <c r="J12" s="36">
        <v>36438.683333333334</v>
      </c>
      <c r="K12" s="31">
        <v>35899.949999999997</v>
      </c>
      <c r="L12" s="31">
        <v>35380</v>
      </c>
      <c r="M12" s="31">
        <v>1.298E-2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7699.25</v>
      </c>
      <c r="D13" s="36">
        <v>7761.083333333333</v>
      </c>
      <c r="E13" s="36">
        <v>7574.8166666666657</v>
      </c>
      <c r="F13" s="36">
        <v>7450.3833333333323</v>
      </c>
      <c r="G13" s="36">
        <v>7264.116666666665</v>
      </c>
      <c r="H13" s="36">
        <v>7885.5166666666664</v>
      </c>
      <c r="I13" s="36">
        <v>8071.7833333333347</v>
      </c>
      <c r="J13" s="36">
        <v>8196.2166666666672</v>
      </c>
      <c r="K13" s="31">
        <v>7947.35</v>
      </c>
      <c r="L13" s="31">
        <v>7636.65</v>
      </c>
      <c r="M13" s="31">
        <v>2.78992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2336.15</v>
      </c>
      <c r="D14" s="36">
        <v>2334</v>
      </c>
      <c r="E14" s="36">
        <v>2324.85</v>
      </c>
      <c r="F14" s="36">
        <v>2313.5499999999997</v>
      </c>
      <c r="G14" s="36">
        <v>2304.3999999999996</v>
      </c>
      <c r="H14" s="36">
        <v>2345.3000000000002</v>
      </c>
      <c r="I14" s="36">
        <v>2354.4499999999998</v>
      </c>
      <c r="J14" s="36">
        <v>2365.7500000000005</v>
      </c>
      <c r="K14" s="31">
        <v>2343.15</v>
      </c>
      <c r="L14" s="31">
        <v>2322.6999999999998</v>
      </c>
      <c r="M14" s="31">
        <v>1.4402999999999999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4320.45</v>
      </c>
      <c r="D15" s="36">
        <v>4317.4666666666662</v>
      </c>
      <c r="E15" s="36">
        <v>4288.0333333333328</v>
      </c>
      <c r="F15" s="36">
        <v>4255.6166666666668</v>
      </c>
      <c r="G15" s="36">
        <v>4226.1833333333334</v>
      </c>
      <c r="H15" s="36">
        <v>4349.8833333333323</v>
      </c>
      <c r="I15" s="36">
        <v>4379.3166666666648</v>
      </c>
      <c r="J15" s="36">
        <v>4411.7333333333318</v>
      </c>
      <c r="K15" s="31">
        <v>4346.8999999999996</v>
      </c>
      <c r="L15" s="31">
        <v>4285.05</v>
      </c>
      <c r="M15" s="31">
        <v>0.51465000000000005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1435.65</v>
      </c>
      <c r="D16" s="36">
        <v>1438.8166666666666</v>
      </c>
      <c r="E16" s="36">
        <v>1418.8333333333333</v>
      </c>
      <c r="F16" s="36">
        <v>1402.0166666666667</v>
      </c>
      <c r="G16" s="36">
        <v>1382.0333333333333</v>
      </c>
      <c r="H16" s="36">
        <v>1455.6333333333332</v>
      </c>
      <c r="I16" s="36">
        <v>1475.6166666666668</v>
      </c>
      <c r="J16" s="36">
        <v>1492.4333333333332</v>
      </c>
      <c r="K16" s="31">
        <v>1458.8</v>
      </c>
      <c r="L16" s="31">
        <v>1422</v>
      </c>
      <c r="M16" s="31">
        <v>6.4429600000000002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680.8</v>
      </c>
      <c r="D17" s="36">
        <v>684.6</v>
      </c>
      <c r="E17" s="36">
        <v>675.40000000000009</v>
      </c>
      <c r="F17" s="36">
        <v>670.00000000000011</v>
      </c>
      <c r="G17" s="36">
        <v>660.80000000000018</v>
      </c>
      <c r="H17" s="36">
        <v>690</v>
      </c>
      <c r="I17" s="36">
        <v>699.2</v>
      </c>
      <c r="J17" s="36">
        <v>704.59999999999991</v>
      </c>
      <c r="K17" s="31">
        <v>693.8</v>
      </c>
      <c r="L17" s="31">
        <v>679.2</v>
      </c>
      <c r="M17" s="31">
        <v>32.236539999999998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626.9</v>
      </c>
      <c r="D18" s="36">
        <v>629.38333333333333</v>
      </c>
      <c r="E18" s="36">
        <v>622.76666666666665</v>
      </c>
      <c r="F18" s="36">
        <v>618.63333333333333</v>
      </c>
      <c r="G18" s="36">
        <v>612.01666666666665</v>
      </c>
      <c r="H18" s="36">
        <v>633.51666666666665</v>
      </c>
      <c r="I18" s="36">
        <v>640.13333333333321</v>
      </c>
      <c r="J18" s="36">
        <v>644.26666666666665</v>
      </c>
      <c r="K18" s="31">
        <v>636</v>
      </c>
      <c r="L18" s="31">
        <v>625.25</v>
      </c>
      <c r="M18" s="31">
        <v>9.5728100000000005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1709.6</v>
      </c>
      <c r="D19" s="36">
        <v>1717</v>
      </c>
      <c r="E19" s="36">
        <v>1697.05</v>
      </c>
      <c r="F19" s="36">
        <v>1684.5</v>
      </c>
      <c r="G19" s="36">
        <v>1664.55</v>
      </c>
      <c r="H19" s="36">
        <v>1729.55</v>
      </c>
      <c r="I19" s="36">
        <v>1749.4999999999998</v>
      </c>
      <c r="J19" s="36">
        <v>1762.05</v>
      </c>
      <c r="K19" s="31">
        <v>1736.95</v>
      </c>
      <c r="L19" s="31">
        <v>1704.45</v>
      </c>
      <c r="M19" s="31">
        <v>0.75416000000000005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29979</v>
      </c>
      <c r="D20" s="36">
        <v>30001.533333333336</v>
      </c>
      <c r="E20" s="36">
        <v>29678.066666666673</v>
      </c>
      <c r="F20" s="36">
        <v>29377.133333333335</v>
      </c>
      <c r="G20" s="36">
        <v>29053.666666666672</v>
      </c>
      <c r="H20" s="36">
        <v>30302.466666666674</v>
      </c>
      <c r="I20" s="36">
        <v>30625.933333333342</v>
      </c>
      <c r="J20" s="36">
        <v>30926.866666666676</v>
      </c>
      <c r="K20" s="31">
        <v>30325</v>
      </c>
      <c r="L20" s="31">
        <v>29700.6</v>
      </c>
      <c r="M20" s="31">
        <v>0.12025</v>
      </c>
      <c r="N20" s="1"/>
      <c r="O20" s="1"/>
    </row>
    <row r="21" spans="1:15" ht="12" customHeight="1">
      <c r="A21" s="33">
        <v>11</v>
      </c>
      <c r="B21" s="53" t="s">
        <v>778</v>
      </c>
      <c r="C21" s="31">
        <v>1271.8499999999999</v>
      </c>
      <c r="D21" s="36">
        <v>1277.2833333333333</v>
      </c>
      <c r="E21" s="36">
        <v>1259.5666666666666</v>
      </c>
      <c r="F21" s="36">
        <v>1247.2833333333333</v>
      </c>
      <c r="G21" s="36">
        <v>1229.5666666666666</v>
      </c>
      <c r="H21" s="36">
        <v>1289.5666666666666</v>
      </c>
      <c r="I21" s="36">
        <v>1307.2833333333333</v>
      </c>
      <c r="J21" s="36">
        <v>1319.5666666666666</v>
      </c>
      <c r="K21" s="31">
        <v>1295</v>
      </c>
      <c r="L21" s="31">
        <v>1265</v>
      </c>
      <c r="M21" s="31">
        <v>1.7194700000000001</v>
      </c>
      <c r="N21" s="1"/>
      <c r="O21" s="1"/>
    </row>
    <row r="22" spans="1:15" ht="12" customHeight="1">
      <c r="A22" s="33">
        <v>12</v>
      </c>
      <c r="B22" s="53" t="s">
        <v>817</v>
      </c>
      <c r="C22" s="31">
        <v>1034.0999999999999</v>
      </c>
      <c r="D22" s="36">
        <v>1028.8333333333333</v>
      </c>
      <c r="E22" s="36">
        <v>1008.6666666666665</v>
      </c>
      <c r="F22" s="36">
        <v>983.23333333333323</v>
      </c>
      <c r="G22" s="36">
        <v>963.06666666666649</v>
      </c>
      <c r="H22" s="36">
        <v>1054.2666666666664</v>
      </c>
      <c r="I22" s="36">
        <v>1074.4333333333329</v>
      </c>
      <c r="J22" s="36">
        <v>1099.8666666666666</v>
      </c>
      <c r="K22" s="31">
        <v>1049</v>
      </c>
      <c r="L22" s="31">
        <v>1003.4</v>
      </c>
      <c r="M22" s="31">
        <v>28.21331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3042.15</v>
      </c>
      <c r="D23" s="36">
        <v>3032.9666666666667</v>
      </c>
      <c r="E23" s="36">
        <v>3006.7833333333333</v>
      </c>
      <c r="F23" s="36">
        <v>2971.4166666666665</v>
      </c>
      <c r="G23" s="36">
        <v>2945.2333333333331</v>
      </c>
      <c r="H23" s="36">
        <v>3068.3333333333335</v>
      </c>
      <c r="I23" s="36">
        <v>3094.5166666666669</v>
      </c>
      <c r="J23" s="36">
        <v>3129.8833333333337</v>
      </c>
      <c r="K23" s="31">
        <v>3059.15</v>
      </c>
      <c r="L23" s="31">
        <v>2997.6</v>
      </c>
      <c r="M23" s="31">
        <v>18.426580000000001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1945.7</v>
      </c>
      <c r="D24" s="36">
        <v>1914.9333333333332</v>
      </c>
      <c r="E24" s="36">
        <v>1869.8666666666663</v>
      </c>
      <c r="F24" s="36">
        <v>1794.0333333333331</v>
      </c>
      <c r="G24" s="36">
        <v>1748.9666666666662</v>
      </c>
      <c r="H24" s="36">
        <v>1990.7666666666664</v>
      </c>
      <c r="I24" s="36">
        <v>2035.8333333333335</v>
      </c>
      <c r="J24" s="36">
        <v>2111.6666666666665</v>
      </c>
      <c r="K24" s="31">
        <v>1960</v>
      </c>
      <c r="L24" s="31">
        <v>1839.1</v>
      </c>
      <c r="M24" s="31">
        <v>28.811730000000001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1494.5</v>
      </c>
      <c r="D25" s="36">
        <v>1490.9333333333334</v>
      </c>
      <c r="E25" s="36">
        <v>1482.3666666666668</v>
      </c>
      <c r="F25" s="36">
        <v>1470.2333333333333</v>
      </c>
      <c r="G25" s="36">
        <v>1461.6666666666667</v>
      </c>
      <c r="H25" s="36">
        <v>1503.0666666666668</v>
      </c>
      <c r="I25" s="36">
        <v>1511.6333333333334</v>
      </c>
      <c r="J25" s="36">
        <v>1523.7666666666669</v>
      </c>
      <c r="K25" s="31">
        <v>1499.5</v>
      </c>
      <c r="L25" s="31">
        <v>1478.8</v>
      </c>
      <c r="M25" s="31">
        <v>20.542439999999999</v>
      </c>
      <c r="N25" s="1"/>
      <c r="O25" s="1"/>
    </row>
    <row r="26" spans="1:15" ht="12.75" customHeight="1">
      <c r="A26" s="33">
        <v>16</v>
      </c>
      <c r="B26" s="53" t="s">
        <v>785</v>
      </c>
      <c r="C26" s="31">
        <v>670.2</v>
      </c>
      <c r="D26" s="36">
        <v>660.9</v>
      </c>
      <c r="E26" s="36">
        <v>637.34999999999991</v>
      </c>
      <c r="F26" s="36">
        <v>604.49999999999989</v>
      </c>
      <c r="G26" s="36">
        <v>580.94999999999982</v>
      </c>
      <c r="H26" s="36">
        <v>693.75</v>
      </c>
      <c r="I26" s="36">
        <v>717.3</v>
      </c>
      <c r="J26" s="36">
        <v>750.15000000000009</v>
      </c>
      <c r="K26" s="31">
        <v>684.45</v>
      </c>
      <c r="L26" s="31">
        <v>628.04999999999995</v>
      </c>
      <c r="M26" s="31">
        <v>197.22463999999999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847.85</v>
      </c>
      <c r="D27" s="36">
        <v>843.65</v>
      </c>
      <c r="E27" s="36">
        <v>835</v>
      </c>
      <c r="F27" s="36">
        <v>822.15</v>
      </c>
      <c r="G27" s="36">
        <v>813.5</v>
      </c>
      <c r="H27" s="36">
        <v>856.5</v>
      </c>
      <c r="I27" s="36">
        <v>865.14999999999986</v>
      </c>
      <c r="J27" s="36">
        <v>878</v>
      </c>
      <c r="K27" s="31">
        <v>852.3</v>
      </c>
      <c r="L27" s="31">
        <v>830.8</v>
      </c>
      <c r="M27" s="31">
        <v>36.842359999999999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376.3</v>
      </c>
      <c r="D28" s="36">
        <v>372.90000000000003</v>
      </c>
      <c r="E28" s="36">
        <v>365.50000000000006</v>
      </c>
      <c r="F28" s="36">
        <v>354.70000000000005</v>
      </c>
      <c r="G28" s="36">
        <v>347.30000000000007</v>
      </c>
      <c r="H28" s="36">
        <v>383.70000000000005</v>
      </c>
      <c r="I28" s="36">
        <v>391.1</v>
      </c>
      <c r="J28" s="36">
        <v>401.90000000000003</v>
      </c>
      <c r="K28" s="31">
        <v>380.3</v>
      </c>
      <c r="L28" s="31">
        <v>362.1</v>
      </c>
      <c r="M28" s="31">
        <v>61.93965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226.96</v>
      </c>
      <c r="D29" s="36">
        <v>224.49666666666667</v>
      </c>
      <c r="E29" s="36">
        <v>221.59333333333333</v>
      </c>
      <c r="F29" s="36">
        <v>216.22666666666666</v>
      </c>
      <c r="G29" s="36">
        <v>213.32333333333332</v>
      </c>
      <c r="H29" s="36">
        <v>229.86333333333334</v>
      </c>
      <c r="I29" s="36">
        <v>232.76666666666665</v>
      </c>
      <c r="J29" s="36">
        <v>238.13333333333335</v>
      </c>
      <c r="K29" s="31">
        <v>227.4</v>
      </c>
      <c r="L29" s="31">
        <v>219.13</v>
      </c>
      <c r="M29" s="31">
        <v>103.13854000000001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319.8</v>
      </c>
      <c r="D30" s="36">
        <v>316.13333333333338</v>
      </c>
      <c r="E30" s="36">
        <v>311.16666666666674</v>
      </c>
      <c r="F30" s="36">
        <v>302.53333333333336</v>
      </c>
      <c r="G30" s="36">
        <v>297.56666666666672</v>
      </c>
      <c r="H30" s="36">
        <v>324.76666666666677</v>
      </c>
      <c r="I30" s="36">
        <v>329.73333333333335</v>
      </c>
      <c r="J30" s="36">
        <v>338.36666666666679</v>
      </c>
      <c r="K30" s="31">
        <v>321.10000000000002</v>
      </c>
      <c r="L30" s="31">
        <v>307.5</v>
      </c>
      <c r="M30" s="31">
        <v>92.146439999999998</v>
      </c>
      <c r="N30" s="1"/>
      <c r="O30" s="1"/>
    </row>
    <row r="31" spans="1:15" ht="12.75" customHeight="1">
      <c r="A31" s="33">
        <v>21</v>
      </c>
      <c r="B31" s="53" t="s">
        <v>876</v>
      </c>
      <c r="C31" s="31">
        <v>803.6</v>
      </c>
      <c r="D31" s="36">
        <v>792.35</v>
      </c>
      <c r="E31" s="36">
        <v>771.25</v>
      </c>
      <c r="F31" s="36">
        <v>738.9</v>
      </c>
      <c r="G31" s="36">
        <v>717.8</v>
      </c>
      <c r="H31" s="36">
        <v>824.7</v>
      </c>
      <c r="I31" s="36">
        <v>845.80000000000018</v>
      </c>
      <c r="J31" s="36">
        <v>878.15000000000009</v>
      </c>
      <c r="K31" s="31">
        <v>813.45</v>
      </c>
      <c r="L31" s="31">
        <v>760</v>
      </c>
      <c r="M31" s="31">
        <v>11.675269999999999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878.75</v>
      </c>
      <c r="D32" s="36">
        <v>882.7833333333333</v>
      </c>
      <c r="E32" s="36">
        <v>870.96666666666658</v>
      </c>
      <c r="F32" s="36">
        <v>863.18333333333328</v>
      </c>
      <c r="G32" s="36">
        <v>851.36666666666656</v>
      </c>
      <c r="H32" s="36">
        <v>890.56666666666661</v>
      </c>
      <c r="I32" s="36">
        <v>902.38333333333321</v>
      </c>
      <c r="J32" s="36">
        <v>910.16666666666663</v>
      </c>
      <c r="K32" s="31">
        <v>894.6</v>
      </c>
      <c r="L32" s="31">
        <v>875</v>
      </c>
      <c r="M32" s="31">
        <v>0.24184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1615.5</v>
      </c>
      <c r="D33" s="36">
        <v>1624.0833333333333</v>
      </c>
      <c r="E33" s="36">
        <v>1593.7166666666665</v>
      </c>
      <c r="F33" s="36">
        <v>1571.9333333333332</v>
      </c>
      <c r="G33" s="36">
        <v>1541.5666666666664</v>
      </c>
      <c r="H33" s="36">
        <v>1645.8666666666666</v>
      </c>
      <c r="I33" s="36">
        <v>1676.2333333333333</v>
      </c>
      <c r="J33" s="36">
        <v>1698.0166666666667</v>
      </c>
      <c r="K33" s="31">
        <v>1654.45</v>
      </c>
      <c r="L33" s="31">
        <v>1602.3</v>
      </c>
      <c r="M33" s="31">
        <v>1.4682299999999999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3202.3</v>
      </c>
      <c r="D34" s="36">
        <v>3217.5333333333333</v>
      </c>
      <c r="E34" s="36">
        <v>3176.8166666666666</v>
      </c>
      <c r="F34" s="36">
        <v>3151.3333333333335</v>
      </c>
      <c r="G34" s="36">
        <v>3110.6166666666668</v>
      </c>
      <c r="H34" s="36">
        <v>3243.0166666666664</v>
      </c>
      <c r="I34" s="36">
        <v>3283.7333333333327</v>
      </c>
      <c r="J34" s="36">
        <v>3309.2166666666662</v>
      </c>
      <c r="K34" s="31">
        <v>3258.25</v>
      </c>
      <c r="L34" s="31">
        <v>3192.05</v>
      </c>
      <c r="M34" s="31">
        <v>0.58916000000000002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1069.9000000000001</v>
      </c>
      <c r="D35" s="36">
        <v>1070.3</v>
      </c>
      <c r="E35" s="36">
        <v>1060.6999999999998</v>
      </c>
      <c r="F35" s="36">
        <v>1051.4999999999998</v>
      </c>
      <c r="G35" s="36">
        <v>1041.8999999999996</v>
      </c>
      <c r="H35" s="36">
        <v>1079.5</v>
      </c>
      <c r="I35" s="36">
        <v>1089.0999999999999</v>
      </c>
      <c r="J35" s="36">
        <v>1098.3000000000002</v>
      </c>
      <c r="K35" s="31">
        <v>1079.9000000000001</v>
      </c>
      <c r="L35" s="31">
        <v>1061.0999999999999</v>
      </c>
      <c r="M35" s="31">
        <v>0.62934000000000001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6073.65</v>
      </c>
      <c r="D36" s="36">
        <v>6107.083333333333</v>
      </c>
      <c r="E36" s="36">
        <v>6024.1666666666661</v>
      </c>
      <c r="F36" s="36">
        <v>5974.6833333333334</v>
      </c>
      <c r="G36" s="36">
        <v>5891.7666666666664</v>
      </c>
      <c r="H36" s="36">
        <v>6156.5666666666657</v>
      </c>
      <c r="I36" s="36">
        <v>6239.4833333333318</v>
      </c>
      <c r="J36" s="36">
        <v>6288.9666666666653</v>
      </c>
      <c r="K36" s="31">
        <v>6190</v>
      </c>
      <c r="L36" s="31">
        <v>6057.6</v>
      </c>
      <c r="M36" s="31">
        <v>0.83377999999999997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2100.0500000000002</v>
      </c>
      <c r="D37" s="36">
        <v>2101.2333333333336</v>
      </c>
      <c r="E37" s="36">
        <v>2077.8166666666671</v>
      </c>
      <c r="F37" s="36">
        <v>2055.5833333333335</v>
      </c>
      <c r="G37" s="36">
        <v>2032.166666666667</v>
      </c>
      <c r="H37" s="36">
        <v>2123.4666666666672</v>
      </c>
      <c r="I37" s="36">
        <v>2146.8833333333332</v>
      </c>
      <c r="J37" s="36">
        <v>2169.1166666666672</v>
      </c>
      <c r="K37" s="31">
        <v>2124.65</v>
      </c>
      <c r="L37" s="31">
        <v>2079</v>
      </c>
      <c r="M37" s="31">
        <v>0.29437999999999998</v>
      </c>
      <c r="N37" s="1"/>
      <c r="O37" s="1"/>
    </row>
    <row r="38" spans="1:15" ht="12.75" customHeight="1">
      <c r="A38" s="33">
        <v>28</v>
      </c>
      <c r="B38" s="53" t="s">
        <v>733</v>
      </c>
      <c r="C38" s="31">
        <v>68.180000000000007</v>
      </c>
      <c r="D38" s="36">
        <v>68.926666666666662</v>
      </c>
      <c r="E38" s="36">
        <v>67.25333333333333</v>
      </c>
      <c r="F38" s="36">
        <v>66.326666666666668</v>
      </c>
      <c r="G38" s="36">
        <v>64.653333333333336</v>
      </c>
      <c r="H38" s="36">
        <v>69.853333333333325</v>
      </c>
      <c r="I38" s="36">
        <v>71.526666666666642</v>
      </c>
      <c r="J38" s="36">
        <v>72.453333333333319</v>
      </c>
      <c r="K38" s="31">
        <v>70.599999999999994</v>
      </c>
      <c r="L38" s="31">
        <v>68</v>
      </c>
      <c r="M38" s="31">
        <v>41.78302</v>
      </c>
      <c r="N38" s="1"/>
      <c r="O38" s="1"/>
    </row>
    <row r="39" spans="1:15" ht="12.75" customHeight="1">
      <c r="A39" s="33">
        <v>29</v>
      </c>
      <c r="B39" s="53" t="s">
        <v>818</v>
      </c>
      <c r="C39" s="31">
        <v>26.63</v>
      </c>
      <c r="D39" s="36">
        <v>26.796666666666667</v>
      </c>
      <c r="E39" s="36">
        <v>26.293333333333333</v>
      </c>
      <c r="F39" s="36">
        <v>25.956666666666667</v>
      </c>
      <c r="G39" s="36">
        <v>25.453333333333333</v>
      </c>
      <c r="H39" s="36">
        <v>27.133333333333333</v>
      </c>
      <c r="I39" s="36">
        <v>27.636666666666663</v>
      </c>
      <c r="J39" s="36">
        <v>27.973333333333333</v>
      </c>
      <c r="K39" s="31">
        <v>27.3</v>
      </c>
      <c r="L39" s="31">
        <v>26.46</v>
      </c>
      <c r="M39" s="31">
        <v>147.72863000000001</v>
      </c>
      <c r="N39" s="1"/>
      <c r="O39" s="1"/>
    </row>
    <row r="40" spans="1:15" ht="12.75" customHeight="1">
      <c r="A40" s="33">
        <v>30</v>
      </c>
      <c r="B40" s="53" t="s">
        <v>808</v>
      </c>
      <c r="C40" s="31">
        <v>1503.85</v>
      </c>
      <c r="D40" s="36">
        <v>1511.2833333333335</v>
      </c>
      <c r="E40" s="36">
        <v>1492.5666666666671</v>
      </c>
      <c r="F40" s="36">
        <v>1481.2833333333335</v>
      </c>
      <c r="G40" s="36">
        <v>1462.5666666666671</v>
      </c>
      <c r="H40" s="36">
        <v>1522.5666666666671</v>
      </c>
      <c r="I40" s="36">
        <v>1541.2833333333338</v>
      </c>
      <c r="J40" s="36">
        <v>1552.5666666666671</v>
      </c>
      <c r="K40" s="31">
        <v>1530</v>
      </c>
      <c r="L40" s="31">
        <v>1500</v>
      </c>
      <c r="M40" s="31">
        <v>3.63096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4465.8500000000004</v>
      </c>
      <c r="D41" s="36">
        <v>4467.9666666666672</v>
      </c>
      <c r="E41" s="36">
        <v>4415.9333333333343</v>
      </c>
      <c r="F41" s="36">
        <v>4366.0166666666673</v>
      </c>
      <c r="G41" s="36">
        <v>4313.9833333333345</v>
      </c>
      <c r="H41" s="36">
        <v>4517.8833333333341</v>
      </c>
      <c r="I41" s="36">
        <v>4569.916666666667</v>
      </c>
      <c r="J41" s="36">
        <v>4619.8333333333339</v>
      </c>
      <c r="K41" s="31">
        <v>4520</v>
      </c>
      <c r="L41" s="31">
        <v>4418.05</v>
      </c>
      <c r="M41" s="31">
        <v>0.64451000000000003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620.4</v>
      </c>
      <c r="D42" s="36">
        <v>620.29999999999995</v>
      </c>
      <c r="E42" s="36">
        <v>616.39999999999986</v>
      </c>
      <c r="F42" s="36">
        <v>612.39999999999986</v>
      </c>
      <c r="G42" s="36">
        <v>608.49999999999977</v>
      </c>
      <c r="H42" s="36">
        <v>624.29999999999995</v>
      </c>
      <c r="I42" s="36">
        <v>628.20000000000005</v>
      </c>
      <c r="J42" s="36">
        <v>632.20000000000005</v>
      </c>
      <c r="K42" s="31">
        <v>624.20000000000005</v>
      </c>
      <c r="L42" s="31">
        <v>616.29999999999995</v>
      </c>
      <c r="M42" s="31">
        <v>22.24671</v>
      </c>
      <c r="N42" s="1"/>
      <c r="O42" s="1"/>
    </row>
    <row r="43" spans="1:15" ht="12.75" customHeight="1">
      <c r="A43" s="33">
        <v>33</v>
      </c>
      <c r="B43" s="53" t="s">
        <v>843</v>
      </c>
      <c r="C43" s="31">
        <v>3872.25</v>
      </c>
      <c r="D43" s="36">
        <v>3865.4500000000003</v>
      </c>
      <c r="E43" s="36">
        <v>3821.8000000000006</v>
      </c>
      <c r="F43" s="36">
        <v>3771.3500000000004</v>
      </c>
      <c r="G43" s="36">
        <v>3727.7000000000007</v>
      </c>
      <c r="H43" s="36">
        <v>3915.9000000000005</v>
      </c>
      <c r="I43" s="36">
        <v>3959.55</v>
      </c>
      <c r="J43" s="36">
        <v>4010.0000000000005</v>
      </c>
      <c r="K43" s="31">
        <v>3909.1</v>
      </c>
      <c r="L43" s="31">
        <v>3815</v>
      </c>
      <c r="M43" s="31">
        <v>0.40439000000000003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2560.35</v>
      </c>
      <c r="D44" s="36">
        <v>2577.4500000000003</v>
      </c>
      <c r="E44" s="36">
        <v>2532.9000000000005</v>
      </c>
      <c r="F44" s="36">
        <v>2505.4500000000003</v>
      </c>
      <c r="G44" s="36">
        <v>2460.9000000000005</v>
      </c>
      <c r="H44" s="36">
        <v>2604.9000000000005</v>
      </c>
      <c r="I44" s="36">
        <v>2649.4500000000007</v>
      </c>
      <c r="J44" s="36">
        <v>2676.9000000000005</v>
      </c>
      <c r="K44" s="31">
        <v>2622</v>
      </c>
      <c r="L44" s="31">
        <v>2550</v>
      </c>
      <c r="M44" s="31">
        <v>4.9908900000000003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768.6</v>
      </c>
      <c r="D45" s="36">
        <v>772.88333333333321</v>
      </c>
      <c r="E45" s="36">
        <v>760.26666666666642</v>
      </c>
      <c r="F45" s="36">
        <v>751.93333333333317</v>
      </c>
      <c r="G45" s="36">
        <v>739.31666666666638</v>
      </c>
      <c r="H45" s="36">
        <v>781.21666666666647</v>
      </c>
      <c r="I45" s="36">
        <v>793.83333333333326</v>
      </c>
      <c r="J45" s="36">
        <v>802.16666666666652</v>
      </c>
      <c r="K45" s="31">
        <v>785.5</v>
      </c>
      <c r="L45" s="31">
        <v>764.55</v>
      </c>
      <c r="M45" s="31">
        <v>0.43630000000000002</v>
      </c>
      <c r="N45" s="1"/>
      <c r="O45" s="1"/>
    </row>
    <row r="46" spans="1:15" ht="12.75" customHeight="1">
      <c r="A46" s="33">
        <v>36</v>
      </c>
      <c r="B46" s="53" t="s">
        <v>787</v>
      </c>
      <c r="C46" s="31">
        <v>8833.35</v>
      </c>
      <c r="D46" s="36">
        <v>8949.0500000000011</v>
      </c>
      <c r="E46" s="36">
        <v>8653.2500000000018</v>
      </c>
      <c r="F46" s="36">
        <v>8473.1500000000015</v>
      </c>
      <c r="G46" s="36">
        <v>8177.3500000000022</v>
      </c>
      <c r="H46" s="36">
        <v>9129.1500000000015</v>
      </c>
      <c r="I46" s="36">
        <v>9424.9500000000007</v>
      </c>
      <c r="J46" s="36">
        <v>9605.0500000000011</v>
      </c>
      <c r="K46" s="31">
        <v>9244.85</v>
      </c>
      <c r="L46" s="31">
        <v>8768.9500000000007</v>
      </c>
      <c r="M46" s="31">
        <v>1.34494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6880.05</v>
      </c>
      <c r="D47" s="36">
        <v>6914.7</v>
      </c>
      <c r="E47" s="36">
        <v>6830.4</v>
      </c>
      <c r="F47" s="36">
        <v>6780.75</v>
      </c>
      <c r="G47" s="36">
        <v>6696.45</v>
      </c>
      <c r="H47" s="36">
        <v>6964.3499999999995</v>
      </c>
      <c r="I47" s="36">
        <v>7048.6500000000005</v>
      </c>
      <c r="J47" s="36">
        <v>7098.2999999999993</v>
      </c>
      <c r="K47" s="31">
        <v>6999</v>
      </c>
      <c r="L47" s="31">
        <v>6865.05</v>
      </c>
      <c r="M47" s="31">
        <v>2.48292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499.35</v>
      </c>
      <c r="D48" s="36">
        <v>497.4666666666667</v>
      </c>
      <c r="E48" s="36">
        <v>494.68333333333339</v>
      </c>
      <c r="F48" s="36">
        <v>490.01666666666671</v>
      </c>
      <c r="G48" s="36">
        <v>487.23333333333341</v>
      </c>
      <c r="H48" s="36">
        <v>502.13333333333338</v>
      </c>
      <c r="I48" s="36">
        <v>504.91666666666669</v>
      </c>
      <c r="J48" s="36">
        <v>509.58333333333337</v>
      </c>
      <c r="K48" s="31">
        <v>500.25</v>
      </c>
      <c r="L48" s="31">
        <v>492.8</v>
      </c>
      <c r="M48" s="31">
        <v>11.46829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321.5</v>
      </c>
      <c r="D49" s="36">
        <v>325.33333333333331</v>
      </c>
      <c r="E49" s="36">
        <v>314.76666666666665</v>
      </c>
      <c r="F49" s="36">
        <v>308.03333333333336</v>
      </c>
      <c r="G49" s="36">
        <v>297.4666666666667</v>
      </c>
      <c r="H49" s="36">
        <v>332.06666666666661</v>
      </c>
      <c r="I49" s="36">
        <v>342.63333333333333</v>
      </c>
      <c r="J49" s="36">
        <v>349.36666666666656</v>
      </c>
      <c r="K49" s="31">
        <v>335.9</v>
      </c>
      <c r="L49" s="31">
        <v>318.60000000000002</v>
      </c>
      <c r="M49" s="31">
        <v>7.3781400000000001</v>
      </c>
      <c r="N49" s="1"/>
      <c r="O49" s="1"/>
    </row>
    <row r="50" spans="1:15" ht="12.75" customHeight="1">
      <c r="A50" s="33">
        <v>40</v>
      </c>
      <c r="B50" s="53" t="s">
        <v>786</v>
      </c>
      <c r="C50" s="31">
        <v>707.8</v>
      </c>
      <c r="D50" s="36">
        <v>716.94999999999993</v>
      </c>
      <c r="E50" s="36">
        <v>693.09999999999991</v>
      </c>
      <c r="F50" s="36">
        <v>678.4</v>
      </c>
      <c r="G50" s="36">
        <v>654.54999999999995</v>
      </c>
      <c r="H50" s="36">
        <v>731.64999999999986</v>
      </c>
      <c r="I50" s="36">
        <v>755.5</v>
      </c>
      <c r="J50" s="36">
        <v>770.19999999999982</v>
      </c>
      <c r="K50" s="31">
        <v>740.8</v>
      </c>
      <c r="L50" s="31">
        <v>702.25</v>
      </c>
      <c r="M50" s="31">
        <v>15.2797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632.75</v>
      </c>
      <c r="D51" s="36">
        <v>634</v>
      </c>
      <c r="E51" s="36">
        <v>624.04999999999995</v>
      </c>
      <c r="F51" s="36">
        <v>615.34999999999991</v>
      </c>
      <c r="G51" s="36">
        <v>605.39999999999986</v>
      </c>
      <c r="H51" s="36">
        <v>642.70000000000005</v>
      </c>
      <c r="I51" s="36">
        <v>652.65000000000009</v>
      </c>
      <c r="J51" s="36">
        <v>661.35000000000014</v>
      </c>
      <c r="K51" s="31">
        <v>643.95000000000005</v>
      </c>
      <c r="L51" s="31">
        <v>625.29999999999995</v>
      </c>
      <c r="M51" s="31">
        <v>0.86087999999999998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251.35</v>
      </c>
      <c r="D52" s="36">
        <v>253.30000000000004</v>
      </c>
      <c r="E52" s="36">
        <v>248.50000000000006</v>
      </c>
      <c r="F52" s="36">
        <v>245.65</v>
      </c>
      <c r="G52" s="36">
        <v>240.85000000000002</v>
      </c>
      <c r="H52" s="36">
        <v>256.15000000000009</v>
      </c>
      <c r="I52" s="36">
        <v>260.9500000000001</v>
      </c>
      <c r="J52" s="36">
        <v>263.80000000000013</v>
      </c>
      <c r="K52" s="31">
        <v>258.10000000000002</v>
      </c>
      <c r="L52" s="31">
        <v>250.45</v>
      </c>
      <c r="M52" s="31">
        <v>73.918980000000005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3150.95</v>
      </c>
      <c r="D53" s="36">
        <v>3158.1833333333329</v>
      </c>
      <c r="E53" s="36">
        <v>3132.3666666666659</v>
      </c>
      <c r="F53" s="36">
        <v>3113.7833333333328</v>
      </c>
      <c r="G53" s="36">
        <v>3087.9666666666658</v>
      </c>
      <c r="H53" s="36">
        <v>3176.766666666666</v>
      </c>
      <c r="I53" s="36">
        <v>3202.5833333333326</v>
      </c>
      <c r="J53" s="36">
        <v>3221.1666666666661</v>
      </c>
      <c r="K53" s="31">
        <v>3184</v>
      </c>
      <c r="L53" s="31">
        <v>3139.6</v>
      </c>
      <c r="M53" s="31">
        <v>7.0235799999999999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402.2</v>
      </c>
      <c r="D54" s="36">
        <v>403.93333333333334</v>
      </c>
      <c r="E54" s="36">
        <v>399.26666666666665</v>
      </c>
      <c r="F54" s="36">
        <v>396.33333333333331</v>
      </c>
      <c r="G54" s="36">
        <v>391.66666666666663</v>
      </c>
      <c r="H54" s="36">
        <v>406.86666666666667</v>
      </c>
      <c r="I54" s="36">
        <v>411.5333333333333</v>
      </c>
      <c r="J54" s="36">
        <v>414.4666666666667</v>
      </c>
      <c r="K54" s="31">
        <v>408.6</v>
      </c>
      <c r="L54" s="31">
        <v>401</v>
      </c>
      <c r="M54" s="31">
        <v>8.9205699999999997</v>
      </c>
      <c r="N54" s="1"/>
      <c r="O54" s="1"/>
    </row>
    <row r="55" spans="1:15" ht="12.75" customHeight="1">
      <c r="A55" s="33">
        <v>45</v>
      </c>
      <c r="B55" s="53" t="s">
        <v>844</v>
      </c>
      <c r="C55" s="31">
        <v>6707.85</v>
      </c>
      <c r="D55" s="36">
        <v>6623.4666666666672</v>
      </c>
      <c r="E55" s="36">
        <v>6451.9333333333343</v>
      </c>
      <c r="F55" s="36">
        <v>6196.0166666666673</v>
      </c>
      <c r="G55" s="36">
        <v>6024.4833333333345</v>
      </c>
      <c r="H55" s="36">
        <v>6879.3833333333341</v>
      </c>
      <c r="I55" s="36">
        <v>7050.916666666667</v>
      </c>
      <c r="J55" s="36">
        <v>7306.8333333333339</v>
      </c>
      <c r="K55" s="31">
        <v>6795</v>
      </c>
      <c r="L55" s="31">
        <v>6367.55</v>
      </c>
      <c r="M55" s="31">
        <v>0.13438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1916.5</v>
      </c>
      <c r="D56" s="36">
        <v>1921.3999999999999</v>
      </c>
      <c r="E56" s="36">
        <v>1905.0999999999997</v>
      </c>
      <c r="F56" s="36">
        <v>1893.6999999999998</v>
      </c>
      <c r="G56" s="36">
        <v>1877.3999999999996</v>
      </c>
      <c r="H56" s="36">
        <v>1932.7999999999997</v>
      </c>
      <c r="I56" s="36">
        <v>1949.1</v>
      </c>
      <c r="J56" s="36">
        <v>1960.4999999999998</v>
      </c>
      <c r="K56" s="31">
        <v>1937.7</v>
      </c>
      <c r="L56" s="31">
        <v>1910</v>
      </c>
      <c r="M56" s="31">
        <v>4.2036300000000004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7875.2</v>
      </c>
      <c r="D57" s="36">
        <v>7914.7333333333336</v>
      </c>
      <c r="E57" s="36">
        <v>7784.4666666666672</v>
      </c>
      <c r="F57" s="36">
        <v>7693.7333333333336</v>
      </c>
      <c r="G57" s="36">
        <v>7563.4666666666672</v>
      </c>
      <c r="H57" s="36">
        <v>8005.4666666666672</v>
      </c>
      <c r="I57" s="36">
        <v>8135.7333333333336</v>
      </c>
      <c r="J57" s="36">
        <v>8226.4666666666672</v>
      </c>
      <c r="K57" s="31">
        <v>8045</v>
      </c>
      <c r="L57" s="31">
        <v>7824</v>
      </c>
      <c r="M57" s="31">
        <v>0.37618000000000001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1553.95</v>
      </c>
      <c r="D58" s="36">
        <v>1562.5</v>
      </c>
      <c r="E58" s="36">
        <v>1540.55</v>
      </c>
      <c r="F58" s="36">
        <v>1527.1499999999999</v>
      </c>
      <c r="G58" s="36">
        <v>1505.1999999999998</v>
      </c>
      <c r="H58" s="36">
        <v>1575.9</v>
      </c>
      <c r="I58" s="36">
        <v>1597.85</v>
      </c>
      <c r="J58" s="36">
        <v>1611.2500000000002</v>
      </c>
      <c r="K58" s="31">
        <v>1584.45</v>
      </c>
      <c r="L58" s="31">
        <v>1549.1</v>
      </c>
      <c r="M58" s="31">
        <v>7.28911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670.9</v>
      </c>
      <c r="D59" s="36">
        <v>676.66666666666663</v>
      </c>
      <c r="E59" s="36">
        <v>661.33333333333326</v>
      </c>
      <c r="F59" s="36">
        <v>651.76666666666665</v>
      </c>
      <c r="G59" s="36">
        <v>636.43333333333328</v>
      </c>
      <c r="H59" s="36">
        <v>686.23333333333323</v>
      </c>
      <c r="I59" s="36">
        <v>701.56666666666649</v>
      </c>
      <c r="J59" s="36">
        <v>711.13333333333321</v>
      </c>
      <c r="K59" s="31">
        <v>692</v>
      </c>
      <c r="L59" s="31">
        <v>667.1</v>
      </c>
      <c r="M59" s="31">
        <v>4.0397600000000002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4999.8500000000004</v>
      </c>
      <c r="D60" s="36">
        <v>4991.5999999999995</v>
      </c>
      <c r="E60" s="36">
        <v>4959.2499999999991</v>
      </c>
      <c r="F60" s="36">
        <v>4918.6499999999996</v>
      </c>
      <c r="G60" s="36">
        <v>4886.2999999999993</v>
      </c>
      <c r="H60" s="36">
        <v>5032.1999999999989</v>
      </c>
      <c r="I60" s="36">
        <v>5064.5499999999993</v>
      </c>
      <c r="J60" s="36">
        <v>5105.1499999999987</v>
      </c>
      <c r="K60" s="31">
        <v>5023.95</v>
      </c>
      <c r="L60" s="31">
        <v>4951</v>
      </c>
      <c r="M60" s="31">
        <v>2.9059599999999999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1188.8</v>
      </c>
      <c r="D61" s="36">
        <v>1185.6333333333334</v>
      </c>
      <c r="E61" s="36">
        <v>1177.2666666666669</v>
      </c>
      <c r="F61" s="36">
        <v>1165.7333333333333</v>
      </c>
      <c r="G61" s="36">
        <v>1157.3666666666668</v>
      </c>
      <c r="H61" s="36">
        <v>1197.166666666667</v>
      </c>
      <c r="I61" s="36">
        <v>1205.5333333333333</v>
      </c>
      <c r="J61" s="36">
        <v>1217.0666666666671</v>
      </c>
      <c r="K61" s="31">
        <v>1194</v>
      </c>
      <c r="L61" s="31">
        <v>1174.0999999999999</v>
      </c>
      <c r="M61" s="31">
        <v>64.323620000000005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3798.5</v>
      </c>
      <c r="D62" s="36">
        <v>3806.25</v>
      </c>
      <c r="E62" s="36">
        <v>3762.5</v>
      </c>
      <c r="F62" s="36">
        <v>3726.5</v>
      </c>
      <c r="G62" s="36">
        <v>3682.75</v>
      </c>
      <c r="H62" s="36">
        <v>3842.25</v>
      </c>
      <c r="I62" s="36">
        <v>3886</v>
      </c>
      <c r="J62" s="36">
        <v>3922</v>
      </c>
      <c r="K62" s="31">
        <v>3850</v>
      </c>
      <c r="L62" s="31">
        <v>3770.25</v>
      </c>
      <c r="M62" s="31">
        <v>2.3595299999999999</v>
      </c>
      <c r="N62" s="1"/>
      <c r="O62" s="1"/>
    </row>
    <row r="63" spans="1:15" ht="12.75" customHeight="1">
      <c r="A63" s="33">
        <v>53</v>
      </c>
      <c r="B63" s="53" t="s">
        <v>789</v>
      </c>
      <c r="C63" s="31">
        <v>427.95</v>
      </c>
      <c r="D63" s="36">
        <v>425.06666666666666</v>
      </c>
      <c r="E63" s="36">
        <v>410.13333333333333</v>
      </c>
      <c r="F63" s="36">
        <v>392.31666666666666</v>
      </c>
      <c r="G63" s="36">
        <v>377.38333333333333</v>
      </c>
      <c r="H63" s="36">
        <v>442.88333333333333</v>
      </c>
      <c r="I63" s="36">
        <v>457.81666666666661</v>
      </c>
      <c r="J63" s="36">
        <v>475.63333333333333</v>
      </c>
      <c r="K63" s="31">
        <v>440</v>
      </c>
      <c r="L63" s="31">
        <v>407.25</v>
      </c>
      <c r="M63" s="31">
        <v>50.158540000000002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2765.1</v>
      </c>
      <c r="D64" s="36">
        <v>2785.2000000000003</v>
      </c>
      <c r="E64" s="36">
        <v>2730.9000000000005</v>
      </c>
      <c r="F64" s="36">
        <v>2696.7000000000003</v>
      </c>
      <c r="G64" s="36">
        <v>2642.4000000000005</v>
      </c>
      <c r="H64" s="36">
        <v>2819.4000000000005</v>
      </c>
      <c r="I64" s="36">
        <v>2873.7000000000007</v>
      </c>
      <c r="J64" s="36">
        <v>2907.9000000000005</v>
      </c>
      <c r="K64" s="31">
        <v>2839.5</v>
      </c>
      <c r="L64" s="31">
        <v>2751</v>
      </c>
      <c r="M64" s="31">
        <v>5.6463900000000002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11126.1</v>
      </c>
      <c r="D65" s="36">
        <v>11064.116666666667</v>
      </c>
      <c r="E65" s="36">
        <v>10974.133333333333</v>
      </c>
      <c r="F65" s="36">
        <v>10822.166666666666</v>
      </c>
      <c r="G65" s="36">
        <v>10732.183333333332</v>
      </c>
      <c r="H65" s="36">
        <v>11216.083333333334</v>
      </c>
      <c r="I65" s="36">
        <v>11306.066666666668</v>
      </c>
      <c r="J65" s="36">
        <v>11458.033333333335</v>
      </c>
      <c r="K65" s="31">
        <v>11154.1</v>
      </c>
      <c r="L65" s="31">
        <v>10912.15</v>
      </c>
      <c r="M65" s="31">
        <v>7.8710800000000001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7440.05</v>
      </c>
      <c r="D66" s="36">
        <v>7373.0166666666664</v>
      </c>
      <c r="E66" s="36">
        <v>7296.0333333333328</v>
      </c>
      <c r="F66" s="36">
        <v>7152.0166666666664</v>
      </c>
      <c r="G66" s="36">
        <v>7075.0333333333328</v>
      </c>
      <c r="H66" s="36">
        <v>7517.0333333333328</v>
      </c>
      <c r="I66" s="36">
        <v>7594.0166666666664</v>
      </c>
      <c r="J66" s="36">
        <v>7738.0333333333328</v>
      </c>
      <c r="K66" s="31">
        <v>7450</v>
      </c>
      <c r="L66" s="31">
        <v>7229</v>
      </c>
      <c r="M66" s="31">
        <v>22.96378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1840.55</v>
      </c>
      <c r="D67" s="36">
        <v>1830.1166666666668</v>
      </c>
      <c r="E67" s="36">
        <v>1798.2333333333336</v>
      </c>
      <c r="F67" s="36">
        <v>1755.9166666666667</v>
      </c>
      <c r="G67" s="36">
        <v>1724.0333333333335</v>
      </c>
      <c r="H67" s="36">
        <v>1872.4333333333336</v>
      </c>
      <c r="I67" s="36">
        <v>1904.3166666666668</v>
      </c>
      <c r="J67" s="36">
        <v>1946.6333333333337</v>
      </c>
      <c r="K67" s="31">
        <v>1862</v>
      </c>
      <c r="L67" s="31">
        <v>1787.8</v>
      </c>
      <c r="M67" s="31">
        <v>54.425759999999997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10631.25</v>
      </c>
      <c r="D68" s="36">
        <v>10493.316666666668</v>
      </c>
      <c r="E68" s="36">
        <v>10237.983333333335</v>
      </c>
      <c r="F68" s="36">
        <v>9844.7166666666672</v>
      </c>
      <c r="G68" s="36">
        <v>9589.383333333335</v>
      </c>
      <c r="H68" s="36">
        <v>10886.583333333336</v>
      </c>
      <c r="I68" s="36">
        <v>11141.916666666668</v>
      </c>
      <c r="J68" s="36">
        <v>11535.183333333336</v>
      </c>
      <c r="K68" s="31">
        <v>10748.65</v>
      </c>
      <c r="L68" s="31">
        <v>10100.049999999999</v>
      </c>
      <c r="M68" s="31">
        <v>3.0169000000000001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2198.15</v>
      </c>
      <c r="D69" s="36">
        <v>2211.15</v>
      </c>
      <c r="E69" s="36">
        <v>2177.1000000000004</v>
      </c>
      <c r="F69" s="36">
        <v>2156.0500000000002</v>
      </c>
      <c r="G69" s="36">
        <v>2122.0000000000005</v>
      </c>
      <c r="H69" s="36">
        <v>2232.2000000000003</v>
      </c>
      <c r="I69" s="36">
        <v>2266.2500000000005</v>
      </c>
      <c r="J69" s="36">
        <v>2287.3000000000002</v>
      </c>
      <c r="K69" s="31">
        <v>2245.1999999999998</v>
      </c>
      <c r="L69" s="31">
        <v>2190.1</v>
      </c>
      <c r="M69" s="31">
        <v>0.30908000000000002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2895.45</v>
      </c>
      <c r="D70" s="36">
        <v>2881.7666666666664</v>
      </c>
      <c r="E70" s="36">
        <v>2848.5333333333328</v>
      </c>
      <c r="F70" s="36">
        <v>2801.6166666666663</v>
      </c>
      <c r="G70" s="36">
        <v>2768.3833333333328</v>
      </c>
      <c r="H70" s="36">
        <v>2928.6833333333329</v>
      </c>
      <c r="I70" s="36">
        <v>2961.9166666666665</v>
      </c>
      <c r="J70" s="36">
        <v>3008.833333333333</v>
      </c>
      <c r="K70" s="31">
        <v>2915</v>
      </c>
      <c r="L70" s="31">
        <v>2834.85</v>
      </c>
      <c r="M70" s="31">
        <v>3.4140999999999999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591.85</v>
      </c>
      <c r="D71" s="36">
        <v>593.04999999999995</v>
      </c>
      <c r="E71" s="36">
        <v>586.09999999999991</v>
      </c>
      <c r="F71" s="36">
        <v>580.34999999999991</v>
      </c>
      <c r="G71" s="36">
        <v>573.39999999999986</v>
      </c>
      <c r="H71" s="36">
        <v>598.79999999999995</v>
      </c>
      <c r="I71" s="36">
        <v>605.75</v>
      </c>
      <c r="J71" s="36">
        <v>611.5</v>
      </c>
      <c r="K71" s="31">
        <v>600</v>
      </c>
      <c r="L71" s="31">
        <v>587.29999999999995</v>
      </c>
      <c r="M71" s="31">
        <v>19.034079999999999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201.61</v>
      </c>
      <c r="D72" s="36">
        <v>201.54333333333332</v>
      </c>
      <c r="E72" s="36">
        <v>199.44666666666666</v>
      </c>
      <c r="F72" s="36">
        <v>197.28333333333333</v>
      </c>
      <c r="G72" s="36">
        <v>195.18666666666667</v>
      </c>
      <c r="H72" s="36">
        <v>203.70666666666665</v>
      </c>
      <c r="I72" s="36">
        <v>205.80333333333328</v>
      </c>
      <c r="J72" s="36">
        <v>207.96666666666664</v>
      </c>
      <c r="K72" s="31">
        <v>203.64</v>
      </c>
      <c r="L72" s="31">
        <v>199.38</v>
      </c>
      <c r="M72" s="31">
        <v>136.53009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253.9</v>
      </c>
      <c r="D73" s="36">
        <v>252.65</v>
      </c>
      <c r="E73" s="36">
        <v>249.35000000000002</v>
      </c>
      <c r="F73" s="36">
        <v>244.8</v>
      </c>
      <c r="G73" s="36">
        <v>241.50000000000003</v>
      </c>
      <c r="H73" s="36">
        <v>257.20000000000005</v>
      </c>
      <c r="I73" s="36">
        <v>260.5</v>
      </c>
      <c r="J73" s="36">
        <v>265.05</v>
      </c>
      <c r="K73" s="31">
        <v>255.95</v>
      </c>
      <c r="L73" s="31">
        <v>248.1</v>
      </c>
      <c r="M73" s="31">
        <v>174.93446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117.4</v>
      </c>
      <c r="D74" s="36">
        <v>117.61333333333334</v>
      </c>
      <c r="E74" s="36">
        <v>116.43666666666668</v>
      </c>
      <c r="F74" s="36">
        <v>115.47333333333334</v>
      </c>
      <c r="G74" s="36">
        <v>114.29666666666668</v>
      </c>
      <c r="H74" s="36">
        <v>118.57666666666668</v>
      </c>
      <c r="I74" s="36">
        <v>119.75333333333336</v>
      </c>
      <c r="J74" s="36">
        <v>120.71666666666668</v>
      </c>
      <c r="K74" s="31">
        <v>118.79</v>
      </c>
      <c r="L74" s="31">
        <v>116.65</v>
      </c>
      <c r="M74" s="31">
        <v>37.845089999999999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61.98</v>
      </c>
      <c r="D75" s="36">
        <v>62.173333333333325</v>
      </c>
      <c r="E75" s="36">
        <v>61.556666666666651</v>
      </c>
      <c r="F75" s="36">
        <v>61.133333333333326</v>
      </c>
      <c r="G75" s="36">
        <v>60.516666666666652</v>
      </c>
      <c r="H75" s="36">
        <v>62.59666666666665</v>
      </c>
      <c r="I75" s="36">
        <v>63.213333333333324</v>
      </c>
      <c r="J75" s="36">
        <v>63.636666666666649</v>
      </c>
      <c r="K75" s="31">
        <v>62.79</v>
      </c>
      <c r="L75" s="31">
        <v>61.75</v>
      </c>
      <c r="M75" s="31">
        <v>52.662269999999999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1460.8</v>
      </c>
      <c r="D76" s="36">
        <v>1459.0166666666667</v>
      </c>
      <c r="E76" s="36">
        <v>1453.7833333333333</v>
      </c>
      <c r="F76" s="36">
        <v>1446.7666666666667</v>
      </c>
      <c r="G76" s="36">
        <v>1441.5333333333333</v>
      </c>
      <c r="H76" s="36">
        <v>1466.0333333333333</v>
      </c>
      <c r="I76" s="36">
        <v>1471.2666666666664</v>
      </c>
      <c r="J76" s="36">
        <v>1478.2833333333333</v>
      </c>
      <c r="K76" s="31">
        <v>1464.25</v>
      </c>
      <c r="L76" s="31">
        <v>1452</v>
      </c>
      <c r="M76" s="31">
        <v>1.48241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6314.05</v>
      </c>
      <c r="D77" s="36">
        <v>6332.7</v>
      </c>
      <c r="E77" s="36">
        <v>6270.4</v>
      </c>
      <c r="F77" s="36">
        <v>6226.75</v>
      </c>
      <c r="G77" s="36">
        <v>6164.45</v>
      </c>
      <c r="H77" s="36">
        <v>6376.3499999999995</v>
      </c>
      <c r="I77" s="36">
        <v>6438.6500000000005</v>
      </c>
      <c r="J77" s="36">
        <v>6482.2999999999993</v>
      </c>
      <c r="K77" s="31">
        <v>6395</v>
      </c>
      <c r="L77" s="31">
        <v>6289.05</v>
      </c>
      <c r="M77" s="31">
        <v>0.76263000000000003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576.1</v>
      </c>
      <c r="D78" s="36">
        <v>575.16666666666663</v>
      </c>
      <c r="E78" s="36">
        <v>571.08333333333326</v>
      </c>
      <c r="F78" s="36">
        <v>566.06666666666661</v>
      </c>
      <c r="G78" s="36">
        <v>561.98333333333323</v>
      </c>
      <c r="H78" s="36">
        <v>580.18333333333328</v>
      </c>
      <c r="I78" s="36">
        <v>584.26666666666654</v>
      </c>
      <c r="J78" s="36">
        <v>589.2833333333333</v>
      </c>
      <c r="K78" s="31">
        <v>579.25</v>
      </c>
      <c r="L78" s="31">
        <v>570.15</v>
      </c>
      <c r="M78" s="31">
        <v>6.5514200000000002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1303.8499999999999</v>
      </c>
      <c r="D79" s="36">
        <v>1300.4333333333334</v>
      </c>
      <c r="E79" s="36">
        <v>1289.4166666666667</v>
      </c>
      <c r="F79" s="36">
        <v>1274.9833333333333</v>
      </c>
      <c r="G79" s="36">
        <v>1263.9666666666667</v>
      </c>
      <c r="H79" s="36">
        <v>1314.8666666666668</v>
      </c>
      <c r="I79" s="36">
        <v>1325.8833333333332</v>
      </c>
      <c r="J79" s="36">
        <v>1340.3166666666668</v>
      </c>
      <c r="K79" s="31">
        <v>1311.45</v>
      </c>
      <c r="L79" s="31">
        <v>1286</v>
      </c>
      <c r="M79" s="31">
        <v>7.2499200000000004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296.89999999999998</v>
      </c>
      <c r="D80" s="36">
        <v>297.96666666666664</v>
      </c>
      <c r="E80" s="36">
        <v>293.98333333333329</v>
      </c>
      <c r="F80" s="36">
        <v>291.06666666666666</v>
      </c>
      <c r="G80" s="36">
        <v>287.08333333333331</v>
      </c>
      <c r="H80" s="36">
        <v>300.88333333333327</v>
      </c>
      <c r="I80" s="36">
        <v>304.86666666666662</v>
      </c>
      <c r="J80" s="36">
        <v>307.78333333333325</v>
      </c>
      <c r="K80" s="31">
        <v>301.95</v>
      </c>
      <c r="L80" s="31">
        <v>295.05</v>
      </c>
      <c r="M80" s="31">
        <v>117.13172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1562.45</v>
      </c>
      <c r="D81" s="36">
        <v>1568.9833333333333</v>
      </c>
      <c r="E81" s="36">
        <v>1538.9666666666667</v>
      </c>
      <c r="F81" s="36">
        <v>1515.4833333333333</v>
      </c>
      <c r="G81" s="36">
        <v>1485.4666666666667</v>
      </c>
      <c r="H81" s="36">
        <v>1592.4666666666667</v>
      </c>
      <c r="I81" s="36">
        <v>1622.4833333333336</v>
      </c>
      <c r="J81" s="36">
        <v>1645.9666666666667</v>
      </c>
      <c r="K81" s="31">
        <v>1599</v>
      </c>
      <c r="L81" s="31">
        <v>1545.5</v>
      </c>
      <c r="M81" s="31">
        <v>9.3105799999999999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286.8</v>
      </c>
      <c r="D82" s="36">
        <v>287.95</v>
      </c>
      <c r="E82" s="36">
        <v>283.89999999999998</v>
      </c>
      <c r="F82" s="36">
        <v>281</v>
      </c>
      <c r="G82" s="36">
        <v>276.95</v>
      </c>
      <c r="H82" s="36">
        <v>290.84999999999997</v>
      </c>
      <c r="I82" s="36">
        <v>294.90000000000003</v>
      </c>
      <c r="J82" s="36">
        <v>297.79999999999995</v>
      </c>
      <c r="K82" s="31">
        <v>292</v>
      </c>
      <c r="L82" s="31">
        <v>285.05</v>
      </c>
      <c r="M82" s="31">
        <v>65.005979999999994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358.45</v>
      </c>
      <c r="D83" s="36">
        <v>361.05</v>
      </c>
      <c r="E83" s="36">
        <v>354.90000000000003</v>
      </c>
      <c r="F83" s="36">
        <v>351.35</v>
      </c>
      <c r="G83" s="36">
        <v>345.20000000000005</v>
      </c>
      <c r="H83" s="36">
        <v>364.6</v>
      </c>
      <c r="I83" s="36">
        <v>370.75</v>
      </c>
      <c r="J83" s="36">
        <v>374.3</v>
      </c>
      <c r="K83" s="31">
        <v>367.2</v>
      </c>
      <c r="L83" s="31">
        <v>357.5</v>
      </c>
      <c r="M83" s="31">
        <v>143.44784999999999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1571.35</v>
      </c>
      <c r="D84" s="36">
        <v>1580.6166666666668</v>
      </c>
      <c r="E84" s="36">
        <v>1556.2333333333336</v>
      </c>
      <c r="F84" s="36">
        <v>1541.1166666666668</v>
      </c>
      <c r="G84" s="36">
        <v>1516.7333333333336</v>
      </c>
      <c r="H84" s="36">
        <v>1595.7333333333336</v>
      </c>
      <c r="I84" s="36">
        <v>1620.1166666666668</v>
      </c>
      <c r="J84" s="36">
        <v>1635.2333333333336</v>
      </c>
      <c r="K84" s="31">
        <v>1605</v>
      </c>
      <c r="L84" s="31">
        <v>1565.5</v>
      </c>
      <c r="M84" s="31">
        <v>48.90314</v>
      </c>
      <c r="N84" s="1"/>
      <c r="O84" s="1"/>
    </row>
    <row r="85" spans="1:15" ht="12.75" customHeight="1">
      <c r="A85" s="33">
        <v>75</v>
      </c>
      <c r="B85" s="53" t="s">
        <v>788</v>
      </c>
      <c r="C85" s="31">
        <v>841</v>
      </c>
      <c r="D85" s="36">
        <v>841.31666666666661</v>
      </c>
      <c r="E85" s="36">
        <v>819.68333333333317</v>
      </c>
      <c r="F85" s="36">
        <v>798.36666666666656</v>
      </c>
      <c r="G85" s="36">
        <v>776.73333333333312</v>
      </c>
      <c r="H85" s="36">
        <v>862.63333333333321</v>
      </c>
      <c r="I85" s="36">
        <v>884.26666666666665</v>
      </c>
      <c r="J85" s="36">
        <v>905.58333333333326</v>
      </c>
      <c r="K85" s="31">
        <v>862.95</v>
      </c>
      <c r="L85" s="31">
        <v>820</v>
      </c>
      <c r="M85" s="31">
        <v>5.9493999999999998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363.4</v>
      </c>
      <c r="D86" s="36">
        <v>363.4666666666667</v>
      </c>
      <c r="E86" s="36">
        <v>358.93333333333339</v>
      </c>
      <c r="F86" s="36">
        <v>354.4666666666667</v>
      </c>
      <c r="G86" s="36">
        <v>349.93333333333339</v>
      </c>
      <c r="H86" s="36">
        <v>367.93333333333339</v>
      </c>
      <c r="I86" s="36">
        <v>372.4666666666667</v>
      </c>
      <c r="J86" s="36">
        <v>376.93333333333339</v>
      </c>
      <c r="K86" s="31">
        <v>368</v>
      </c>
      <c r="L86" s="31">
        <v>359</v>
      </c>
      <c r="M86" s="31">
        <v>51.564340000000001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1329.8</v>
      </c>
      <c r="D87" s="36">
        <v>1334.0666666666666</v>
      </c>
      <c r="E87" s="36">
        <v>1318.2333333333331</v>
      </c>
      <c r="F87" s="36">
        <v>1306.6666666666665</v>
      </c>
      <c r="G87" s="36">
        <v>1290.833333333333</v>
      </c>
      <c r="H87" s="36">
        <v>1345.6333333333332</v>
      </c>
      <c r="I87" s="36">
        <v>1361.4666666666667</v>
      </c>
      <c r="J87" s="36">
        <v>1373.0333333333333</v>
      </c>
      <c r="K87" s="31">
        <v>1349.9</v>
      </c>
      <c r="L87" s="31">
        <v>1322.5</v>
      </c>
      <c r="M87" s="31">
        <v>0.75331000000000004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665.6</v>
      </c>
      <c r="D88" s="36">
        <v>666.36666666666667</v>
      </c>
      <c r="E88" s="36">
        <v>660.23333333333335</v>
      </c>
      <c r="F88" s="36">
        <v>654.86666666666667</v>
      </c>
      <c r="G88" s="36">
        <v>648.73333333333335</v>
      </c>
      <c r="H88" s="36">
        <v>671.73333333333335</v>
      </c>
      <c r="I88" s="36">
        <v>677.86666666666679</v>
      </c>
      <c r="J88" s="36">
        <v>683.23333333333335</v>
      </c>
      <c r="K88" s="31">
        <v>672.5</v>
      </c>
      <c r="L88" s="31">
        <v>661</v>
      </c>
      <c r="M88" s="31">
        <v>28.076899999999998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8042.6</v>
      </c>
      <c r="D89" s="36">
        <v>8098.2333333333336</v>
      </c>
      <c r="E89" s="36">
        <v>7902.4666666666672</v>
      </c>
      <c r="F89" s="36">
        <v>7762.3333333333339</v>
      </c>
      <c r="G89" s="36">
        <v>7566.5666666666675</v>
      </c>
      <c r="H89" s="36">
        <v>8238.3666666666668</v>
      </c>
      <c r="I89" s="36">
        <v>8434.1333333333332</v>
      </c>
      <c r="J89" s="36">
        <v>8574.2666666666664</v>
      </c>
      <c r="K89" s="31">
        <v>8294</v>
      </c>
      <c r="L89" s="31">
        <v>7958.1</v>
      </c>
      <c r="M89" s="31">
        <v>0.1333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1660.6</v>
      </c>
      <c r="D90" s="36">
        <v>1672.05</v>
      </c>
      <c r="E90" s="36">
        <v>1640.1999999999998</v>
      </c>
      <c r="F90" s="36">
        <v>1619.8</v>
      </c>
      <c r="G90" s="36">
        <v>1587.9499999999998</v>
      </c>
      <c r="H90" s="36">
        <v>1692.4499999999998</v>
      </c>
      <c r="I90" s="36">
        <v>1724.2999999999997</v>
      </c>
      <c r="J90" s="36">
        <v>1744.6999999999998</v>
      </c>
      <c r="K90" s="31">
        <v>1703.9</v>
      </c>
      <c r="L90" s="31">
        <v>1651.65</v>
      </c>
      <c r="M90" s="31">
        <v>3.8361800000000001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2458.3000000000002</v>
      </c>
      <c r="D91" s="36">
        <v>2471.9666666666667</v>
      </c>
      <c r="E91" s="36">
        <v>2430.3833333333332</v>
      </c>
      <c r="F91" s="36">
        <v>2402.4666666666667</v>
      </c>
      <c r="G91" s="36">
        <v>2360.8833333333332</v>
      </c>
      <c r="H91" s="36">
        <v>2499.8833333333332</v>
      </c>
      <c r="I91" s="36">
        <v>2541.4666666666662</v>
      </c>
      <c r="J91" s="36">
        <v>2569.3833333333332</v>
      </c>
      <c r="K91" s="31">
        <v>2513.5500000000002</v>
      </c>
      <c r="L91" s="31">
        <v>2444.0500000000002</v>
      </c>
      <c r="M91" s="31">
        <v>0.40414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506</v>
      </c>
      <c r="D92" s="36">
        <v>507.93333333333339</v>
      </c>
      <c r="E92" s="36">
        <v>502.66666666666674</v>
      </c>
      <c r="F92" s="36">
        <v>499.33333333333337</v>
      </c>
      <c r="G92" s="36">
        <v>494.06666666666672</v>
      </c>
      <c r="H92" s="36">
        <v>511.26666666666677</v>
      </c>
      <c r="I92" s="36">
        <v>516.53333333333342</v>
      </c>
      <c r="J92" s="36">
        <v>519.86666666666679</v>
      </c>
      <c r="K92" s="31">
        <v>513.20000000000005</v>
      </c>
      <c r="L92" s="31">
        <v>504.6</v>
      </c>
      <c r="M92" s="31">
        <v>3.0028800000000002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32327.599999999999</v>
      </c>
      <c r="D93" s="36">
        <v>32294.066666666666</v>
      </c>
      <c r="E93" s="36">
        <v>31955.883333333331</v>
      </c>
      <c r="F93" s="36">
        <v>31584.166666666664</v>
      </c>
      <c r="G93" s="36">
        <v>31245.98333333333</v>
      </c>
      <c r="H93" s="36">
        <v>32665.783333333333</v>
      </c>
      <c r="I93" s="36">
        <v>33003.966666666667</v>
      </c>
      <c r="J93" s="36">
        <v>33375.683333333334</v>
      </c>
      <c r="K93" s="31">
        <v>32632.25</v>
      </c>
      <c r="L93" s="31">
        <v>31922.35</v>
      </c>
      <c r="M93" s="31">
        <v>0.26466000000000001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1241.0999999999999</v>
      </c>
      <c r="D94" s="36">
        <v>1239.1499999999999</v>
      </c>
      <c r="E94" s="36">
        <v>1209.2999999999997</v>
      </c>
      <c r="F94" s="36">
        <v>1177.4999999999998</v>
      </c>
      <c r="G94" s="36">
        <v>1147.6499999999996</v>
      </c>
      <c r="H94" s="36">
        <v>1270.9499999999998</v>
      </c>
      <c r="I94" s="36">
        <v>1300.7999999999997</v>
      </c>
      <c r="J94" s="36">
        <v>1332.6</v>
      </c>
      <c r="K94" s="31">
        <v>1269</v>
      </c>
      <c r="L94" s="31">
        <v>1207.3499999999999</v>
      </c>
      <c r="M94" s="31">
        <v>8.8832500000000003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5922.15</v>
      </c>
      <c r="D95" s="36">
        <v>5907.0333333333328</v>
      </c>
      <c r="E95" s="36">
        <v>5880.1166666666659</v>
      </c>
      <c r="F95" s="36">
        <v>5838.083333333333</v>
      </c>
      <c r="G95" s="36">
        <v>5811.1666666666661</v>
      </c>
      <c r="H95" s="36">
        <v>5949.0666666666657</v>
      </c>
      <c r="I95" s="36">
        <v>5975.9833333333336</v>
      </c>
      <c r="J95" s="36">
        <v>6018.0166666666655</v>
      </c>
      <c r="K95" s="31">
        <v>5933.95</v>
      </c>
      <c r="L95" s="31">
        <v>5865</v>
      </c>
      <c r="M95" s="31">
        <v>3.07023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2083.6999999999998</v>
      </c>
      <c r="D96" s="36">
        <v>2094.5666666666666</v>
      </c>
      <c r="E96" s="36">
        <v>2059.1333333333332</v>
      </c>
      <c r="F96" s="36">
        <v>2034.5666666666666</v>
      </c>
      <c r="G96" s="36">
        <v>1999.1333333333332</v>
      </c>
      <c r="H96" s="36">
        <v>2119.1333333333332</v>
      </c>
      <c r="I96" s="36">
        <v>2154.5666666666666</v>
      </c>
      <c r="J96" s="36">
        <v>2179.1333333333332</v>
      </c>
      <c r="K96" s="31">
        <v>2130</v>
      </c>
      <c r="L96" s="31">
        <v>2070</v>
      </c>
      <c r="M96" s="31">
        <v>1.22542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727.55</v>
      </c>
      <c r="D97" s="36">
        <v>725.4</v>
      </c>
      <c r="E97" s="36">
        <v>715.8</v>
      </c>
      <c r="F97" s="36">
        <v>704.05</v>
      </c>
      <c r="G97" s="36">
        <v>694.44999999999993</v>
      </c>
      <c r="H97" s="36">
        <v>737.15</v>
      </c>
      <c r="I97" s="36">
        <v>746.75000000000011</v>
      </c>
      <c r="J97" s="36">
        <v>758.5</v>
      </c>
      <c r="K97" s="31">
        <v>735</v>
      </c>
      <c r="L97" s="31">
        <v>713.65</v>
      </c>
      <c r="M97" s="31">
        <v>1.76017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195.79</v>
      </c>
      <c r="D98" s="36">
        <v>196.67</v>
      </c>
      <c r="E98" s="36">
        <v>192.83999999999997</v>
      </c>
      <c r="F98" s="36">
        <v>189.89</v>
      </c>
      <c r="G98" s="36">
        <v>186.05999999999997</v>
      </c>
      <c r="H98" s="36">
        <v>199.61999999999998</v>
      </c>
      <c r="I98" s="36">
        <v>203.44999999999996</v>
      </c>
      <c r="J98" s="36">
        <v>206.39999999999998</v>
      </c>
      <c r="K98" s="31">
        <v>200.5</v>
      </c>
      <c r="L98" s="31">
        <v>193.72</v>
      </c>
      <c r="M98" s="31">
        <v>57.307560000000002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683.6</v>
      </c>
      <c r="D99" s="36">
        <v>689.5333333333333</v>
      </c>
      <c r="E99" s="36">
        <v>674.06666666666661</v>
      </c>
      <c r="F99" s="36">
        <v>664.5333333333333</v>
      </c>
      <c r="G99" s="36">
        <v>649.06666666666661</v>
      </c>
      <c r="H99" s="36">
        <v>699.06666666666661</v>
      </c>
      <c r="I99" s="36">
        <v>714.5333333333333</v>
      </c>
      <c r="J99" s="36">
        <v>724.06666666666661</v>
      </c>
      <c r="K99" s="31">
        <v>705</v>
      </c>
      <c r="L99" s="31">
        <v>680</v>
      </c>
      <c r="M99" s="31">
        <v>13.739599999999999</v>
      </c>
      <c r="N99" s="1"/>
      <c r="O99" s="1"/>
    </row>
    <row r="100" spans="1:15" ht="12.75" customHeight="1">
      <c r="A100" s="33">
        <v>90</v>
      </c>
      <c r="B100" s="53" t="s">
        <v>784</v>
      </c>
      <c r="C100" s="31">
        <v>588.4</v>
      </c>
      <c r="D100" s="36">
        <v>587.6</v>
      </c>
      <c r="E100" s="36">
        <v>581.20000000000005</v>
      </c>
      <c r="F100" s="36">
        <v>574</v>
      </c>
      <c r="G100" s="36">
        <v>567.6</v>
      </c>
      <c r="H100" s="36">
        <v>594.80000000000007</v>
      </c>
      <c r="I100" s="36">
        <v>601.19999999999993</v>
      </c>
      <c r="J100" s="36">
        <v>608.40000000000009</v>
      </c>
      <c r="K100" s="31">
        <v>594</v>
      </c>
      <c r="L100" s="31">
        <v>580.4</v>
      </c>
      <c r="M100" s="31">
        <v>1.5178400000000001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4536.6000000000004</v>
      </c>
      <c r="D101" s="36">
        <v>4523.3</v>
      </c>
      <c r="E101" s="36">
        <v>4469.6500000000005</v>
      </c>
      <c r="F101" s="36">
        <v>4402.7000000000007</v>
      </c>
      <c r="G101" s="36">
        <v>4349.0500000000011</v>
      </c>
      <c r="H101" s="36">
        <v>4590.25</v>
      </c>
      <c r="I101" s="36">
        <v>4643.8999999999996</v>
      </c>
      <c r="J101" s="36">
        <v>4710.8499999999995</v>
      </c>
      <c r="K101" s="31">
        <v>4576.95</v>
      </c>
      <c r="L101" s="31">
        <v>4456.3500000000004</v>
      </c>
      <c r="M101" s="31">
        <v>0.23275000000000001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326.95</v>
      </c>
      <c r="D102" s="36">
        <v>325.65000000000003</v>
      </c>
      <c r="E102" s="36">
        <v>321.35000000000008</v>
      </c>
      <c r="F102" s="36">
        <v>315.75000000000006</v>
      </c>
      <c r="G102" s="36">
        <v>311.4500000000001</v>
      </c>
      <c r="H102" s="36">
        <v>331.25000000000006</v>
      </c>
      <c r="I102" s="36">
        <v>335.55</v>
      </c>
      <c r="J102" s="36">
        <v>341.15000000000003</v>
      </c>
      <c r="K102" s="31">
        <v>329.95</v>
      </c>
      <c r="L102" s="31">
        <v>320.05</v>
      </c>
      <c r="M102" s="31">
        <v>4.2037399999999998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276.55</v>
      </c>
      <c r="D103" s="36">
        <v>277.40000000000003</v>
      </c>
      <c r="E103" s="36">
        <v>274.20000000000005</v>
      </c>
      <c r="F103" s="36">
        <v>271.85000000000002</v>
      </c>
      <c r="G103" s="36">
        <v>268.65000000000003</v>
      </c>
      <c r="H103" s="36">
        <v>279.75000000000006</v>
      </c>
      <c r="I103" s="36">
        <v>282.95</v>
      </c>
      <c r="J103" s="36">
        <v>285.30000000000007</v>
      </c>
      <c r="K103" s="31">
        <v>280.60000000000002</v>
      </c>
      <c r="L103" s="31">
        <v>275.05</v>
      </c>
      <c r="M103" s="31">
        <v>2.2223899999999999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879.9</v>
      </c>
      <c r="D104" s="36">
        <v>874.31666666666661</v>
      </c>
      <c r="E104" s="36">
        <v>863.58333333333326</v>
      </c>
      <c r="F104" s="36">
        <v>847.26666666666665</v>
      </c>
      <c r="G104" s="36">
        <v>836.5333333333333</v>
      </c>
      <c r="H104" s="36">
        <v>890.63333333333321</v>
      </c>
      <c r="I104" s="36">
        <v>901.36666666666656</v>
      </c>
      <c r="J104" s="36">
        <v>917.68333333333317</v>
      </c>
      <c r="K104" s="31">
        <v>885.05</v>
      </c>
      <c r="L104" s="31">
        <v>858</v>
      </c>
      <c r="M104" s="31">
        <v>8.1036199999999994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112.77</v>
      </c>
      <c r="D105" s="36">
        <v>112.04333333333334</v>
      </c>
      <c r="E105" s="36">
        <v>110.73666666666668</v>
      </c>
      <c r="F105" s="36">
        <v>108.70333333333335</v>
      </c>
      <c r="G105" s="36">
        <v>107.39666666666669</v>
      </c>
      <c r="H105" s="36">
        <v>114.07666666666667</v>
      </c>
      <c r="I105" s="36">
        <v>115.38333333333331</v>
      </c>
      <c r="J105" s="36">
        <v>117.41666666666666</v>
      </c>
      <c r="K105" s="31">
        <v>113.35</v>
      </c>
      <c r="L105" s="31">
        <v>110.01</v>
      </c>
      <c r="M105" s="31">
        <v>284.95434999999998</v>
      </c>
      <c r="N105" s="1"/>
      <c r="O105" s="1"/>
    </row>
    <row r="106" spans="1:15" ht="12.75" customHeight="1">
      <c r="A106" s="33">
        <v>96</v>
      </c>
      <c r="B106" s="53" t="s">
        <v>806</v>
      </c>
      <c r="C106" s="31">
        <v>1884.9</v>
      </c>
      <c r="D106" s="36">
        <v>1897.1499999999999</v>
      </c>
      <c r="E106" s="36">
        <v>1857.7499999999998</v>
      </c>
      <c r="F106" s="36">
        <v>1830.6</v>
      </c>
      <c r="G106" s="36">
        <v>1791.1999999999998</v>
      </c>
      <c r="H106" s="36">
        <v>1924.2999999999997</v>
      </c>
      <c r="I106" s="36">
        <v>1963.6999999999998</v>
      </c>
      <c r="J106" s="36">
        <v>1990.8499999999997</v>
      </c>
      <c r="K106" s="31">
        <v>1936.55</v>
      </c>
      <c r="L106" s="31">
        <v>1870</v>
      </c>
      <c r="M106" s="31">
        <v>2.0379700000000001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207.63</v>
      </c>
      <c r="D107" s="36">
        <v>208.37666666666667</v>
      </c>
      <c r="E107" s="36">
        <v>204.80333333333334</v>
      </c>
      <c r="F107" s="36">
        <v>201.97666666666669</v>
      </c>
      <c r="G107" s="36">
        <v>198.40333333333336</v>
      </c>
      <c r="H107" s="36">
        <v>211.20333333333332</v>
      </c>
      <c r="I107" s="36">
        <v>214.77666666666664</v>
      </c>
      <c r="J107" s="36">
        <v>217.6033333333333</v>
      </c>
      <c r="K107" s="31">
        <v>211.95</v>
      </c>
      <c r="L107" s="31">
        <v>205.55</v>
      </c>
      <c r="M107" s="31">
        <v>4.5992899999999999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1513.4</v>
      </c>
      <c r="D108" s="36">
        <v>1516.3500000000001</v>
      </c>
      <c r="E108" s="36">
        <v>1502.8000000000002</v>
      </c>
      <c r="F108" s="36">
        <v>1492.2</v>
      </c>
      <c r="G108" s="36">
        <v>1478.65</v>
      </c>
      <c r="H108" s="36">
        <v>1526.9500000000003</v>
      </c>
      <c r="I108" s="36">
        <v>1540.5</v>
      </c>
      <c r="J108" s="36">
        <v>1551.1000000000004</v>
      </c>
      <c r="K108" s="31">
        <v>1529.9</v>
      </c>
      <c r="L108" s="31">
        <v>1505.75</v>
      </c>
      <c r="M108" s="31">
        <v>0.73706000000000005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262.75</v>
      </c>
      <c r="D109" s="36">
        <v>262.93333333333334</v>
      </c>
      <c r="E109" s="36">
        <v>260.36666666666667</v>
      </c>
      <c r="F109" s="36">
        <v>257.98333333333335</v>
      </c>
      <c r="G109" s="36">
        <v>255.41666666666669</v>
      </c>
      <c r="H109" s="36">
        <v>265.31666666666666</v>
      </c>
      <c r="I109" s="36">
        <v>267.88333333333338</v>
      </c>
      <c r="J109" s="36">
        <v>270.26666666666665</v>
      </c>
      <c r="K109" s="31">
        <v>265.5</v>
      </c>
      <c r="L109" s="31">
        <v>260.55</v>
      </c>
      <c r="M109" s="31">
        <v>39.108409999999999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2795.65</v>
      </c>
      <c r="D110" s="36">
        <v>2799.1333333333337</v>
      </c>
      <c r="E110" s="36">
        <v>2753.5666666666675</v>
      </c>
      <c r="F110" s="36">
        <v>2711.483333333334</v>
      </c>
      <c r="G110" s="36">
        <v>2665.9166666666679</v>
      </c>
      <c r="H110" s="36">
        <v>2841.2166666666672</v>
      </c>
      <c r="I110" s="36">
        <v>2886.7833333333338</v>
      </c>
      <c r="J110" s="36">
        <v>2928.8666666666668</v>
      </c>
      <c r="K110" s="31">
        <v>2844.7</v>
      </c>
      <c r="L110" s="31">
        <v>2757.05</v>
      </c>
      <c r="M110" s="31">
        <v>4.0564299999999998</v>
      </c>
      <c r="N110" s="1"/>
      <c r="O110" s="1"/>
    </row>
    <row r="111" spans="1:15" ht="12.75" customHeight="1">
      <c r="A111" s="33">
        <v>101</v>
      </c>
      <c r="B111" s="53" t="s">
        <v>845</v>
      </c>
      <c r="C111" s="31">
        <v>902.5</v>
      </c>
      <c r="D111" s="36">
        <v>898.7166666666667</v>
      </c>
      <c r="E111" s="36">
        <v>889.43333333333339</v>
      </c>
      <c r="F111" s="36">
        <v>876.36666666666667</v>
      </c>
      <c r="G111" s="36">
        <v>867.08333333333337</v>
      </c>
      <c r="H111" s="36">
        <v>911.78333333333342</v>
      </c>
      <c r="I111" s="36">
        <v>921.06666666666672</v>
      </c>
      <c r="J111" s="36">
        <v>934.13333333333344</v>
      </c>
      <c r="K111" s="31">
        <v>908</v>
      </c>
      <c r="L111" s="31">
        <v>885.65</v>
      </c>
      <c r="M111" s="31">
        <v>0.70601999999999998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60.76</v>
      </c>
      <c r="D112" s="36">
        <v>60.72</v>
      </c>
      <c r="E112" s="36">
        <v>60.19</v>
      </c>
      <c r="F112" s="36">
        <v>59.62</v>
      </c>
      <c r="G112" s="36">
        <v>59.089999999999996</v>
      </c>
      <c r="H112" s="36">
        <v>61.29</v>
      </c>
      <c r="I112" s="36">
        <v>61.82</v>
      </c>
      <c r="J112" s="36">
        <v>62.39</v>
      </c>
      <c r="K112" s="31">
        <v>61.25</v>
      </c>
      <c r="L112" s="31">
        <v>60.15</v>
      </c>
      <c r="M112" s="31">
        <v>29.2681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1416.4</v>
      </c>
      <c r="D113" s="36">
        <v>1427.8</v>
      </c>
      <c r="E113" s="36">
        <v>1401.6</v>
      </c>
      <c r="F113" s="36">
        <v>1386.8</v>
      </c>
      <c r="G113" s="36">
        <v>1360.6</v>
      </c>
      <c r="H113" s="36">
        <v>1442.6</v>
      </c>
      <c r="I113" s="36">
        <v>1468.8000000000002</v>
      </c>
      <c r="J113" s="36">
        <v>1483.6</v>
      </c>
      <c r="K113" s="31">
        <v>1454</v>
      </c>
      <c r="L113" s="31">
        <v>1413</v>
      </c>
      <c r="M113" s="31">
        <v>17.3614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788.5</v>
      </c>
      <c r="D114" s="36">
        <v>789.9666666666667</v>
      </c>
      <c r="E114" s="36">
        <v>778.53333333333342</v>
      </c>
      <c r="F114" s="36">
        <v>768.56666666666672</v>
      </c>
      <c r="G114" s="36">
        <v>757.13333333333344</v>
      </c>
      <c r="H114" s="36">
        <v>799.93333333333339</v>
      </c>
      <c r="I114" s="36">
        <v>811.36666666666679</v>
      </c>
      <c r="J114" s="36">
        <v>821.33333333333337</v>
      </c>
      <c r="K114" s="31">
        <v>801.4</v>
      </c>
      <c r="L114" s="31">
        <v>780</v>
      </c>
      <c r="M114" s="31">
        <v>1.44604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2321.6</v>
      </c>
      <c r="D115" s="36">
        <v>2350.5333333333333</v>
      </c>
      <c r="E115" s="36">
        <v>2266.0666666666666</v>
      </c>
      <c r="F115" s="36">
        <v>2210.5333333333333</v>
      </c>
      <c r="G115" s="36">
        <v>2126.0666666666666</v>
      </c>
      <c r="H115" s="36">
        <v>2406.0666666666666</v>
      </c>
      <c r="I115" s="36">
        <v>2490.5333333333328</v>
      </c>
      <c r="J115" s="36">
        <v>2546.0666666666666</v>
      </c>
      <c r="K115" s="31">
        <v>2435</v>
      </c>
      <c r="L115" s="31">
        <v>2295</v>
      </c>
      <c r="M115" s="31">
        <v>3.57375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9299.9500000000007</v>
      </c>
      <c r="D116" s="36">
        <v>9265.2833333333328</v>
      </c>
      <c r="E116" s="36">
        <v>9180.5666666666657</v>
      </c>
      <c r="F116" s="36">
        <v>9061.1833333333325</v>
      </c>
      <c r="G116" s="36">
        <v>8976.4666666666653</v>
      </c>
      <c r="H116" s="36">
        <v>9384.6666666666661</v>
      </c>
      <c r="I116" s="36">
        <v>9469.3833333333332</v>
      </c>
      <c r="J116" s="36">
        <v>9588.7666666666664</v>
      </c>
      <c r="K116" s="31">
        <v>9350</v>
      </c>
      <c r="L116" s="31">
        <v>9145.9</v>
      </c>
      <c r="M116" s="31">
        <v>8.2629999999999995E-2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855.75</v>
      </c>
      <c r="D117" s="36">
        <v>855.85</v>
      </c>
      <c r="E117" s="36">
        <v>829.90000000000009</v>
      </c>
      <c r="F117" s="36">
        <v>804.05000000000007</v>
      </c>
      <c r="G117" s="36">
        <v>778.10000000000014</v>
      </c>
      <c r="H117" s="36">
        <v>881.7</v>
      </c>
      <c r="I117" s="36">
        <v>907.65000000000009</v>
      </c>
      <c r="J117" s="36">
        <v>933.5</v>
      </c>
      <c r="K117" s="31">
        <v>881.8</v>
      </c>
      <c r="L117" s="31">
        <v>830</v>
      </c>
      <c r="M117" s="31">
        <v>9.0960900000000002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528.85</v>
      </c>
      <c r="D118" s="36">
        <v>528.66666666666663</v>
      </c>
      <c r="E118" s="36">
        <v>519.33333333333326</v>
      </c>
      <c r="F118" s="36">
        <v>509.81666666666661</v>
      </c>
      <c r="G118" s="36">
        <v>500.48333333333323</v>
      </c>
      <c r="H118" s="36">
        <v>538.18333333333328</v>
      </c>
      <c r="I118" s="36">
        <v>547.51666666666654</v>
      </c>
      <c r="J118" s="36">
        <v>557.0333333333333</v>
      </c>
      <c r="K118" s="31">
        <v>538</v>
      </c>
      <c r="L118" s="31">
        <v>519.15</v>
      </c>
      <c r="M118" s="31">
        <v>44.754919999999998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500.2</v>
      </c>
      <c r="D119" s="36">
        <v>500.59999999999997</v>
      </c>
      <c r="E119" s="36">
        <v>496.34999999999991</v>
      </c>
      <c r="F119" s="36">
        <v>492.49999999999994</v>
      </c>
      <c r="G119" s="36">
        <v>488.24999999999989</v>
      </c>
      <c r="H119" s="36">
        <v>504.44999999999993</v>
      </c>
      <c r="I119" s="36">
        <v>508.70000000000005</v>
      </c>
      <c r="J119" s="36">
        <v>512.54999999999995</v>
      </c>
      <c r="K119" s="31">
        <v>504.85</v>
      </c>
      <c r="L119" s="31">
        <v>496.75</v>
      </c>
      <c r="M119" s="31">
        <v>2.0549599999999999</v>
      </c>
      <c r="N119" s="1"/>
      <c r="O119" s="1"/>
    </row>
    <row r="120" spans="1:15" ht="12.75" customHeight="1">
      <c r="A120" s="33">
        <v>110</v>
      </c>
      <c r="B120" s="53" t="s">
        <v>846</v>
      </c>
      <c r="C120" s="31">
        <v>981.6</v>
      </c>
      <c r="D120" s="36">
        <v>982.79999999999984</v>
      </c>
      <c r="E120" s="36">
        <v>971.84999999999968</v>
      </c>
      <c r="F120" s="36">
        <v>962.0999999999998</v>
      </c>
      <c r="G120" s="36">
        <v>951.14999999999964</v>
      </c>
      <c r="H120" s="36">
        <v>992.54999999999973</v>
      </c>
      <c r="I120" s="36">
        <v>1003.4999999999998</v>
      </c>
      <c r="J120" s="36">
        <v>1013.2499999999998</v>
      </c>
      <c r="K120" s="31">
        <v>993.75</v>
      </c>
      <c r="L120" s="31">
        <v>973.05</v>
      </c>
      <c r="M120" s="31">
        <v>4.0596100000000002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1669.85</v>
      </c>
      <c r="D121" s="36">
        <v>1656.6166666666668</v>
      </c>
      <c r="E121" s="36">
        <v>1625.2333333333336</v>
      </c>
      <c r="F121" s="36">
        <v>1580.6166666666668</v>
      </c>
      <c r="G121" s="36">
        <v>1549.2333333333336</v>
      </c>
      <c r="H121" s="36">
        <v>1701.2333333333336</v>
      </c>
      <c r="I121" s="36">
        <v>1732.6166666666668</v>
      </c>
      <c r="J121" s="36">
        <v>1777.2333333333336</v>
      </c>
      <c r="K121" s="31">
        <v>1688</v>
      </c>
      <c r="L121" s="31">
        <v>1612</v>
      </c>
      <c r="M121" s="31">
        <v>2.3549799999999999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1486.3</v>
      </c>
      <c r="D122" s="36">
        <v>1477.6166666666668</v>
      </c>
      <c r="E122" s="36">
        <v>1461.2333333333336</v>
      </c>
      <c r="F122" s="36">
        <v>1436.1666666666667</v>
      </c>
      <c r="G122" s="36">
        <v>1419.7833333333335</v>
      </c>
      <c r="H122" s="36">
        <v>1502.6833333333336</v>
      </c>
      <c r="I122" s="36">
        <v>1519.0666666666668</v>
      </c>
      <c r="J122" s="36">
        <v>1544.1333333333337</v>
      </c>
      <c r="K122" s="31">
        <v>1494</v>
      </c>
      <c r="L122" s="31">
        <v>1452.55</v>
      </c>
      <c r="M122" s="31">
        <v>18.309619999999999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1646.65</v>
      </c>
      <c r="D123" s="36">
        <v>1656.75</v>
      </c>
      <c r="E123" s="36">
        <v>1631.9</v>
      </c>
      <c r="F123" s="36">
        <v>1617.15</v>
      </c>
      <c r="G123" s="36">
        <v>1592.3000000000002</v>
      </c>
      <c r="H123" s="36">
        <v>1671.5</v>
      </c>
      <c r="I123" s="36">
        <v>1696.35</v>
      </c>
      <c r="J123" s="36">
        <v>1711.1</v>
      </c>
      <c r="K123" s="31">
        <v>1681.6</v>
      </c>
      <c r="L123" s="31">
        <v>1642</v>
      </c>
      <c r="M123" s="31">
        <v>13.069710000000001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170.38</v>
      </c>
      <c r="D124" s="36">
        <v>170.57000000000002</v>
      </c>
      <c r="E124" s="36">
        <v>168.33000000000004</v>
      </c>
      <c r="F124" s="36">
        <v>166.28000000000003</v>
      </c>
      <c r="G124" s="36">
        <v>164.04000000000005</v>
      </c>
      <c r="H124" s="36">
        <v>172.62000000000003</v>
      </c>
      <c r="I124" s="36">
        <v>174.85999999999999</v>
      </c>
      <c r="J124" s="36">
        <v>176.91000000000003</v>
      </c>
      <c r="K124" s="31">
        <v>172.81</v>
      </c>
      <c r="L124" s="31">
        <v>168.52</v>
      </c>
      <c r="M124" s="31">
        <v>29.833829999999999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1473.1</v>
      </c>
      <c r="D125" s="36">
        <v>1481.8</v>
      </c>
      <c r="E125" s="36">
        <v>1453.6</v>
      </c>
      <c r="F125" s="36">
        <v>1434.1</v>
      </c>
      <c r="G125" s="36">
        <v>1405.8999999999999</v>
      </c>
      <c r="H125" s="36">
        <v>1501.3</v>
      </c>
      <c r="I125" s="36">
        <v>1529.5000000000002</v>
      </c>
      <c r="J125" s="36">
        <v>1549</v>
      </c>
      <c r="K125" s="31">
        <v>1510</v>
      </c>
      <c r="L125" s="31">
        <v>1462.3</v>
      </c>
      <c r="M125" s="31">
        <v>1.38426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520.85</v>
      </c>
      <c r="D126" s="36">
        <v>522.5</v>
      </c>
      <c r="E126" s="36">
        <v>516</v>
      </c>
      <c r="F126" s="36">
        <v>511.15</v>
      </c>
      <c r="G126" s="36">
        <v>504.65</v>
      </c>
      <c r="H126" s="36">
        <v>527.35</v>
      </c>
      <c r="I126" s="36">
        <v>533.85</v>
      </c>
      <c r="J126" s="36">
        <v>538.70000000000005</v>
      </c>
      <c r="K126" s="31">
        <v>529</v>
      </c>
      <c r="L126" s="31">
        <v>517.65</v>
      </c>
      <c r="M126" s="31">
        <v>63.700380000000003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1851.35</v>
      </c>
      <c r="D127" s="36">
        <v>1859.6000000000001</v>
      </c>
      <c r="E127" s="36">
        <v>1811.2000000000003</v>
      </c>
      <c r="F127" s="36">
        <v>1771.0500000000002</v>
      </c>
      <c r="G127" s="36">
        <v>1722.6500000000003</v>
      </c>
      <c r="H127" s="36">
        <v>1899.7500000000002</v>
      </c>
      <c r="I127" s="36">
        <v>1948.1500000000003</v>
      </c>
      <c r="J127" s="36">
        <v>1988.3000000000002</v>
      </c>
      <c r="K127" s="31">
        <v>1908</v>
      </c>
      <c r="L127" s="31">
        <v>1819.45</v>
      </c>
      <c r="M127" s="31">
        <v>29.092390000000002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6340.6</v>
      </c>
      <c r="D128" s="36">
        <v>6364.1333333333341</v>
      </c>
      <c r="E128" s="36">
        <v>6280.5666666666684</v>
      </c>
      <c r="F128" s="36">
        <v>6220.5333333333347</v>
      </c>
      <c r="G128" s="36">
        <v>6136.966666666669</v>
      </c>
      <c r="H128" s="36">
        <v>6424.1666666666679</v>
      </c>
      <c r="I128" s="36">
        <v>6507.7333333333336</v>
      </c>
      <c r="J128" s="36">
        <v>6567.7666666666673</v>
      </c>
      <c r="K128" s="31">
        <v>6447.7</v>
      </c>
      <c r="L128" s="31">
        <v>6304.1</v>
      </c>
      <c r="M128" s="31">
        <v>3.10819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3629.55</v>
      </c>
      <c r="D129" s="36">
        <v>3633.6833333333329</v>
      </c>
      <c r="E129" s="36">
        <v>3602.9166666666661</v>
      </c>
      <c r="F129" s="36">
        <v>3576.2833333333333</v>
      </c>
      <c r="G129" s="36">
        <v>3545.5166666666664</v>
      </c>
      <c r="H129" s="36">
        <v>3660.3166666666657</v>
      </c>
      <c r="I129" s="36">
        <v>3691.083333333333</v>
      </c>
      <c r="J129" s="36">
        <v>3717.7166666666653</v>
      </c>
      <c r="K129" s="31">
        <v>3664.45</v>
      </c>
      <c r="L129" s="31">
        <v>3607.05</v>
      </c>
      <c r="M129" s="31">
        <v>1.21966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4418.1000000000004</v>
      </c>
      <c r="D130" s="36">
        <v>4380.3166666666666</v>
      </c>
      <c r="E130" s="36">
        <v>4311.6333333333332</v>
      </c>
      <c r="F130" s="36">
        <v>4205.166666666667</v>
      </c>
      <c r="G130" s="36">
        <v>4136.4833333333336</v>
      </c>
      <c r="H130" s="36">
        <v>4486.7833333333328</v>
      </c>
      <c r="I130" s="36">
        <v>4555.4666666666653</v>
      </c>
      <c r="J130" s="36">
        <v>4661.9333333333325</v>
      </c>
      <c r="K130" s="31">
        <v>4449</v>
      </c>
      <c r="L130" s="31">
        <v>4273.8500000000004</v>
      </c>
      <c r="M130" s="31">
        <v>2.9630200000000002</v>
      </c>
      <c r="N130" s="1"/>
      <c r="O130" s="1"/>
    </row>
    <row r="131" spans="1:15" ht="12.75" customHeight="1">
      <c r="A131" s="33">
        <v>121</v>
      </c>
      <c r="B131" s="53" t="s">
        <v>819</v>
      </c>
      <c r="C131" s="31">
        <v>1734.55</v>
      </c>
      <c r="D131" s="36">
        <v>1729.7666666666667</v>
      </c>
      <c r="E131" s="36">
        <v>1699.5333333333333</v>
      </c>
      <c r="F131" s="36">
        <v>1664.5166666666667</v>
      </c>
      <c r="G131" s="36">
        <v>1634.2833333333333</v>
      </c>
      <c r="H131" s="36">
        <v>1764.7833333333333</v>
      </c>
      <c r="I131" s="36">
        <v>1795.0166666666664</v>
      </c>
      <c r="J131" s="36">
        <v>1830.0333333333333</v>
      </c>
      <c r="K131" s="31">
        <v>1760</v>
      </c>
      <c r="L131" s="31">
        <v>1694.75</v>
      </c>
      <c r="M131" s="31">
        <v>5.9258699999999997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962.1</v>
      </c>
      <c r="D132" s="36">
        <v>964.51666666666677</v>
      </c>
      <c r="E132" s="36">
        <v>955.88333333333355</v>
      </c>
      <c r="F132" s="36">
        <v>949.66666666666674</v>
      </c>
      <c r="G132" s="36">
        <v>941.03333333333353</v>
      </c>
      <c r="H132" s="36">
        <v>970.73333333333358</v>
      </c>
      <c r="I132" s="36">
        <v>979.36666666666679</v>
      </c>
      <c r="J132" s="36">
        <v>985.5833333333336</v>
      </c>
      <c r="K132" s="31">
        <v>973.15</v>
      </c>
      <c r="L132" s="31">
        <v>958.3</v>
      </c>
      <c r="M132" s="31">
        <v>17.665179999999999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1743.35</v>
      </c>
      <c r="D133" s="36">
        <v>1751.8499999999997</v>
      </c>
      <c r="E133" s="36">
        <v>1730.1499999999994</v>
      </c>
      <c r="F133" s="36">
        <v>1716.9499999999998</v>
      </c>
      <c r="G133" s="36">
        <v>1695.2499999999995</v>
      </c>
      <c r="H133" s="36">
        <v>1765.0499999999993</v>
      </c>
      <c r="I133" s="36">
        <v>1786.7499999999995</v>
      </c>
      <c r="J133" s="36">
        <v>1799.9499999999991</v>
      </c>
      <c r="K133" s="31">
        <v>1773.55</v>
      </c>
      <c r="L133" s="31">
        <v>1738.65</v>
      </c>
      <c r="M133" s="31">
        <v>2.7839700000000001</v>
      </c>
      <c r="N133" s="1"/>
      <c r="O133" s="1"/>
    </row>
    <row r="134" spans="1:15" ht="12.75" customHeight="1">
      <c r="A134" s="33">
        <v>124</v>
      </c>
      <c r="B134" s="53" t="s">
        <v>790</v>
      </c>
      <c r="C134" s="31">
        <v>5875.35</v>
      </c>
      <c r="D134" s="36">
        <v>5953.75</v>
      </c>
      <c r="E134" s="36">
        <v>5754.6</v>
      </c>
      <c r="F134" s="36">
        <v>5633.85</v>
      </c>
      <c r="G134" s="36">
        <v>5434.7000000000007</v>
      </c>
      <c r="H134" s="36">
        <v>6074.5</v>
      </c>
      <c r="I134" s="36">
        <v>6273.65</v>
      </c>
      <c r="J134" s="36">
        <v>6394.4</v>
      </c>
      <c r="K134" s="31">
        <v>6152.9</v>
      </c>
      <c r="L134" s="31">
        <v>5833</v>
      </c>
      <c r="M134" s="31">
        <v>0.39500000000000002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1207.75</v>
      </c>
      <c r="D135" s="36">
        <v>1215.3500000000001</v>
      </c>
      <c r="E135" s="36">
        <v>1195.7000000000003</v>
      </c>
      <c r="F135" s="36">
        <v>1183.6500000000001</v>
      </c>
      <c r="G135" s="36">
        <v>1164.0000000000002</v>
      </c>
      <c r="H135" s="36">
        <v>1227.4000000000003</v>
      </c>
      <c r="I135" s="36">
        <v>1247.0500000000004</v>
      </c>
      <c r="J135" s="36">
        <v>1259.1000000000004</v>
      </c>
      <c r="K135" s="31">
        <v>1235</v>
      </c>
      <c r="L135" s="31">
        <v>1203.3</v>
      </c>
      <c r="M135" s="31">
        <v>1.23454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464.85</v>
      </c>
      <c r="D136" s="36">
        <v>470.5333333333333</v>
      </c>
      <c r="E136" s="36">
        <v>457.06666666666661</v>
      </c>
      <c r="F136" s="36">
        <v>449.2833333333333</v>
      </c>
      <c r="G136" s="36">
        <v>435.81666666666661</v>
      </c>
      <c r="H136" s="36">
        <v>478.31666666666661</v>
      </c>
      <c r="I136" s="36">
        <v>491.7833333333333</v>
      </c>
      <c r="J136" s="36">
        <v>499.56666666666661</v>
      </c>
      <c r="K136" s="31">
        <v>484</v>
      </c>
      <c r="L136" s="31">
        <v>462.75</v>
      </c>
      <c r="M136" s="31">
        <v>18.518170000000001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3804.4</v>
      </c>
      <c r="D137" s="36">
        <v>3788.0333333333328</v>
      </c>
      <c r="E137" s="36">
        <v>3761.0666666666657</v>
      </c>
      <c r="F137" s="36">
        <v>3717.7333333333327</v>
      </c>
      <c r="G137" s="36">
        <v>3690.7666666666655</v>
      </c>
      <c r="H137" s="36">
        <v>3831.3666666666659</v>
      </c>
      <c r="I137" s="36">
        <v>3858.333333333333</v>
      </c>
      <c r="J137" s="36">
        <v>3901.6666666666661</v>
      </c>
      <c r="K137" s="31">
        <v>3815</v>
      </c>
      <c r="L137" s="31">
        <v>3744.7</v>
      </c>
      <c r="M137" s="31">
        <v>4.6581000000000001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1985.1</v>
      </c>
      <c r="D138" s="36">
        <v>1988.7166666666665</v>
      </c>
      <c r="E138" s="36">
        <v>1964.383333333333</v>
      </c>
      <c r="F138" s="36">
        <v>1943.6666666666665</v>
      </c>
      <c r="G138" s="36">
        <v>1919.333333333333</v>
      </c>
      <c r="H138" s="36">
        <v>2009.4333333333329</v>
      </c>
      <c r="I138" s="36">
        <v>2033.7666666666664</v>
      </c>
      <c r="J138" s="36">
        <v>2054.4833333333327</v>
      </c>
      <c r="K138" s="31">
        <v>2013.05</v>
      </c>
      <c r="L138" s="31">
        <v>1968</v>
      </c>
      <c r="M138" s="31">
        <v>4.22837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1148.2</v>
      </c>
      <c r="D139" s="36">
        <v>1167.0666666666666</v>
      </c>
      <c r="E139" s="36">
        <v>1124.1333333333332</v>
      </c>
      <c r="F139" s="36">
        <v>1100.0666666666666</v>
      </c>
      <c r="G139" s="36">
        <v>1057.1333333333332</v>
      </c>
      <c r="H139" s="36">
        <v>1191.1333333333332</v>
      </c>
      <c r="I139" s="36">
        <v>1234.0666666666666</v>
      </c>
      <c r="J139" s="36">
        <v>1258.1333333333332</v>
      </c>
      <c r="K139" s="31">
        <v>1210</v>
      </c>
      <c r="L139" s="31">
        <v>1143</v>
      </c>
      <c r="M139" s="31">
        <v>3.3086700000000002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848.25</v>
      </c>
      <c r="D140" s="36">
        <v>848.51666666666677</v>
      </c>
      <c r="E140" s="36">
        <v>843.08333333333348</v>
      </c>
      <c r="F140" s="36">
        <v>837.91666666666674</v>
      </c>
      <c r="G140" s="36">
        <v>832.48333333333346</v>
      </c>
      <c r="H140" s="36">
        <v>853.68333333333351</v>
      </c>
      <c r="I140" s="36">
        <v>859.11666666666667</v>
      </c>
      <c r="J140" s="36">
        <v>864.28333333333353</v>
      </c>
      <c r="K140" s="31">
        <v>853.95</v>
      </c>
      <c r="L140" s="31">
        <v>843.35</v>
      </c>
      <c r="M140" s="31">
        <v>16.398810000000001</v>
      </c>
      <c r="N140" s="1"/>
      <c r="O140" s="1"/>
    </row>
    <row r="141" spans="1:15" ht="12.75" customHeight="1">
      <c r="A141" s="33">
        <v>131</v>
      </c>
      <c r="B141" s="53" t="s">
        <v>847</v>
      </c>
      <c r="C141" s="31">
        <v>2658.15</v>
      </c>
      <c r="D141" s="36">
        <v>2637.9833333333331</v>
      </c>
      <c r="E141" s="36">
        <v>2590.9666666666662</v>
      </c>
      <c r="F141" s="36">
        <v>2523.7833333333333</v>
      </c>
      <c r="G141" s="36">
        <v>2476.7666666666664</v>
      </c>
      <c r="H141" s="36">
        <v>2705.1666666666661</v>
      </c>
      <c r="I141" s="36">
        <v>2752.1833333333334</v>
      </c>
      <c r="J141" s="36">
        <v>2819.3666666666659</v>
      </c>
      <c r="K141" s="31">
        <v>2685</v>
      </c>
      <c r="L141" s="31">
        <v>2570.8000000000002</v>
      </c>
      <c r="M141" s="31">
        <v>1.52624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636.65</v>
      </c>
      <c r="D142" s="36">
        <v>638.58333333333337</v>
      </c>
      <c r="E142" s="36">
        <v>632.51666666666677</v>
      </c>
      <c r="F142" s="36">
        <v>628.38333333333344</v>
      </c>
      <c r="G142" s="36">
        <v>622.31666666666683</v>
      </c>
      <c r="H142" s="36">
        <v>642.7166666666667</v>
      </c>
      <c r="I142" s="36">
        <v>648.7833333333333</v>
      </c>
      <c r="J142" s="36">
        <v>652.91666666666663</v>
      </c>
      <c r="K142" s="31">
        <v>644.65</v>
      </c>
      <c r="L142" s="31">
        <v>634.45000000000005</v>
      </c>
      <c r="M142" s="31">
        <v>7.4542000000000002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1920</v>
      </c>
      <c r="D143" s="36">
        <v>1920</v>
      </c>
      <c r="E143" s="36">
        <v>1900</v>
      </c>
      <c r="F143" s="36">
        <v>1880</v>
      </c>
      <c r="G143" s="36">
        <v>1860</v>
      </c>
      <c r="H143" s="36">
        <v>1940</v>
      </c>
      <c r="I143" s="36">
        <v>1960</v>
      </c>
      <c r="J143" s="36">
        <v>1980</v>
      </c>
      <c r="K143" s="31">
        <v>1940</v>
      </c>
      <c r="L143" s="31">
        <v>1900</v>
      </c>
      <c r="M143" s="31">
        <v>6.9161299999999999</v>
      </c>
      <c r="N143" s="1"/>
      <c r="O143" s="1"/>
    </row>
    <row r="144" spans="1:15" ht="12.75" customHeight="1">
      <c r="A144" s="33">
        <v>134</v>
      </c>
      <c r="B144" s="53" t="s">
        <v>791</v>
      </c>
      <c r="C144" s="31">
        <v>2751.5</v>
      </c>
      <c r="D144" s="36">
        <v>2768.9</v>
      </c>
      <c r="E144" s="36">
        <v>2727.8500000000004</v>
      </c>
      <c r="F144" s="36">
        <v>2704.2000000000003</v>
      </c>
      <c r="G144" s="36">
        <v>2663.1500000000005</v>
      </c>
      <c r="H144" s="36">
        <v>2792.55</v>
      </c>
      <c r="I144" s="36">
        <v>2833.6000000000004</v>
      </c>
      <c r="J144" s="36">
        <v>2857.25</v>
      </c>
      <c r="K144" s="31">
        <v>2809.95</v>
      </c>
      <c r="L144" s="31">
        <v>2745.25</v>
      </c>
      <c r="M144" s="31">
        <v>1.41974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1071.8499999999999</v>
      </c>
      <c r="D145" s="36">
        <v>1071.9166666666665</v>
      </c>
      <c r="E145" s="36">
        <v>1049.0333333333331</v>
      </c>
      <c r="F145" s="36">
        <v>1026.2166666666665</v>
      </c>
      <c r="G145" s="36">
        <v>1003.333333333333</v>
      </c>
      <c r="H145" s="36">
        <v>1094.7333333333331</v>
      </c>
      <c r="I145" s="36">
        <v>1117.6166666666663</v>
      </c>
      <c r="J145" s="36">
        <v>1140.4333333333332</v>
      </c>
      <c r="K145" s="31">
        <v>1094.8</v>
      </c>
      <c r="L145" s="31">
        <v>1049.0999999999999</v>
      </c>
      <c r="M145" s="31">
        <v>12.8277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2911.75</v>
      </c>
      <c r="D146" s="36">
        <v>2912.5833333333335</v>
      </c>
      <c r="E146" s="36">
        <v>2889.166666666667</v>
      </c>
      <c r="F146" s="36">
        <v>2866.5833333333335</v>
      </c>
      <c r="G146" s="36">
        <v>2843.166666666667</v>
      </c>
      <c r="H146" s="36">
        <v>2935.166666666667</v>
      </c>
      <c r="I146" s="36">
        <v>2958.5833333333339</v>
      </c>
      <c r="J146" s="36">
        <v>2981.166666666667</v>
      </c>
      <c r="K146" s="31">
        <v>2936</v>
      </c>
      <c r="L146" s="31">
        <v>2890</v>
      </c>
      <c r="M146" s="31">
        <v>2.9768400000000002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416.05</v>
      </c>
      <c r="D147" s="36">
        <v>418.33333333333331</v>
      </c>
      <c r="E147" s="36">
        <v>412.71666666666664</v>
      </c>
      <c r="F147" s="36">
        <v>409.38333333333333</v>
      </c>
      <c r="G147" s="36">
        <v>403.76666666666665</v>
      </c>
      <c r="H147" s="36">
        <v>421.66666666666663</v>
      </c>
      <c r="I147" s="36">
        <v>427.2833333333333</v>
      </c>
      <c r="J147" s="36">
        <v>430.61666666666662</v>
      </c>
      <c r="K147" s="31">
        <v>423.95</v>
      </c>
      <c r="L147" s="31">
        <v>415</v>
      </c>
      <c r="M147" s="31">
        <v>5.9468300000000003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175.89</v>
      </c>
      <c r="D148" s="36">
        <v>176.17333333333332</v>
      </c>
      <c r="E148" s="36">
        <v>174.67666666666665</v>
      </c>
      <c r="F148" s="36">
        <v>173.46333333333334</v>
      </c>
      <c r="G148" s="36">
        <v>171.96666666666667</v>
      </c>
      <c r="H148" s="36">
        <v>177.38666666666663</v>
      </c>
      <c r="I148" s="36">
        <v>178.8833333333333</v>
      </c>
      <c r="J148" s="36">
        <v>180.09666666666661</v>
      </c>
      <c r="K148" s="31">
        <v>177.67</v>
      </c>
      <c r="L148" s="31">
        <v>174.96</v>
      </c>
      <c r="M148" s="31">
        <v>6.0151700000000003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5036.8500000000004</v>
      </c>
      <c r="D149" s="36">
        <v>5064.2833333333328</v>
      </c>
      <c r="E149" s="36">
        <v>4995.6166666666659</v>
      </c>
      <c r="F149" s="36">
        <v>4954.3833333333332</v>
      </c>
      <c r="G149" s="36">
        <v>4885.7166666666662</v>
      </c>
      <c r="H149" s="36">
        <v>5105.5166666666655</v>
      </c>
      <c r="I149" s="36">
        <v>5174.1833333333334</v>
      </c>
      <c r="J149" s="36">
        <v>5215.4166666666652</v>
      </c>
      <c r="K149" s="31">
        <v>5132.95</v>
      </c>
      <c r="L149" s="31">
        <v>5023.05</v>
      </c>
      <c r="M149" s="31">
        <v>1.96235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12614.45</v>
      </c>
      <c r="D150" s="36">
        <v>12754.85</v>
      </c>
      <c r="E150" s="36">
        <v>12349.7</v>
      </c>
      <c r="F150" s="36">
        <v>12084.95</v>
      </c>
      <c r="G150" s="36">
        <v>11679.800000000001</v>
      </c>
      <c r="H150" s="36">
        <v>13019.6</v>
      </c>
      <c r="I150" s="36">
        <v>13424.749999999998</v>
      </c>
      <c r="J150" s="36">
        <v>13689.5</v>
      </c>
      <c r="K150" s="31">
        <v>13160</v>
      </c>
      <c r="L150" s="31">
        <v>12490.1</v>
      </c>
      <c r="M150" s="31">
        <v>7.2544199999999996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3389.25</v>
      </c>
      <c r="D151" s="36">
        <v>3403.5166666666664</v>
      </c>
      <c r="E151" s="36">
        <v>3354.1333333333328</v>
      </c>
      <c r="F151" s="36">
        <v>3319.0166666666664</v>
      </c>
      <c r="G151" s="36">
        <v>3269.6333333333328</v>
      </c>
      <c r="H151" s="36">
        <v>3438.6333333333328</v>
      </c>
      <c r="I151" s="36">
        <v>3488.016666666666</v>
      </c>
      <c r="J151" s="36">
        <v>3523.1333333333328</v>
      </c>
      <c r="K151" s="31">
        <v>3452.9</v>
      </c>
      <c r="L151" s="31">
        <v>3368.4</v>
      </c>
      <c r="M151" s="31">
        <v>1.11263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6872.15</v>
      </c>
      <c r="D152" s="36">
        <v>6925.7</v>
      </c>
      <c r="E152" s="36">
        <v>6776.45</v>
      </c>
      <c r="F152" s="36">
        <v>6680.75</v>
      </c>
      <c r="G152" s="36">
        <v>6531.5</v>
      </c>
      <c r="H152" s="36">
        <v>7021.4</v>
      </c>
      <c r="I152" s="36">
        <v>7170.65</v>
      </c>
      <c r="J152" s="36">
        <v>7266.3499999999995</v>
      </c>
      <c r="K152" s="31">
        <v>7074.95</v>
      </c>
      <c r="L152" s="31">
        <v>6830</v>
      </c>
      <c r="M152" s="31">
        <v>4.7085699999999999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829.3</v>
      </c>
      <c r="D153" s="36">
        <v>828.98333333333323</v>
      </c>
      <c r="E153" s="36">
        <v>819.96666666666647</v>
      </c>
      <c r="F153" s="36">
        <v>810.63333333333321</v>
      </c>
      <c r="G153" s="36">
        <v>801.61666666666645</v>
      </c>
      <c r="H153" s="36">
        <v>838.31666666666649</v>
      </c>
      <c r="I153" s="36">
        <v>847.33333333333314</v>
      </c>
      <c r="J153" s="36">
        <v>856.66666666666652</v>
      </c>
      <c r="K153" s="31">
        <v>838</v>
      </c>
      <c r="L153" s="31">
        <v>819.65</v>
      </c>
      <c r="M153" s="31">
        <v>3.9895700000000001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376.8</v>
      </c>
      <c r="D154" s="36">
        <v>378.61666666666662</v>
      </c>
      <c r="E154" s="36">
        <v>372.68333333333322</v>
      </c>
      <c r="F154" s="36">
        <v>368.56666666666661</v>
      </c>
      <c r="G154" s="36">
        <v>362.63333333333321</v>
      </c>
      <c r="H154" s="36">
        <v>382.73333333333323</v>
      </c>
      <c r="I154" s="36">
        <v>388.66666666666663</v>
      </c>
      <c r="J154" s="36">
        <v>392.78333333333325</v>
      </c>
      <c r="K154" s="31">
        <v>384.55</v>
      </c>
      <c r="L154" s="31">
        <v>374.5</v>
      </c>
      <c r="M154" s="31">
        <v>3.48332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247.16</v>
      </c>
      <c r="D155" s="36">
        <v>249.42</v>
      </c>
      <c r="E155" s="36">
        <v>242.83999999999997</v>
      </c>
      <c r="F155" s="36">
        <v>238.51999999999998</v>
      </c>
      <c r="G155" s="36">
        <v>231.93999999999997</v>
      </c>
      <c r="H155" s="36">
        <v>253.73999999999998</v>
      </c>
      <c r="I155" s="36">
        <v>260.31999999999994</v>
      </c>
      <c r="J155" s="36">
        <v>264.64</v>
      </c>
      <c r="K155" s="31">
        <v>256</v>
      </c>
      <c r="L155" s="31">
        <v>245.1</v>
      </c>
      <c r="M155" s="31">
        <v>13.1219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39.17</v>
      </c>
      <c r="D156" s="36">
        <v>39.336666666666666</v>
      </c>
      <c r="E156" s="36">
        <v>38.773333333333333</v>
      </c>
      <c r="F156" s="36">
        <v>38.376666666666665</v>
      </c>
      <c r="G156" s="36">
        <v>37.813333333333333</v>
      </c>
      <c r="H156" s="36">
        <v>39.733333333333334</v>
      </c>
      <c r="I156" s="36">
        <v>40.296666666666667</v>
      </c>
      <c r="J156" s="36">
        <v>40.693333333333335</v>
      </c>
      <c r="K156" s="31">
        <v>39.9</v>
      </c>
      <c r="L156" s="31">
        <v>38.94</v>
      </c>
      <c r="M156" s="31">
        <v>86.506799999999998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4911.95</v>
      </c>
      <c r="D157" s="36">
        <v>4936.9000000000005</v>
      </c>
      <c r="E157" s="36">
        <v>4862.8000000000011</v>
      </c>
      <c r="F157" s="36">
        <v>4813.6500000000005</v>
      </c>
      <c r="G157" s="36">
        <v>4739.5500000000011</v>
      </c>
      <c r="H157" s="36">
        <v>4986.0500000000011</v>
      </c>
      <c r="I157" s="36">
        <v>5060.1500000000015</v>
      </c>
      <c r="J157" s="36">
        <v>5109.3000000000011</v>
      </c>
      <c r="K157" s="31">
        <v>5011</v>
      </c>
      <c r="L157" s="31">
        <v>4887.75</v>
      </c>
      <c r="M157" s="31">
        <v>3.10778</v>
      </c>
      <c r="N157" s="1"/>
      <c r="O157" s="1"/>
    </row>
    <row r="158" spans="1:15" ht="12.75" customHeight="1">
      <c r="A158" s="33">
        <v>148</v>
      </c>
      <c r="B158" s="53" t="s">
        <v>848</v>
      </c>
      <c r="C158" s="31">
        <v>620.54999999999995</v>
      </c>
      <c r="D158" s="36">
        <v>622.5</v>
      </c>
      <c r="E158" s="36">
        <v>611.04999999999995</v>
      </c>
      <c r="F158" s="36">
        <v>601.54999999999995</v>
      </c>
      <c r="G158" s="36">
        <v>590.09999999999991</v>
      </c>
      <c r="H158" s="36">
        <v>632</v>
      </c>
      <c r="I158" s="36">
        <v>643.45000000000005</v>
      </c>
      <c r="J158" s="36">
        <v>652.95000000000005</v>
      </c>
      <c r="K158" s="31">
        <v>633.95000000000005</v>
      </c>
      <c r="L158" s="31">
        <v>613</v>
      </c>
      <c r="M158" s="31">
        <v>6.1443500000000002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702.8</v>
      </c>
      <c r="D159" s="36">
        <v>699.91666666666663</v>
      </c>
      <c r="E159" s="36">
        <v>691.88333333333321</v>
      </c>
      <c r="F159" s="36">
        <v>680.96666666666658</v>
      </c>
      <c r="G159" s="36">
        <v>672.93333333333317</v>
      </c>
      <c r="H159" s="36">
        <v>710.83333333333326</v>
      </c>
      <c r="I159" s="36">
        <v>718.86666666666679</v>
      </c>
      <c r="J159" s="36">
        <v>729.7833333333333</v>
      </c>
      <c r="K159" s="31">
        <v>707.95</v>
      </c>
      <c r="L159" s="31">
        <v>689</v>
      </c>
      <c r="M159" s="31">
        <v>1.63086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811.2</v>
      </c>
      <c r="D160" s="36">
        <v>807.06666666666661</v>
      </c>
      <c r="E160" s="36">
        <v>794.13333333333321</v>
      </c>
      <c r="F160" s="36">
        <v>777.06666666666661</v>
      </c>
      <c r="G160" s="36">
        <v>764.13333333333321</v>
      </c>
      <c r="H160" s="36">
        <v>824.13333333333321</v>
      </c>
      <c r="I160" s="36">
        <v>837.06666666666661</v>
      </c>
      <c r="J160" s="36">
        <v>854.13333333333321</v>
      </c>
      <c r="K160" s="31">
        <v>820</v>
      </c>
      <c r="L160" s="31">
        <v>790</v>
      </c>
      <c r="M160" s="31">
        <v>6.8670400000000003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2467.6999999999998</v>
      </c>
      <c r="D161" s="36">
        <v>2460.7166666666667</v>
      </c>
      <c r="E161" s="36">
        <v>2431.2333333333336</v>
      </c>
      <c r="F161" s="36">
        <v>2394.7666666666669</v>
      </c>
      <c r="G161" s="36">
        <v>2365.2833333333338</v>
      </c>
      <c r="H161" s="36">
        <v>2497.1833333333334</v>
      </c>
      <c r="I161" s="36">
        <v>2526.6666666666661</v>
      </c>
      <c r="J161" s="36">
        <v>2563.1333333333332</v>
      </c>
      <c r="K161" s="31">
        <v>2490.1999999999998</v>
      </c>
      <c r="L161" s="31">
        <v>2424.25</v>
      </c>
      <c r="M161" s="31">
        <v>0.90993999999999997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223.68</v>
      </c>
      <c r="D162" s="36">
        <v>221.49333333333334</v>
      </c>
      <c r="E162" s="36">
        <v>218.38666666666668</v>
      </c>
      <c r="F162" s="36">
        <v>213.09333333333333</v>
      </c>
      <c r="G162" s="36">
        <v>209.98666666666668</v>
      </c>
      <c r="H162" s="36">
        <v>226.78666666666669</v>
      </c>
      <c r="I162" s="36">
        <v>229.89333333333337</v>
      </c>
      <c r="J162" s="36">
        <v>235.1866666666667</v>
      </c>
      <c r="K162" s="31">
        <v>224.6</v>
      </c>
      <c r="L162" s="31">
        <v>216.2</v>
      </c>
      <c r="M162" s="31">
        <v>53.094679999999997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81.11</v>
      </c>
      <c r="D163" s="36">
        <v>81.303333333333342</v>
      </c>
      <c r="E163" s="36">
        <v>80.606666666666683</v>
      </c>
      <c r="F163" s="36">
        <v>80.103333333333339</v>
      </c>
      <c r="G163" s="36">
        <v>79.40666666666668</v>
      </c>
      <c r="H163" s="36">
        <v>81.806666666666686</v>
      </c>
      <c r="I163" s="36">
        <v>82.503333333333345</v>
      </c>
      <c r="J163" s="36">
        <v>83.006666666666689</v>
      </c>
      <c r="K163" s="31">
        <v>82</v>
      </c>
      <c r="L163" s="31">
        <v>80.8</v>
      </c>
      <c r="M163" s="31">
        <v>16.962389999999999</v>
      </c>
      <c r="N163" s="1"/>
      <c r="O163" s="1"/>
    </row>
    <row r="164" spans="1:15" ht="12.75" customHeight="1">
      <c r="A164" s="33">
        <v>154</v>
      </c>
      <c r="B164" s="53" t="s">
        <v>792</v>
      </c>
      <c r="C164" s="31">
        <v>1420.75</v>
      </c>
      <c r="D164" s="36">
        <v>1409.6000000000001</v>
      </c>
      <c r="E164" s="36">
        <v>1394.2000000000003</v>
      </c>
      <c r="F164" s="36">
        <v>1367.65</v>
      </c>
      <c r="G164" s="36">
        <v>1352.2500000000002</v>
      </c>
      <c r="H164" s="36">
        <v>1436.1500000000003</v>
      </c>
      <c r="I164" s="36">
        <v>1451.5500000000004</v>
      </c>
      <c r="J164" s="36">
        <v>1478.1000000000004</v>
      </c>
      <c r="K164" s="31">
        <v>1425</v>
      </c>
      <c r="L164" s="31">
        <v>1383.05</v>
      </c>
      <c r="M164" s="31">
        <v>1.9914700000000001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3784.05</v>
      </c>
      <c r="D165" s="36">
        <v>3804.2999999999997</v>
      </c>
      <c r="E165" s="36">
        <v>3748.5999999999995</v>
      </c>
      <c r="F165" s="36">
        <v>3713.1499999999996</v>
      </c>
      <c r="G165" s="36">
        <v>3657.4499999999994</v>
      </c>
      <c r="H165" s="36">
        <v>3839.7499999999995</v>
      </c>
      <c r="I165" s="36">
        <v>3895.4499999999994</v>
      </c>
      <c r="J165" s="36">
        <v>3930.8999999999996</v>
      </c>
      <c r="K165" s="31">
        <v>3860</v>
      </c>
      <c r="L165" s="31">
        <v>3768.85</v>
      </c>
      <c r="M165" s="31">
        <v>1.0803700000000001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490.5</v>
      </c>
      <c r="D166" s="36">
        <v>491.93333333333334</v>
      </c>
      <c r="E166" s="36">
        <v>485.56666666666666</v>
      </c>
      <c r="F166" s="36">
        <v>480.63333333333333</v>
      </c>
      <c r="G166" s="36">
        <v>474.26666666666665</v>
      </c>
      <c r="H166" s="36">
        <v>496.86666666666667</v>
      </c>
      <c r="I166" s="36">
        <v>503.23333333333335</v>
      </c>
      <c r="J166" s="36">
        <v>508.16666666666669</v>
      </c>
      <c r="K166" s="31">
        <v>498.3</v>
      </c>
      <c r="L166" s="31">
        <v>487</v>
      </c>
      <c r="M166" s="31">
        <v>21.384699999999999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542.65</v>
      </c>
      <c r="D167" s="36">
        <v>543.48333333333335</v>
      </c>
      <c r="E167" s="36">
        <v>534.36666666666667</v>
      </c>
      <c r="F167" s="36">
        <v>526.08333333333337</v>
      </c>
      <c r="G167" s="36">
        <v>516.9666666666667</v>
      </c>
      <c r="H167" s="36">
        <v>551.76666666666665</v>
      </c>
      <c r="I167" s="36">
        <v>560.88333333333344</v>
      </c>
      <c r="J167" s="36">
        <v>569.16666666666663</v>
      </c>
      <c r="K167" s="31">
        <v>552.6</v>
      </c>
      <c r="L167" s="31">
        <v>535.20000000000005</v>
      </c>
      <c r="M167" s="31">
        <v>3.3822199999999998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209.43</v>
      </c>
      <c r="D168" s="36">
        <v>209.19666666666669</v>
      </c>
      <c r="E168" s="36">
        <v>206.89333333333337</v>
      </c>
      <c r="F168" s="36">
        <v>204.35666666666668</v>
      </c>
      <c r="G168" s="36">
        <v>202.05333333333337</v>
      </c>
      <c r="H168" s="36">
        <v>211.73333333333338</v>
      </c>
      <c r="I168" s="36">
        <v>214.03666666666672</v>
      </c>
      <c r="J168" s="36">
        <v>216.57333333333338</v>
      </c>
      <c r="K168" s="31">
        <v>211.5</v>
      </c>
      <c r="L168" s="31">
        <v>206.66</v>
      </c>
      <c r="M168" s="31">
        <v>90.969930000000005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194.72</v>
      </c>
      <c r="D169" s="36">
        <v>195.29666666666665</v>
      </c>
      <c r="E169" s="36">
        <v>193.09333333333331</v>
      </c>
      <c r="F169" s="36">
        <v>191.46666666666664</v>
      </c>
      <c r="G169" s="36">
        <v>189.26333333333329</v>
      </c>
      <c r="H169" s="36">
        <v>196.92333333333332</v>
      </c>
      <c r="I169" s="36">
        <v>199.12666666666664</v>
      </c>
      <c r="J169" s="36">
        <v>200.75333333333333</v>
      </c>
      <c r="K169" s="31">
        <v>197.5</v>
      </c>
      <c r="L169" s="31">
        <v>193.67</v>
      </c>
      <c r="M169" s="31">
        <v>72.56241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983.7</v>
      </c>
      <c r="D170" s="36">
        <v>987.01666666666677</v>
      </c>
      <c r="E170" s="36">
        <v>969.08333333333348</v>
      </c>
      <c r="F170" s="36">
        <v>954.4666666666667</v>
      </c>
      <c r="G170" s="36">
        <v>936.53333333333342</v>
      </c>
      <c r="H170" s="36">
        <v>1001.6333333333336</v>
      </c>
      <c r="I170" s="36">
        <v>1019.5666666666667</v>
      </c>
      <c r="J170" s="36">
        <v>1034.1833333333336</v>
      </c>
      <c r="K170" s="31">
        <v>1004.95</v>
      </c>
      <c r="L170" s="31">
        <v>972.4</v>
      </c>
      <c r="M170" s="31">
        <v>4.5121799999999999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5263.5</v>
      </c>
      <c r="D171" s="36">
        <v>5299.9666666666672</v>
      </c>
      <c r="E171" s="36">
        <v>5212.2333333333345</v>
      </c>
      <c r="F171" s="36">
        <v>5160.9666666666672</v>
      </c>
      <c r="G171" s="36">
        <v>5073.2333333333345</v>
      </c>
      <c r="H171" s="36">
        <v>5351.2333333333345</v>
      </c>
      <c r="I171" s="36">
        <v>5438.9666666666681</v>
      </c>
      <c r="J171" s="36">
        <v>5490.2333333333345</v>
      </c>
      <c r="K171" s="31">
        <v>5387.7</v>
      </c>
      <c r="L171" s="31">
        <v>5248.7</v>
      </c>
      <c r="M171" s="31">
        <v>0.16399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1451.1</v>
      </c>
      <c r="D172" s="36">
        <v>1453.3833333333332</v>
      </c>
      <c r="E172" s="36">
        <v>1442.7666666666664</v>
      </c>
      <c r="F172" s="36">
        <v>1434.4333333333332</v>
      </c>
      <c r="G172" s="36">
        <v>1423.8166666666664</v>
      </c>
      <c r="H172" s="36">
        <v>1461.7166666666665</v>
      </c>
      <c r="I172" s="36">
        <v>1472.3333333333333</v>
      </c>
      <c r="J172" s="36">
        <v>1480.6666666666665</v>
      </c>
      <c r="K172" s="31">
        <v>1464</v>
      </c>
      <c r="L172" s="31">
        <v>1445.05</v>
      </c>
      <c r="M172" s="31">
        <v>1.0142199999999999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310.64999999999998</v>
      </c>
      <c r="D173" s="36">
        <v>309.98333333333335</v>
      </c>
      <c r="E173" s="36">
        <v>306.61666666666667</v>
      </c>
      <c r="F173" s="36">
        <v>302.58333333333331</v>
      </c>
      <c r="G173" s="36">
        <v>299.21666666666664</v>
      </c>
      <c r="H173" s="36">
        <v>314.01666666666671</v>
      </c>
      <c r="I173" s="36">
        <v>317.38333333333338</v>
      </c>
      <c r="J173" s="36">
        <v>321.41666666666674</v>
      </c>
      <c r="K173" s="31">
        <v>313.35000000000002</v>
      </c>
      <c r="L173" s="31">
        <v>305.95</v>
      </c>
      <c r="M173" s="31">
        <v>7.5701900000000002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315.05</v>
      </c>
      <c r="D174" s="36">
        <v>312.8</v>
      </c>
      <c r="E174" s="36">
        <v>302.85000000000002</v>
      </c>
      <c r="F174" s="36">
        <v>290.65000000000003</v>
      </c>
      <c r="G174" s="36">
        <v>280.70000000000005</v>
      </c>
      <c r="H174" s="36">
        <v>325</v>
      </c>
      <c r="I174" s="36">
        <v>334.94999999999993</v>
      </c>
      <c r="J174" s="36">
        <v>347.15</v>
      </c>
      <c r="K174" s="31">
        <v>322.75</v>
      </c>
      <c r="L174" s="31">
        <v>300.60000000000002</v>
      </c>
      <c r="M174" s="31">
        <v>201.33902</v>
      </c>
      <c r="N174" s="1"/>
      <c r="O174" s="1"/>
    </row>
    <row r="175" spans="1:15" ht="12.75" customHeight="1">
      <c r="A175" s="33">
        <v>165</v>
      </c>
      <c r="B175" s="53" t="s">
        <v>793</v>
      </c>
      <c r="C175" s="31">
        <v>761.6</v>
      </c>
      <c r="D175" s="36">
        <v>763.43333333333339</v>
      </c>
      <c r="E175" s="36">
        <v>756.21666666666681</v>
      </c>
      <c r="F175" s="36">
        <v>750.83333333333337</v>
      </c>
      <c r="G175" s="36">
        <v>743.61666666666679</v>
      </c>
      <c r="H175" s="36">
        <v>768.81666666666683</v>
      </c>
      <c r="I175" s="36">
        <v>776.03333333333353</v>
      </c>
      <c r="J175" s="36">
        <v>781.41666666666686</v>
      </c>
      <c r="K175" s="31">
        <v>770.65</v>
      </c>
      <c r="L175" s="31">
        <v>758.05</v>
      </c>
      <c r="M175" s="31">
        <v>7.5163500000000001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561.85</v>
      </c>
      <c r="D176" s="36">
        <v>559.1</v>
      </c>
      <c r="E176" s="36">
        <v>551.80000000000007</v>
      </c>
      <c r="F176" s="36">
        <v>541.75</v>
      </c>
      <c r="G176" s="36">
        <v>534.45000000000005</v>
      </c>
      <c r="H176" s="36">
        <v>569.15000000000009</v>
      </c>
      <c r="I176" s="36">
        <v>576.45000000000005</v>
      </c>
      <c r="J176" s="36">
        <v>586.50000000000011</v>
      </c>
      <c r="K176" s="31">
        <v>566.4</v>
      </c>
      <c r="L176" s="31">
        <v>549.04999999999995</v>
      </c>
      <c r="M176" s="31">
        <v>23.655080000000002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234.06</v>
      </c>
      <c r="D177" s="36">
        <v>235.91</v>
      </c>
      <c r="E177" s="36">
        <v>231.53</v>
      </c>
      <c r="F177" s="36">
        <v>229</v>
      </c>
      <c r="G177" s="36">
        <v>224.62</v>
      </c>
      <c r="H177" s="36">
        <v>238.44</v>
      </c>
      <c r="I177" s="36">
        <v>242.82</v>
      </c>
      <c r="J177" s="36">
        <v>245.35</v>
      </c>
      <c r="K177" s="31">
        <v>240.29</v>
      </c>
      <c r="L177" s="31">
        <v>233.38</v>
      </c>
      <c r="M177" s="31">
        <v>113.44611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1350.85</v>
      </c>
      <c r="D178" s="36">
        <v>1361.9166666666667</v>
      </c>
      <c r="E178" s="36">
        <v>1333.9333333333334</v>
      </c>
      <c r="F178" s="36">
        <v>1317.0166666666667</v>
      </c>
      <c r="G178" s="36">
        <v>1289.0333333333333</v>
      </c>
      <c r="H178" s="36">
        <v>1378.8333333333335</v>
      </c>
      <c r="I178" s="36">
        <v>1406.8166666666666</v>
      </c>
      <c r="J178" s="36">
        <v>1423.7333333333336</v>
      </c>
      <c r="K178" s="31">
        <v>1389.9</v>
      </c>
      <c r="L178" s="31">
        <v>1345</v>
      </c>
      <c r="M178" s="31">
        <v>2.4144299999999999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93.38</v>
      </c>
      <c r="D179" s="36">
        <v>93.723333333333343</v>
      </c>
      <c r="E179" s="36">
        <v>92.196666666666687</v>
      </c>
      <c r="F179" s="36">
        <v>91.01333333333335</v>
      </c>
      <c r="G179" s="36">
        <v>89.486666666666693</v>
      </c>
      <c r="H179" s="36">
        <v>94.90666666666668</v>
      </c>
      <c r="I179" s="36">
        <v>96.433333333333351</v>
      </c>
      <c r="J179" s="36">
        <v>97.616666666666674</v>
      </c>
      <c r="K179" s="31">
        <v>95.25</v>
      </c>
      <c r="L179" s="31">
        <v>92.54</v>
      </c>
      <c r="M179" s="31">
        <v>124.16497</v>
      </c>
      <c r="N179" s="1"/>
      <c r="O179" s="1"/>
    </row>
    <row r="180" spans="1:15" ht="12.75" customHeight="1">
      <c r="A180" s="33">
        <v>170</v>
      </c>
      <c r="B180" s="53" t="s">
        <v>780</v>
      </c>
      <c r="C180" s="31">
        <v>1831.3</v>
      </c>
      <c r="D180" s="36">
        <v>1827.9666666666665</v>
      </c>
      <c r="E180" s="36">
        <v>1793.333333333333</v>
      </c>
      <c r="F180" s="36">
        <v>1755.3666666666666</v>
      </c>
      <c r="G180" s="36">
        <v>1720.7333333333331</v>
      </c>
      <c r="H180" s="36">
        <v>1865.9333333333329</v>
      </c>
      <c r="I180" s="36">
        <v>1900.5666666666666</v>
      </c>
      <c r="J180" s="36">
        <v>1938.5333333333328</v>
      </c>
      <c r="K180" s="31">
        <v>1862.6</v>
      </c>
      <c r="L180" s="31">
        <v>1790</v>
      </c>
      <c r="M180" s="31">
        <v>11.83854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422.2</v>
      </c>
      <c r="D181" s="36">
        <v>417.4666666666667</v>
      </c>
      <c r="E181" s="36">
        <v>408.93333333333339</v>
      </c>
      <c r="F181" s="36">
        <v>395.66666666666669</v>
      </c>
      <c r="G181" s="36">
        <v>387.13333333333338</v>
      </c>
      <c r="H181" s="36">
        <v>430.73333333333341</v>
      </c>
      <c r="I181" s="36">
        <v>439.26666666666671</v>
      </c>
      <c r="J181" s="36">
        <v>452.53333333333342</v>
      </c>
      <c r="K181" s="31">
        <v>426</v>
      </c>
      <c r="L181" s="31">
        <v>404.2</v>
      </c>
      <c r="M181" s="31">
        <v>36.33746</v>
      </c>
      <c r="N181" s="1"/>
      <c r="O181" s="1"/>
    </row>
    <row r="182" spans="1:15" ht="12.75" customHeight="1">
      <c r="A182" s="33">
        <v>172</v>
      </c>
      <c r="B182" s="53" t="s">
        <v>820</v>
      </c>
      <c r="C182" s="31">
        <v>8908.7999999999993</v>
      </c>
      <c r="D182" s="36">
        <v>8969.0666666666657</v>
      </c>
      <c r="E182" s="36">
        <v>8818.1333333333314</v>
      </c>
      <c r="F182" s="36">
        <v>8727.4666666666653</v>
      </c>
      <c r="G182" s="36">
        <v>8576.533333333331</v>
      </c>
      <c r="H182" s="36">
        <v>9059.7333333333318</v>
      </c>
      <c r="I182" s="36">
        <v>9210.6666666666661</v>
      </c>
      <c r="J182" s="36">
        <v>9301.3333333333321</v>
      </c>
      <c r="K182" s="31">
        <v>9120</v>
      </c>
      <c r="L182" s="31">
        <v>8878.4</v>
      </c>
      <c r="M182" s="31">
        <v>0.84441999999999995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1832.95</v>
      </c>
      <c r="D183" s="36">
        <v>1838.9833333333333</v>
      </c>
      <c r="E183" s="36">
        <v>1817.9666666666667</v>
      </c>
      <c r="F183" s="36">
        <v>1802.9833333333333</v>
      </c>
      <c r="G183" s="36">
        <v>1781.9666666666667</v>
      </c>
      <c r="H183" s="36">
        <v>1853.9666666666667</v>
      </c>
      <c r="I183" s="36">
        <v>1874.9833333333336</v>
      </c>
      <c r="J183" s="36">
        <v>1889.9666666666667</v>
      </c>
      <c r="K183" s="31">
        <v>1860</v>
      </c>
      <c r="L183" s="31">
        <v>1824</v>
      </c>
      <c r="M183" s="31">
        <v>2.8878900000000001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2781.65</v>
      </c>
      <c r="D184" s="36">
        <v>2763.2833333333328</v>
      </c>
      <c r="E184" s="36">
        <v>2734.5666666666657</v>
      </c>
      <c r="F184" s="36">
        <v>2687.4833333333327</v>
      </c>
      <c r="G184" s="36">
        <v>2658.7666666666655</v>
      </c>
      <c r="H184" s="36">
        <v>2810.3666666666659</v>
      </c>
      <c r="I184" s="36">
        <v>2839.083333333333</v>
      </c>
      <c r="J184" s="36">
        <v>2886.1666666666661</v>
      </c>
      <c r="K184" s="31">
        <v>2792</v>
      </c>
      <c r="L184" s="31">
        <v>2716.2</v>
      </c>
      <c r="M184" s="31">
        <v>0.86126999999999998</v>
      </c>
      <c r="N184" s="1"/>
      <c r="O184" s="1"/>
    </row>
    <row r="185" spans="1:15" ht="12.75" customHeight="1">
      <c r="A185" s="33">
        <v>175</v>
      </c>
      <c r="B185" s="53" t="s">
        <v>821</v>
      </c>
      <c r="C185" s="31">
        <v>1059.45</v>
      </c>
      <c r="D185" s="36">
        <v>1055.45</v>
      </c>
      <c r="E185" s="36">
        <v>1035.9000000000001</v>
      </c>
      <c r="F185" s="36">
        <v>1012.3500000000001</v>
      </c>
      <c r="G185" s="36">
        <v>992.80000000000018</v>
      </c>
      <c r="H185" s="36">
        <v>1079</v>
      </c>
      <c r="I185" s="36">
        <v>1098.5499999999997</v>
      </c>
      <c r="J185" s="36">
        <v>1122.0999999999999</v>
      </c>
      <c r="K185" s="31">
        <v>1075</v>
      </c>
      <c r="L185" s="31">
        <v>1031.9000000000001</v>
      </c>
      <c r="M185" s="31">
        <v>1.74901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1687.9</v>
      </c>
      <c r="D186" s="36">
        <v>1707.2666666666667</v>
      </c>
      <c r="E186" s="36">
        <v>1664.0333333333333</v>
      </c>
      <c r="F186" s="36">
        <v>1640.1666666666667</v>
      </c>
      <c r="G186" s="36">
        <v>1596.9333333333334</v>
      </c>
      <c r="H186" s="36">
        <v>1731.1333333333332</v>
      </c>
      <c r="I186" s="36">
        <v>1774.3666666666663</v>
      </c>
      <c r="J186" s="36">
        <v>1798.2333333333331</v>
      </c>
      <c r="K186" s="31">
        <v>1750.5</v>
      </c>
      <c r="L186" s="31">
        <v>1683.4</v>
      </c>
      <c r="M186" s="31">
        <v>5.9365100000000002</v>
      </c>
      <c r="N186" s="1"/>
      <c r="O186" s="1"/>
    </row>
    <row r="187" spans="1:15" ht="12.75" customHeight="1">
      <c r="A187" s="33">
        <v>177</v>
      </c>
      <c r="B187" s="53" t="s">
        <v>796</v>
      </c>
      <c r="C187" s="31">
        <v>1129.6500000000001</v>
      </c>
      <c r="D187" s="36">
        <v>1150.8999999999999</v>
      </c>
      <c r="E187" s="36">
        <v>1102.7999999999997</v>
      </c>
      <c r="F187" s="36">
        <v>1075.9499999999998</v>
      </c>
      <c r="G187" s="36">
        <v>1027.8499999999997</v>
      </c>
      <c r="H187" s="36">
        <v>1177.7499999999998</v>
      </c>
      <c r="I187" s="36">
        <v>1225.8499999999997</v>
      </c>
      <c r="J187" s="36">
        <v>1252.6999999999998</v>
      </c>
      <c r="K187" s="31">
        <v>1199</v>
      </c>
      <c r="L187" s="31">
        <v>1124.05</v>
      </c>
      <c r="M187" s="31">
        <v>16.559049999999999</v>
      </c>
      <c r="N187" s="1"/>
      <c r="O187" s="1"/>
    </row>
    <row r="188" spans="1:15" ht="12.75" customHeight="1">
      <c r="A188" s="33">
        <v>178</v>
      </c>
      <c r="B188" s="53" t="s">
        <v>822</v>
      </c>
      <c r="C188" s="31">
        <v>925.2</v>
      </c>
      <c r="D188" s="36">
        <v>933.68333333333339</v>
      </c>
      <c r="E188" s="36">
        <v>913.41666666666674</v>
      </c>
      <c r="F188" s="36">
        <v>901.63333333333333</v>
      </c>
      <c r="G188" s="36">
        <v>881.36666666666667</v>
      </c>
      <c r="H188" s="36">
        <v>945.46666666666681</v>
      </c>
      <c r="I188" s="36">
        <v>965.73333333333346</v>
      </c>
      <c r="J188" s="36">
        <v>977.51666666666688</v>
      </c>
      <c r="K188" s="31">
        <v>953.95</v>
      </c>
      <c r="L188" s="31">
        <v>921.9</v>
      </c>
      <c r="M188" s="31">
        <v>4.6529800000000003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6676.7</v>
      </c>
      <c r="D189" s="36">
        <v>6627.25</v>
      </c>
      <c r="E189" s="36">
        <v>6474.5</v>
      </c>
      <c r="F189" s="36">
        <v>6272.3</v>
      </c>
      <c r="G189" s="36">
        <v>6119.55</v>
      </c>
      <c r="H189" s="36">
        <v>6829.45</v>
      </c>
      <c r="I189" s="36">
        <v>6982.2</v>
      </c>
      <c r="J189" s="36">
        <v>7184.4</v>
      </c>
      <c r="K189" s="31">
        <v>6780</v>
      </c>
      <c r="L189" s="31">
        <v>6425.05</v>
      </c>
      <c r="M189" s="31">
        <v>3.0569799999999998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1470.05</v>
      </c>
      <c r="D190" s="36">
        <v>1475.5166666666664</v>
      </c>
      <c r="E190" s="36">
        <v>1459.1833333333329</v>
      </c>
      <c r="F190" s="36">
        <v>1448.3166666666666</v>
      </c>
      <c r="G190" s="36">
        <v>1431.9833333333331</v>
      </c>
      <c r="H190" s="36">
        <v>1486.3833333333328</v>
      </c>
      <c r="I190" s="36">
        <v>1502.7166666666662</v>
      </c>
      <c r="J190" s="36">
        <v>1513.5833333333326</v>
      </c>
      <c r="K190" s="31">
        <v>1491.85</v>
      </c>
      <c r="L190" s="31">
        <v>1464.65</v>
      </c>
      <c r="M190" s="31">
        <v>2.95844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1061.6500000000001</v>
      </c>
      <c r="D191" s="36">
        <v>1055.2166666666667</v>
      </c>
      <c r="E191" s="36">
        <v>1021.4333333333334</v>
      </c>
      <c r="F191" s="36">
        <v>981.2166666666667</v>
      </c>
      <c r="G191" s="36">
        <v>947.43333333333339</v>
      </c>
      <c r="H191" s="36">
        <v>1095.4333333333334</v>
      </c>
      <c r="I191" s="36">
        <v>1129.2166666666667</v>
      </c>
      <c r="J191" s="36">
        <v>1169.4333333333334</v>
      </c>
      <c r="K191" s="31">
        <v>1089</v>
      </c>
      <c r="L191" s="31">
        <v>1015</v>
      </c>
      <c r="M191" s="31">
        <v>17.83464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2886.1</v>
      </c>
      <c r="D192" s="36">
        <v>2903.3666666666668</v>
      </c>
      <c r="E192" s="36">
        <v>2863.7333333333336</v>
      </c>
      <c r="F192" s="36">
        <v>2841.3666666666668</v>
      </c>
      <c r="G192" s="36">
        <v>2801.7333333333336</v>
      </c>
      <c r="H192" s="36">
        <v>2925.7333333333336</v>
      </c>
      <c r="I192" s="36">
        <v>2965.3666666666668</v>
      </c>
      <c r="J192" s="36">
        <v>2987.7333333333336</v>
      </c>
      <c r="K192" s="31">
        <v>2943</v>
      </c>
      <c r="L192" s="31">
        <v>2881</v>
      </c>
      <c r="M192" s="31">
        <v>3.3916200000000001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683.85</v>
      </c>
      <c r="D193" s="36">
        <v>694.6</v>
      </c>
      <c r="E193" s="36">
        <v>669.30000000000007</v>
      </c>
      <c r="F193" s="36">
        <v>654.75</v>
      </c>
      <c r="G193" s="36">
        <v>629.45000000000005</v>
      </c>
      <c r="H193" s="36">
        <v>709.15000000000009</v>
      </c>
      <c r="I193" s="36">
        <v>734.45</v>
      </c>
      <c r="J193" s="36">
        <v>749.00000000000011</v>
      </c>
      <c r="K193" s="31">
        <v>719.9</v>
      </c>
      <c r="L193" s="31">
        <v>680.05</v>
      </c>
      <c r="M193" s="31">
        <v>22.636810000000001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511.85</v>
      </c>
      <c r="D194" s="36">
        <v>514.15000000000009</v>
      </c>
      <c r="E194" s="36">
        <v>507.60000000000014</v>
      </c>
      <c r="F194" s="36">
        <v>503.35</v>
      </c>
      <c r="G194" s="36">
        <v>496.80000000000007</v>
      </c>
      <c r="H194" s="36">
        <v>518.4000000000002</v>
      </c>
      <c r="I194" s="36">
        <v>524.95000000000016</v>
      </c>
      <c r="J194" s="36">
        <v>529.20000000000027</v>
      </c>
      <c r="K194" s="31">
        <v>520.70000000000005</v>
      </c>
      <c r="L194" s="31">
        <v>509.9</v>
      </c>
      <c r="M194" s="31">
        <v>3.9206500000000002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2690.8</v>
      </c>
      <c r="D195" s="36">
        <v>2698.666666666667</v>
      </c>
      <c r="E195" s="36">
        <v>2667.6833333333338</v>
      </c>
      <c r="F195" s="36">
        <v>2644.5666666666671</v>
      </c>
      <c r="G195" s="36">
        <v>2613.5833333333339</v>
      </c>
      <c r="H195" s="36">
        <v>2721.7833333333338</v>
      </c>
      <c r="I195" s="36">
        <v>2752.7666666666673</v>
      </c>
      <c r="J195" s="36">
        <v>2775.8833333333337</v>
      </c>
      <c r="K195" s="31">
        <v>2729.65</v>
      </c>
      <c r="L195" s="31">
        <v>2675.55</v>
      </c>
      <c r="M195" s="31">
        <v>7.2011799999999999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1317.75</v>
      </c>
      <c r="D196" s="36">
        <v>1321.6000000000001</v>
      </c>
      <c r="E196" s="36">
        <v>1302.1500000000003</v>
      </c>
      <c r="F196" s="36">
        <v>1286.5500000000002</v>
      </c>
      <c r="G196" s="36">
        <v>1267.1000000000004</v>
      </c>
      <c r="H196" s="36">
        <v>1337.2000000000003</v>
      </c>
      <c r="I196" s="36">
        <v>1356.65</v>
      </c>
      <c r="J196" s="36">
        <v>1372.2500000000002</v>
      </c>
      <c r="K196" s="31">
        <v>1341.05</v>
      </c>
      <c r="L196" s="31">
        <v>1306</v>
      </c>
      <c r="M196" s="31">
        <v>3.4522900000000001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2438.9</v>
      </c>
      <c r="D197" s="36">
        <v>2442.9666666666667</v>
      </c>
      <c r="E197" s="36">
        <v>2425.9333333333334</v>
      </c>
      <c r="F197" s="36">
        <v>2412.9666666666667</v>
      </c>
      <c r="G197" s="36">
        <v>2395.9333333333334</v>
      </c>
      <c r="H197" s="36">
        <v>2455.9333333333334</v>
      </c>
      <c r="I197" s="36">
        <v>2472.9666666666672</v>
      </c>
      <c r="J197" s="36">
        <v>2485.9333333333334</v>
      </c>
      <c r="K197" s="31">
        <v>2460</v>
      </c>
      <c r="L197" s="31">
        <v>2430</v>
      </c>
      <c r="M197" s="31">
        <v>0.58923000000000003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147.16</v>
      </c>
      <c r="D198" s="36">
        <v>147.37333333333333</v>
      </c>
      <c r="E198" s="36">
        <v>142.83666666666667</v>
      </c>
      <c r="F198" s="36">
        <v>138.51333333333335</v>
      </c>
      <c r="G198" s="36">
        <v>133.97666666666669</v>
      </c>
      <c r="H198" s="36">
        <v>151.69666666666666</v>
      </c>
      <c r="I198" s="36">
        <v>156.23333333333329</v>
      </c>
      <c r="J198" s="36">
        <v>160.55666666666664</v>
      </c>
      <c r="K198" s="31">
        <v>151.91</v>
      </c>
      <c r="L198" s="31">
        <v>143.05000000000001</v>
      </c>
      <c r="M198" s="31">
        <v>90.548820000000006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3178.65</v>
      </c>
      <c r="D199" s="36">
        <v>3180.3333333333335</v>
      </c>
      <c r="E199" s="36">
        <v>3148.3166666666671</v>
      </c>
      <c r="F199" s="36">
        <v>3117.9833333333336</v>
      </c>
      <c r="G199" s="36">
        <v>3085.9666666666672</v>
      </c>
      <c r="H199" s="36">
        <v>3210.666666666667</v>
      </c>
      <c r="I199" s="36">
        <v>3242.6833333333334</v>
      </c>
      <c r="J199" s="36">
        <v>3273.0166666666669</v>
      </c>
      <c r="K199" s="31">
        <v>3212.35</v>
      </c>
      <c r="L199" s="31">
        <v>3150</v>
      </c>
      <c r="M199" s="31">
        <v>0.49948999999999999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680</v>
      </c>
      <c r="D200" s="36">
        <v>666.9</v>
      </c>
      <c r="E200" s="36">
        <v>643.84999999999991</v>
      </c>
      <c r="F200" s="36">
        <v>607.69999999999993</v>
      </c>
      <c r="G200" s="36">
        <v>584.64999999999986</v>
      </c>
      <c r="H200" s="36">
        <v>703.05</v>
      </c>
      <c r="I200" s="36">
        <v>726.09999999999991</v>
      </c>
      <c r="J200" s="36">
        <v>762.25</v>
      </c>
      <c r="K200" s="31">
        <v>689.95</v>
      </c>
      <c r="L200" s="31">
        <v>630.75</v>
      </c>
      <c r="M200" s="31">
        <v>453.56355000000002</v>
      </c>
      <c r="N200" s="1"/>
      <c r="O200" s="1"/>
    </row>
    <row r="201" spans="1:15" ht="12.75" customHeight="1">
      <c r="A201" s="33">
        <v>191</v>
      </c>
      <c r="B201" s="53" t="s">
        <v>849</v>
      </c>
      <c r="C201" s="31">
        <v>365</v>
      </c>
      <c r="D201" s="36">
        <v>366.58333333333331</v>
      </c>
      <c r="E201" s="36">
        <v>362.26666666666665</v>
      </c>
      <c r="F201" s="36">
        <v>359.53333333333336</v>
      </c>
      <c r="G201" s="36">
        <v>355.2166666666667</v>
      </c>
      <c r="H201" s="36">
        <v>369.31666666666661</v>
      </c>
      <c r="I201" s="36">
        <v>373.63333333333333</v>
      </c>
      <c r="J201" s="36">
        <v>376.36666666666656</v>
      </c>
      <c r="K201" s="31">
        <v>370.9</v>
      </c>
      <c r="L201" s="31">
        <v>363.85</v>
      </c>
      <c r="M201" s="31">
        <v>6.63436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694.15</v>
      </c>
      <c r="D202" s="36">
        <v>691.91666666666663</v>
      </c>
      <c r="E202" s="36">
        <v>684.83333333333326</v>
      </c>
      <c r="F202" s="36">
        <v>675.51666666666665</v>
      </c>
      <c r="G202" s="36">
        <v>668.43333333333328</v>
      </c>
      <c r="H202" s="36">
        <v>701.23333333333323</v>
      </c>
      <c r="I202" s="36">
        <v>708.31666666666649</v>
      </c>
      <c r="J202" s="36">
        <v>717.63333333333321</v>
      </c>
      <c r="K202" s="31">
        <v>699</v>
      </c>
      <c r="L202" s="31">
        <v>682.6</v>
      </c>
      <c r="M202" s="31">
        <v>20.92699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227.87</v>
      </c>
      <c r="D203" s="36">
        <v>228.48666666666668</v>
      </c>
      <c r="E203" s="36">
        <v>224.98333333333335</v>
      </c>
      <c r="F203" s="36">
        <v>222.09666666666666</v>
      </c>
      <c r="G203" s="36">
        <v>218.59333333333333</v>
      </c>
      <c r="H203" s="36">
        <v>231.37333333333336</v>
      </c>
      <c r="I203" s="36">
        <v>234.87666666666669</v>
      </c>
      <c r="J203" s="36">
        <v>237.76333333333338</v>
      </c>
      <c r="K203" s="31">
        <v>231.99</v>
      </c>
      <c r="L203" s="31">
        <v>225.6</v>
      </c>
      <c r="M203" s="31">
        <v>34.877769999999998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239.16</v>
      </c>
      <c r="D204" s="36">
        <v>236.79666666666665</v>
      </c>
      <c r="E204" s="36">
        <v>232.70333333333332</v>
      </c>
      <c r="F204" s="36">
        <v>226.24666666666667</v>
      </c>
      <c r="G204" s="36">
        <v>222.15333333333334</v>
      </c>
      <c r="H204" s="36">
        <v>243.2533333333333</v>
      </c>
      <c r="I204" s="36">
        <v>247.34666666666661</v>
      </c>
      <c r="J204" s="36">
        <v>253.80333333333328</v>
      </c>
      <c r="K204" s="31">
        <v>240.89</v>
      </c>
      <c r="L204" s="31">
        <v>230.34</v>
      </c>
      <c r="M204" s="31">
        <v>59.862029999999997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459.5</v>
      </c>
      <c r="D205" s="36">
        <v>448.06666666666666</v>
      </c>
      <c r="E205" s="36">
        <v>426.43333333333334</v>
      </c>
      <c r="F205" s="36">
        <v>393.36666666666667</v>
      </c>
      <c r="G205" s="36">
        <v>371.73333333333335</v>
      </c>
      <c r="H205" s="36">
        <v>481.13333333333333</v>
      </c>
      <c r="I205" s="36">
        <v>502.76666666666665</v>
      </c>
      <c r="J205" s="36">
        <v>535.83333333333326</v>
      </c>
      <c r="K205" s="31">
        <v>469.7</v>
      </c>
      <c r="L205" s="31">
        <v>415</v>
      </c>
      <c r="M205" s="31">
        <v>478.56661000000003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1976.15</v>
      </c>
      <c r="D206" s="36">
        <v>1986.0166666666667</v>
      </c>
      <c r="E206" s="36">
        <v>1955.6333333333332</v>
      </c>
      <c r="F206" s="36">
        <v>1935.1166666666666</v>
      </c>
      <c r="G206" s="36">
        <v>1904.7333333333331</v>
      </c>
      <c r="H206" s="36">
        <v>2006.5333333333333</v>
      </c>
      <c r="I206" s="36">
        <v>2036.916666666667</v>
      </c>
      <c r="J206" s="36">
        <v>2057.4333333333334</v>
      </c>
      <c r="K206" s="31">
        <v>2016.4</v>
      </c>
      <c r="L206" s="31">
        <v>1965.5</v>
      </c>
      <c r="M206" s="31">
        <v>0.54169999999999996</v>
      </c>
      <c r="N206" s="1"/>
      <c r="O206" s="1"/>
    </row>
    <row r="207" spans="1:15" ht="12.75" customHeight="1">
      <c r="A207" s="33">
        <v>197</v>
      </c>
      <c r="B207" s="53" t="s">
        <v>850</v>
      </c>
      <c r="C207" s="31">
        <v>636.29999999999995</v>
      </c>
      <c r="D207" s="36">
        <v>630.69999999999993</v>
      </c>
      <c r="E207" s="36">
        <v>621.69999999999982</v>
      </c>
      <c r="F207" s="36">
        <v>607.09999999999991</v>
      </c>
      <c r="G207" s="36">
        <v>598.0999999999998</v>
      </c>
      <c r="H207" s="36">
        <v>645.29999999999984</v>
      </c>
      <c r="I207" s="36">
        <v>654.30000000000007</v>
      </c>
      <c r="J207" s="36">
        <v>668.89999999999986</v>
      </c>
      <c r="K207" s="31">
        <v>639.70000000000005</v>
      </c>
      <c r="L207" s="31">
        <v>616.1</v>
      </c>
      <c r="M207" s="31">
        <v>28.148910000000001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1806.65</v>
      </c>
      <c r="D208" s="36">
        <v>1792.8833333333332</v>
      </c>
      <c r="E208" s="36">
        <v>1773.7666666666664</v>
      </c>
      <c r="F208" s="36">
        <v>1740.8833333333332</v>
      </c>
      <c r="G208" s="36">
        <v>1721.7666666666664</v>
      </c>
      <c r="H208" s="36">
        <v>1825.7666666666664</v>
      </c>
      <c r="I208" s="36">
        <v>1844.8833333333332</v>
      </c>
      <c r="J208" s="36">
        <v>1877.7666666666664</v>
      </c>
      <c r="K208" s="31">
        <v>1812</v>
      </c>
      <c r="L208" s="31">
        <v>1760</v>
      </c>
      <c r="M208" s="31">
        <v>44.453490000000002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4403.3</v>
      </c>
      <c r="D209" s="36">
        <v>4425.0833333333339</v>
      </c>
      <c r="E209" s="36">
        <v>4370.5666666666675</v>
      </c>
      <c r="F209" s="36">
        <v>4337.8333333333339</v>
      </c>
      <c r="G209" s="36">
        <v>4283.3166666666675</v>
      </c>
      <c r="H209" s="36">
        <v>4457.8166666666675</v>
      </c>
      <c r="I209" s="36">
        <v>4512.3333333333339</v>
      </c>
      <c r="J209" s="36">
        <v>4545.0666666666675</v>
      </c>
      <c r="K209" s="31">
        <v>4479.6000000000004</v>
      </c>
      <c r="L209" s="31">
        <v>4392.3500000000004</v>
      </c>
      <c r="M209" s="31">
        <v>2.2405599999999999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1626.95</v>
      </c>
      <c r="D210" s="36">
        <v>1632.3166666666666</v>
      </c>
      <c r="E210" s="36">
        <v>1617.8333333333333</v>
      </c>
      <c r="F210" s="36">
        <v>1608.7166666666667</v>
      </c>
      <c r="G210" s="36">
        <v>1594.2333333333333</v>
      </c>
      <c r="H210" s="36">
        <v>1641.4333333333332</v>
      </c>
      <c r="I210" s="36">
        <v>1655.9166666666667</v>
      </c>
      <c r="J210" s="36">
        <v>1665.0333333333331</v>
      </c>
      <c r="K210" s="31">
        <v>1646.8</v>
      </c>
      <c r="L210" s="31">
        <v>1623.2</v>
      </c>
      <c r="M210" s="31">
        <v>170.2484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745.3</v>
      </c>
      <c r="D211" s="36">
        <v>746.38333333333333</v>
      </c>
      <c r="E211" s="36">
        <v>738.76666666666665</v>
      </c>
      <c r="F211" s="36">
        <v>732.23333333333335</v>
      </c>
      <c r="G211" s="36">
        <v>724.61666666666667</v>
      </c>
      <c r="H211" s="36">
        <v>752.91666666666663</v>
      </c>
      <c r="I211" s="36">
        <v>760.53333333333319</v>
      </c>
      <c r="J211" s="36">
        <v>767.06666666666661</v>
      </c>
      <c r="K211" s="31">
        <v>754</v>
      </c>
      <c r="L211" s="31">
        <v>739.85</v>
      </c>
      <c r="M211" s="31">
        <v>30.739260000000002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147.49</v>
      </c>
      <c r="D212" s="36">
        <v>147.90666666666667</v>
      </c>
      <c r="E212" s="36">
        <v>145.59333333333333</v>
      </c>
      <c r="F212" s="36">
        <v>143.69666666666666</v>
      </c>
      <c r="G212" s="36">
        <v>141.38333333333333</v>
      </c>
      <c r="H212" s="36">
        <v>149.80333333333334</v>
      </c>
      <c r="I212" s="36">
        <v>152.11666666666667</v>
      </c>
      <c r="J212" s="36">
        <v>154.01333333333335</v>
      </c>
      <c r="K212" s="31">
        <v>150.22</v>
      </c>
      <c r="L212" s="31">
        <v>146.01</v>
      </c>
      <c r="M212" s="31">
        <v>199.20241999999999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811.15</v>
      </c>
      <c r="D213" s="36">
        <v>815.65</v>
      </c>
      <c r="E213" s="36">
        <v>805.5</v>
      </c>
      <c r="F213" s="36">
        <v>799.85</v>
      </c>
      <c r="G213" s="36">
        <v>789.7</v>
      </c>
      <c r="H213" s="36">
        <v>821.3</v>
      </c>
      <c r="I213" s="36">
        <v>831.44999999999982</v>
      </c>
      <c r="J213" s="36">
        <v>837.09999999999991</v>
      </c>
      <c r="K213" s="31">
        <v>825.8</v>
      </c>
      <c r="L213" s="31">
        <v>810</v>
      </c>
      <c r="M213" s="31">
        <v>5.3563700000000001</v>
      </c>
      <c r="N213" s="1"/>
      <c r="O213" s="1"/>
    </row>
    <row r="214" spans="1:15" ht="12.75" customHeight="1">
      <c r="A214" s="33">
        <v>204</v>
      </c>
      <c r="B214" s="53" t="s">
        <v>851</v>
      </c>
      <c r="C214" s="31">
        <v>1185.45</v>
      </c>
      <c r="D214" s="36">
        <v>1185.9833333333333</v>
      </c>
      <c r="E214" s="36">
        <v>1171.9666666666667</v>
      </c>
      <c r="F214" s="36">
        <v>1158.4833333333333</v>
      </c>
      <c r="G214" s="36">
        <v>1144.4666666666667</v>
      </c>
      <c r="H214" s="36">
        <v>1199.4666666666667</v>
      </c>
      <c r="I214" s="36">
        <v>1213.4833333333336</v>
      </c>
      <c r="J214" s="36">
        <v>1226.9666666666667</v>
      </c>
      <c r="K214" s="31">
        <v>1200</v>
      </c>
      <c r="L214" s="31">
        <v>1172.5</v>
      </c>
      <c r="M214" s="31">
        <v>0.16064000000000001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1885.4</v>
      </c>
      <c r="D215" s="36">
        <v>1895.1666666666667</v>
      </c>
      <c r="E215" s="36">
        <v>1870.3333333333335</v>
      </c>
      <c r="F215" s="36">
        <v>1855.2666666666667</v>
      </c>
      <c r="G215" s="36">
        <v>1830.4333333333334</v>
      </c>
      <c r="H215" s="36">
        <v>1910.2333333333336</v>
      </c>
      <c r="I215" s="36">
        <v>1935.0666666666671</v>
      </c>
      <c r="J215" s="36">
        <v>1950.1333333333337</v>
      </c>
      <c r="K215" s="31">
        <v>1920</v>
      </c>
      <c r="L215" s="31">
        <v>1880.1</v>
      </c>
      <c r="M215" s="31">
        <v>6.6359399999999997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5578.2</v>
      </c>
      <c r="D216" s="36">
        <v>5574.75</v>
      </c>
      <c r="E216" s="36">
        <v>5520.45</v>
      </c>
      <c r="F216" s="36">
        <v>5462.7</v>
      </c>
      <c r="G216" s="36">
        <v>5408.4</v>
      </c>
      <c r="H216" s="36">
        <v>5632.5</v>
      </c>
      <c r="I216" s="36">
        <v>5686.7999999999993</v>
      </c>
      <c r="J216" s="36">
        <v>5744.55</v>
      </c>
      <c r="K216" s="31">
        <v>5629.05</v>
      </c>
      <c r="L216" s="31">
        <v>5517</v>
      </c>
      <c r="M216" s="31">
        <v>10.549469999999999</v>
      </c>
      <c r="N216" s="1"/>
      <c r="O216" s="1"/>
    </row>
    <row r="217" spans="1:15" ht="12.75" customHeight="1">
      <c r="A217" s="33">
        <v>207</v>
      </c>
      <c r="B217" s="53" t="s">
        <v>852</v>
      </c>
      <c r="C217" s="31">
        <v>522.1</v>
      </c>
      <c r="D217" s="36">
        <v>532.69999999999993</v>
      </c>
      <c r="E217" s="36">
        <v>509.39999999999986</v>
      </c>
      <c r="F217" s="36">
        <v>496.69999999999993</v>
      </c>
      <c r="G217" s="36">
        <v>473.39999999999986</v>
      </c>
      <c r="H217" s="36">
        <v>545.39999999999986</v>
      </c>
      <c r="I217" s="36">
        <v>568.69999999999982</v>
      </c>
      <c r="J217" s="36">
        <v>581.39999999999986</v>
      </c>
      <c r="K217" s="31">
        <v>556</v>
      </c>
      <c r="L217" s="31">
        <v>520</v>
      </c>
      <c r="M217" s="31">
        <v>40.846170000000001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683.9</v>
      </c>
      <c r="D218" s="36">
        <v>691.26666666666677</v>
      </c>
      <c r="E218" s="36">
        <v>675.83333333333348</v>
      </c>
      <c r="F218" s="36">
        <v>667.76666666666677</v>
      </c>
      <c r="G218" s="36">
        <v>652.33333333333348</v>
      </c>
      <c r="H218" s="36">
        <v>699.33333333333348</v>
      </c>
      <c r="I218" s="36">
        <v>714.76666666666665</v>
      </c>
      <c r="J218" s="36">
        <v>722.83333333333348</v>
      </c>
      <c r="K218" s="31">
        <v>706.7</v>
      </c>
      <c r="L218" s="31">
        <v>683.2</v>
      </c>
      <c r="M218" s="31">
        <v>61.86645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4688</v>
      </c>
      <c r="D219" s="36">
        <v>4688.5999999999995</v>
      </c>
      <c r="E219" s="36">
        <v>4662.1999999999989</v>
      </c>
      <c r="F219" s="36">
        <v>4636.3999999999996</v>
      </c>
      <c r="G219" s="36">
        <v>4609.9999999999991</v>
      </c>
      <c r="H219" s="36">
        <v>4714.3999999999987</v>
      </c>
      <c r="I219" s="36">
        <v>4740.7999999999984</v>
      </c>
      <c r="J219" s="36">
        <v>4766.5999999999985</v>
      </c>
      <c r="K219" s="31">
        <v>4715</v>
      </c>
      <c r="L219" s="31">
        <v>4662.8</v>
      </c>
      <c r="M219" s="31">
        <v>11.21937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320.64999999999998</v>
      </c>
      <c r="D220" s="36">
        <v>323.88333333333333</v>
      </c>
      <c r="E220" s="36">
        <v>316.76666666666665</v>
      </c>
      <c r="F220" s="36">
        <v>312.88333333333333</v>
      </c>
      <c r="G220" s="36">
        <v>305.76666666666665</v>
      </c>
      <c r="H220" s="36">
        <v>327.76666666666665</v>
      </c>
      <c r="I220" s="36">
        <v>334.88333333333333</v>
      </c>
      <c r="J220" s="36">
        <v>338.76666666666665</v>
      </c>
      <c r="K220" s="31">
        <v>331</v>
      </c>
      <c r="L220" s="31">
        <v>320</v>
      </c>
      <c r="M220" s="31">
        <v>57.558250000000001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427.85</v>
      </c>
      <c r="D221" s="36">
        <v>428.98333333333335</v>
      </c>
      <c r="E221" s="36">
        <v>419.9666666666667</v>
      </c>
      <c r="F221" s="36">
        <v>412.08333333333337</v>
      </c>
      <c r="G221" s="36">
        <v>403.06666666666672</v>
      </c>
      <c r="H221" s="36">
        <v>436.86666666666667</v>
      </c>
      <c r="I221" s="36">
        <v>445.88333333333333</v>
      </c>
      <c r="J221" s="36">
        <v>453.76666666666665</v>
      </c>
      <c r="K221" s="31">
        <v>438</v>
      </c>
      <c r="L221" s="31">
        <v>421.1</v>
      </c>
      <c r="M221" s="31">
        <v>183.05095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2789.05</v>
      </c>
      <c r="D222" s="36">
        <v>2792.3166666666671</v>
      </c>
      <c r="E222" s="36">
        <v>2775.733333333334</v>
      </c>
      <c r="F222" s="36">
        <v>2762.416666666667</v>
      </c>
      <c r="G222" s="36">
        <v>2745.8333333333339</v>
      </c>
      <c r="H222" s="36">
        <v>2805.6333333333341</v>
      </c>
      <c r="I222" s="36">
        <v>2822.2166666666672</v>
      </c>
      <c r="J222" s="36">
        <v>2835.5333333333342</v>
      </c>
      <c r="K222" s="31">
        <v>2808.9</v>
      </c>
      <c r="L222" s="31">
        <v>2779</v>
      </c>
      <c r="M222" s="31">
        <v>9.5794999999999995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493.85</v>
      </c>
      <c r="D223" s="36">
        <v>496.09999999999997</v>
      </c>
      <c r="E223" s="36">
        <v>489.74999999999994</v>
      </c>
      <c r="F223" s="36">
        <v>485.65</v>
      </c>
      <c r="G223" s="36">
        <v>479.29999999999995</v>
      </c>
      <c r="H223" s="36">
        <v>500.19999999999993</v>
      </c>
      <c r="I223" s="36">
        <v>506.54999999999995</v>
      </c>
      <c r="J223" s="36">
        <v>510.64999999999992</v>
      </c>
      <c r="K223" s="31">
        <v>502.45</v>
      </c>
      <c r="L223" s="31">
        <v>492</v>
      </c>
      <c r="M223" s="31">
        <v>23.388639999999999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11879.7</v>
      </c>
      <c r="D224" s="36">
        <v>11904.466666666667</v>
      </c>
      <c r="E224" s="36">
        <v>11650.233333333334</v>
      </c>
      <c r="F224" s="36">
        <v>11420.766666666666</v>
      </c>
      <c r="G224" s="36">
        <v>11166.533333333333</v>
      </c>
      <c r="H224" s="36">
        <v>12133.933333333334</v>
      </c>
      <c r="I224" s="36">
        <v>12388.166666666668</v>
      </c>
      <c r="J224" s="36">
        <v>12617.633333333335</v>
      </c>
      <c r="K224" s="31">
        <v>12158.7</v>
      </c>
      <c r="L224" s="31">
        <v>11675</v>
      </c>
      <c r="M224" s="31">
        <v>0.31777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1142.25</v>
      </c>
      <c r="D225" s="36">
        <v>1146.6166666666666</v>
      </c>
      <c r="E225" s="36">
        <v>1110.6333333333332</v>
      </c>
      <c r="F225" s="36">
        <v>1079.0166666666667</v>
      </c>
      <c r="G225" s="36">
        <v>1043.0333333333333</v>
      </c>
      <c r="H225" s="36">
        <v>1178.2333333333331</v>
      </c>
      <c r="I225" s="36">
        <v>1214.2166666666662</v>
      </c>
      <c r="J225" s="36">
        <v>1245.833333333333</v>
      </c>
      <c r="K225" s="31">
        <v>1182.5999999999999</v>
      </c>
      <c r="L225" s="31">
        <v>1115</v>
      </c>
      <c r="M225" s="31">
        <v>1.66391</v>
      </c>
      <c r="N225" s="1"/>
      <c r="O225" s="1"/>
    </row>
    <row r="226" spans="1:15" ht="12.75" customHeight="1">
      <c r="A226" s="33">
        <v>216</v>
      </c>
      <c r="B226" s="53" t="s">
        <v>853</v>
      </c>
      <c r="C226" s="31">
        <v>504.9</v>
      </c>
      <c r="D226" s="36">
        <v>505.55</v>
      </c>
      <c r="E226" s="36">
        <v>495.95000000000005</v>
      </c>
      <c r="F226" s="36">
        <v>487.00000000000006</v>
      </c>
      <c r="G226" s="36">
        <v>477.40000000000009</v>
      </c>
      <c r="H226" s="36">
        <v>514.5</v>
      </c>
      <c r="I226" s="36">
        <v>524.1</v>
      </c>
      <c r="J226" s="36">
        <v>533.04999999999995</v>
      </c>
      <c r="K226" s="31">
        <v>515.15</v>
      </c>
      <c r="L226" s="31">
        <v>496.6</v>
      </c>
      <c r="M226" s="31">
        <v>9.2586499999999994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50181.95</v>
      </c>
      <c r="D227" s="36">
        <v>50487.316666666673</v>
      </c>
      <c r="E227" s="36">
        <v>49594.633333333346</v>
      </c>
      <c r="F227" s="36">
        <v>49007.316666666673</v>
      </c>
      <c r="G227" s="36">
        <v>48114.633333333346</v>
      </c>
      <c r="H227" s="36">
        <v>51074.633333333346</v>
      </c>
      <c r="I227" s="36">
        <v>51967.31666666668</v>
      </c>
      <c r="J227" s="36">
        <v>52554.633333333346</v>
      </c>
      <c r="K227" s="31">
        <v>51380</v>
      </c>
      <c r="L227" s="31">
        <v>49900</v>
      </c>
      <c r="M227" s="31">
        <v>3.8010000000000002E-2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274.5</v>
      </c>
      <c r="D228" s="36">
        <v>276.5</v>
      </c>
      <c r="E228" s="36">
        <v>271.2</v>
      </c>
      <c r="F228" s="36">
        <v>267.89999999999998</v>
      </c>
      <c r="G228" s="36">
        <v>262.59999999999997</v>
      </c>
      <c r="H228" s="36">
        <v>279.8</v>
      </c>
      <c r="I228" s="36">
        <v>285.09999999999997</v>
      </c>
      <c r="J228" s="36">
        <v>288.40000000000003</v>
      </c>
      <c r="K228" s="31">
        <v>281.8</v>
      </c>
      <c r="L228" s="31">
        <v>273.2</v>
      </c>
      <c r="M228" s="31">
        <v>96.812449999999998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1229.95</v>
      </c>
      <c r="D229" s="36">
        <v>1230.55</v>
      </c>
      <c r="E229" s="36">
        <v>1221.8999999999999</v>
      </c>
      <c r="F229" s="36">
        <v>1213.8499999999999</v>
      </c>
      <c r="G229" s="36">
        <v>1205.1999999999998</v>
      </c>
      <c r="H229" s="36">
        <v>1238.5999999999999</v>
      </c>
      <c r="I229" s="36">
        <v>1247.25</v>
      </c>
      <c r="J229" s="36">
        <v>1255.3</v>
      </c>
      <c r="K229" s="31">
        <v>1239.2</v>
      </c>
      <c r="L229" s="31">
        <v>1222.5</v>
      </c>
      <c r="M229" s="31">
        <v>125.16759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2185.65</v>
      </c>
      <c r="D230" s="36">
        <v>2178.4500000000003</v>
      </c>
      <c r="E230" s="36">
        <v>2149.2000000000007</v>
      </c>
      <c r="F230" s="36">
        <v>2112.7500000000005</v>
      </c>
      <c r="G230" s="36">
        <v>2083.5000000000009</v>
      </c>
      <c r="H230" s="36">
        <v>2214.9000000000005</v>
      </c>
      <c r="I230" s="36">
        <v>2244.1499999999996</v>
      </c>
      <c r="J230" s="36">
        <v>2280.6000000000004</v>
      </c>
      <c r="K230" s="31">
        <v>2207.6999999999998</v>
      </c>
      <c r="L230" s="31">
        <v>2142</v>
      </c>
      <c r="M230" s="31">
        <v>7.4693699999999996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753.45</v>
      </c>
      <c r="D231" s="36">
        <v>753.75</v>
      </c>
      <c r="E231" s="36">
        <v>748.5</v>
      </c>
      <c r="F231" s="36">
        <v>743.55</v>
      </c>
      <c r="G231" s="36">
        <v>738.3</v>
      </c>
      <c r="H231" s="36">
        <v>758.7</v>
      </c>
      <c r="I231" s="36">
        <v>763.95</v>
      </c>
      <c r="J231" s="36">
        <v>768.90000000000009</v>
      </c>
      <c r="K231" s="31">
        <v>759</v>
      </c>
      <c r="L231" s="31">
        <v>748.8</v>
      </c>
      <c r="M231" s="31">
        <v>9.4531799999999997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833.5</v>
      </c>
      <c r="D232" s="36">
        <v>831.51666666666677</v>
      </c>
      <c r="E232" s="36">
        <v>823.03333333333353</v>
      </c>
      <c r="F232" s="36">
        <v>812.56666666666672</v>
      </c>
      <c r="G232" s="36">
        <v>804.08333333333348</v>
      </c>
      <c r="H232" s="36">
        <v>841.98333333333358</v>
      </c>
      <c r="I232" s="36">
        <v>850.46666666666692</v>
      </c>
      <c r="J232" s="36">
        <v>860.93333333333362</v>
      </c>
      <c r="K232" s="31">
        <v>840</v>
      </c>
      <c r="L232" s="31">
        <v>821.05</v>
      </c>
      <c r="M232" s="31">
        <v>5.8567799999999997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94.78</v>
      </c>
      <c r="D233" s="36">
        <v>94.75333333333333</v>
      </c>
      <c r="E233" s="36">
        <v>93.956666666666663</v>
      </c>
      <c r="F233" s="36">
        <v>93.13333333333334</v>
      </c>
      <c r="G233" s="36">
        <v>92.336666666666673</v>
      </c>
      <c r="H233" s="36">
        <v>95.576666666666654</v>
      </c>
      <c r="I233" s="36">
        <v>96.373333333333335</v>
      </c>
      <c r="J233" s="36">
        <v>97.196666666666644</v>
      </c>
      <c r="K233" s="31">
        <v>95.55</v>
      </c>
      <c r="L233" s="31">
        <v>93.93</v>
      </c>
      <c r="M233" s="31">
        <v>50.367930000000001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75.010000000000005</v>
      </c>
      <c r="D234" s="36">
        <v>74.623333333333335</v>
      </c>
      <c r="E234" s="36">
        <v>73.706666666666663</v>
      </c>
      <c r="F234" s="36">
        <v>72.403333333333322</v>
      </c>
      <c r="G234" s="36">
        <v>71.48666666666665</v>
      </c>
      <c r="H234" s="36">
        <v>75.926666666666677</v>
      </c>
      <c r="I234" s="36">
        <v>76.843333333333362</v>
      </c>
      <c r="J234" s="36">
        <v>78.14666666666669</v>
      </c>
      <c r="K234" s="31">
        <v>75.540000000000006</v>
      </c>
      <c r="L234" s="31">
        <v>73.319999999999993</v>
      </c>
      <c r="M234" s="31">
        <v>382.46699999999998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113.93</v>
      </c>
      <c r="D235" s="36">
        <v>113.50999999999999</v>
      </c>
      <c r="E235" s="36">
        <v>112.31999999999998</v>
      </c>
      <c r="F235" s="36">
        <v>110.71</v>
      </c>
      <c r="G235" s="36">
        <v>109.51999999999998</v>
      </c>
      <c r="H235" s="36">
        <v>115.11999999999998</v>
      </c>
      <c r="I235" s="36">
        <v>116.30999999999997</v>
      </c>
      <c r="J235" s="36">
        <v>117.91999999999997</v>
      </c>
      <c r="K235" s="31">
        <v>114.7</v>
      </c>
      <c r="L235" s="31">
        <v>111.9</v>
      </c>
      <c r="M235" s="31">
        <v>76.306089999999998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457.7</v>
      </c>
      <c r="D236" s="36">
        <v>454.7833333333333</v>
      </c>
      <c r="E236" s="36">
        <v>447.36666666666662</v>
      </c>
      <c r="F236" s="36">
        <v>437.0333333333333</v>
      </c>
      <c r="G236" s="36">
        <v>429.61666666666662</v>
      </c>
      <c r="H236" s="36">
        <v>465.11666666666662</v>
      </c>
      <c r="I236" s="36">
        <v>472.53333333333336</v>
      </c>
      <c r="J236" s="36">
        <v>482.86666666666662</v>
      </c>
      <c r="K236" s="31">
        <v>462.2</v>
      </c>
      <c r="L236" s="31">
        <v>444.45</v>
      </c>
      <c r="M236" s="31">
        <v>14.230790000000001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63.02</v>
      </c>
      <c r="D237" s="36">
        <v>63.306666666666672</v>
      </c>
      <c r="E237" s="36">
        <v>62.51333333333335</v>
      </c>
      <c r="F237" s="36">
        <v>62.006666666666675</v>
      </c>
      <c r="G237" s="36">
        <v>61.213333333333352</v>
      </c>
      <c r="H237" s="36">
        <v>63.813333333333347</v>
      </c>
      <c r="I237" s="36">
        <v>64.606666666666669</v>
      </c>
      <c r="J237" s="36">
        <v>65.113333333333344</v>
      </c>
      <c r="K237" s="31">
        <v>64.099999999999994</v>
      </c>
      <c r="L237" s="31">
        <v>62.8</v>
      </c>
      <c r="M237" s="31">
        <v>146.69726</v>
      </c>
      <c r="N237" s="1"/>
      <c r="O237" s="1"/>
    </row>
    <row r="238" spans="1:15" ht="12.75" customHeight="1">
      <c r="A238" s="33">
        <v>228</v>
      </c>
      <c r="B238" s="53" t="s">
        <v>776</v>
      </c>
      <c r="C238" s="31">
        <v>256.85000000000002</v>
      </c>
      <c r="D238" s="36">
        <v>258.51666666666665</v>
      </c>
      <c r="E238" s="36">
        <v>253.83333333333331</v>
      </c>
      <c r="F238" s="36">
        <v>250.81666666666666</v>
      </c>
      <c r="G238" s="36">
        <v>246.13333333333333</v>
      </c>
      <c r="H238" s="36">
        <v>261.5333333333333</v>
      </c>
      <c r="I238" s="36">
        <v>266.2166666666667</v>
      </c>
      <c r="J238" s="36">
        <v>269.23333333333329</v>
      </c>
      <c r="K238" s="31">
        <v>263.2</v>
      </c>
      <c r="L238" s="31">
        <v>255.5</v>
      </c>
      <c r="M238" s="31">
        <v>45.027369999999998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510.05</v>
      </c>
      <c r="D239" s="36">
        <v>508.75</v>
      </c>
      <c r="E239" s="36">
        <v>504.6</v>
      </c>
      <c r="F239" s="36">
        <v>499.15000000000003</v>
      </c>
      <c r="G239" s="36">
        <v>495.00000000000006</v>
      </c>
      <c r="H239" s="36">
        <v>514.20000000000005</v>
      </c>
      <c r="I239" s="36">
        <v>518.34999999999991</v>
      </c>
      <c r="J239" s="36">
        <v>523.79999999999995</v>
      </c>
      <c r="K239" s="31">
        <v>512.9</v>
      </c>
      <c r="L239" s="31">
        <v>503.3</v>
      </c>
      <c r="M239" s="31">
        <v>158.85469000000001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302.60000000000002</v>
      </c>
      <c r="D240" s="36">
        <v>303.41666666666669</v>
      </c>
      <c r="E240" s="36">
        <v>300.33333333333337</v>
      </c>
      <c r="F240" s="36">
        <v>298.06666666666666</v>
      </c>
      <c r="G240" s="36">
        <v>294.98333333333335</v>
      </c>
      <c r="H240" s="36">
        <v>305.68333333333339</v>
      </c>
      <c r="I240" s="36">
        <v>308.76666666666677</v>
      </c>
      <c r="J240" s="36">
        <v>311.03333333333342</v>
      </c>
      <c r="K240" s="31">
        <v>306.5</v>
      </c>
      <c r="L240" s="31">
        <v>301.14999999999998</v>
      </c>
      <c r="M240" s="31">
        <v>4.3213900000000001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364.95</v>
      </c>
      <c r="D241" s="36">
        <v>364.83333333333331</v>
      </c>
      <c r="E241" s="36">
        <v>362.96666666666664</v>
      </c>
      <c r="F241" s="36">
        <v>360.98333333333335</v>
      </c>
      <c r="G241" s="36">
        <v>359.11666666666667</v>
      </c>
      <c r="H241" s="36">
        <v>366.81666666666661</v>
      </c>
      <c r="I241" s="36">
        <v>368.68333333333328</v>
      </c>
      <c r="J241" s="36">
        <v>370.66666666666657</v>
      </c>
      <c r="K241" s="31">
        <v>366.7</v>
      </c>
      <c r="L241" s="31">
        <v>362.85</v>
      </c>
      <c r="M241" s="31">
        <v>12.564679999999999</v>
      </c>
      <c r="N241" s="1"/>
      <c r="O241" s="1"/>
    </row>
    <row r="242" spans="1:15" ht="12.75" customHeight="1">
      <c r="A242" s="33">
        <v>232</v>
      </c>
      <c r="B242" s="53" t="s">
        <v>888</v>
      </c>
      <c r="C242" s="31">
        <v>160.94</v>
      </c>
      <c r="D242" s="36">
        <v>160.89333333333335</v>
      </c>
      <c r="E242" s="36">
        <v>158.79666666666668</v>
      </c>
      <c r="F242" s="36">
        <v>156.65333333333334</v>
      </c>
      <c r="G242" s="36">
        <v>154.55666666666667</v>
      </c>
      <c r="H242" s="36">
        <v>163.03666666666669</v>
      </c>
      <c r="I242" s="36">
        <v>165.13333333333333</v>
      </c>
      <c r="J242" s="36">
        <v>167.2766666666667</v>
      </c>
      <c r="K242" s="31">
        <v>162.99</v>
      </c>
      <c r="L242" s="31">
        <v>158.75</v>
      </c>
      <c r="M242" s="31">
        <v>43.396880000000003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2969.3</v>
      </c>
      <c r="D243" s="36">
        <v>2973.5333333333333</v>
      </c>
      <c r="E243" s="36">
        <v>2935.5666666666666</v>
      </c>
      <c r="F243" s="36">
        <v>2901.8333333333335</v>
      </c>
      <c r="G243" s="36">
        <v>2863.8666666666668</v>
      </c>
      <c r="H243" s="36">
        <v>3007.2666666666664</v>
      </c>
      <c r="I243" s="36">
        <v>3045.2333333333327</v>
      </c>
      <c r="J243" s="36">
        <v>3078.9666666666662</v>
      </c>
      <c r="K243" s="31">
        <v>3011.5</v>
      </c>
      <c r="L243" s="31">
        <v>2939.8</v>
      </c>
      <c r="M243" s="31">
        <v>2.5758999999999999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555.85</v>
      </c>
      <c r="D244" s="36">
        <v>558.48333333333335</v>
      </c>
      <c r="E244" s="36">
        <v>549.06666666666672</v>
      </c>
      <c r="F244" s="36">
        <v>542.28333333333342</v>
      </c>
      <c r="G244" s="36">
        <v>532.86666666666679</v>
      </c>
      <c r="H244" s="36">
        <v>565.26666666666665</v>
      </c>
      <c r="I244" s="36">
        <v>574.68333333333317</v>
      </c>
      <c r="J244" s="36">
        <v>581.46666666666658</v>
      </c>
      <c r="K244" s="31">
        <v>567.9</v>
      </c>
      <c r="L244" s="31">
        <v>551.70000000000005</v>
      </c>
      <c r="M244" s="31">
        <v>17.60182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203.41</v>
      </c>
      <c r="D245" s="36">
        <v>203.72</v>
      </c>
      <c r="E245" s="36">
        <v>201.44</v>
      </c>
      <c r="F245" s="36">
        <v>199.47</v>
      </c>
      <c r="G245" s="36">
        <v>197.19</v>
      </c>
      <c r="H245" s="36">
        <v>205.69</v>
      </c>
      <c r="I245" s="36">
        <v>207.97000000000003</v>
      </c>
      <c r="J245" s="36">
        <v>209.94</v>
      </c>
      <c r="K245" s="31">
        <v>206</v>
      </c>
      <c r="L245" s="31">
        <v>201.75</v>
      </c>
      <c r="M245" s="31">
        <v>79.703140000000005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655.9</v>
      </c>
      <c r="D246" s="36">
        <v>653.93333333333328</v>
      </c>
      <c r="E246" s="36">
        <v>649.06666666666661</v>
      </c>
      <c r="F246" s="36">
        <v>642.23333333333335</v>
      </c>
      <c r="G246" s="36">
        <v>637.36666666666667</v>
      </c>
      <c r="H246" s="36">
        <v>660.76666666666654</v>
      </c>
      <c r="I246" s="36">
        <v>665.6333333333331</v>
      </c>
      <c r="J246" s="36">
        <v>672.46666666666647</v>
      </c>
      <c r="K246" s="31">
        <v>658.8</v>
      </c>
      <c r="L246" s="31">
        <v>647.1</v>
      </c>
      <c r="M246" s="31">
        <v>20.239599999999999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178.73</v>
      </c>
      <c r="D247" s="36">
        <v>178.98</v>
      </c>
      <c r="E247" s="36">
        <v>176.76</v>
      </c>
      <c r="F247" s="36">
        <v>174.79</v>
      </c>
      <c r="G247" s="36">
        <v>172.57</v>
      </c>
      <c r="H247" s="36">
        <v>180.95</v>
      </c>
      <c r="I247" s="36">
        <v>183.16999999999996</v>
      </c>
      <c r="J247" s="36">
        <v>185.14</v>
      </c>
      <c r="K247" s="31">
        <v>181.2</v>
      </c>
      <c r="L247" s="31">
        <v>177.01</v>
      </c>
      <c r="M247" s="31">
        <v>269.40503999999999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60.6</v>
      </c>
      <c r="D248" s="36">
        <v>60.550000000000004</v>
      </c>
      <c r="E248" s="36">
        <v>60.000000000000007</v>
      </c>
      <c r="F248" s="36">
        <v>59.400000000000006</v>
      </c>
      <c r="G248" s="36">
        <v>58.850000000000009</v>
      </c>
      <c r="H248" s="36">
        <v>61.150000000000006</v>
      </c>
      <c r="I248" s="36">
        <v>61.7</v>
      </c>
      <c r="J248" s="36">
        <v>62.300000000000004</v>
      </c>
      <c r="K248" s="31">
        <v>61.1</v>
      </c>
      <c r="L248" s="31">
        <v>59.95</v>
      </c>
      <c r="M248" s="31">
        <v>60.138809999999999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937</v>
      </c>
      <c r="D249" s="36">
        <v>934.65</v>
      </c>
      <c r="E249" s="36">
        <v>930.34999999999991</v>
      </c>
      <c r="F249" s="36">
        <v>923.69999999999993</v>
      </c>
      <c r="G249" s="36">
        <v>919.39999999999986</v>
      </c>
      <c r="H249" s="36">
        <v>941.3</v>
      </c>
      <c r="I249" s="36">
        <v>945.59999999999991</v>
      </c>
      <c r="J249" s="36">
        <v>952.25</v>
      </c>
      <c r="K249" s="31">
        <v>938.95</v>
      </c>
      <c r="L249" s="31">
        <v>928</v>
      </c>
      <c r="M249" s="31">
        <v>10.54893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177.54</v>
      </c>
      <c r="D250" s="36">
        <v>178.13</v>
      </c>
      <c r="E250" s="36">
        <v>176.01</v>
      </c>
      <c r="F250" s="36">
        <v>174.48</v>
      </c>
      <c r="G250" s="36">
        <v>172.35999999999999</v>
      </c>
      <c r="H250" s="36">
        <v>179.66</v>
      </c>
      <c r="I250" s="36">
        <v>181.78</v>
      </c>
      <c r="J250" s="36">
        <v>183.31</v>
      </c>
      <c r="K250" s="31">
        <v>180.25</v>
      </c>
      <c r="L250" s="31">
        <v>176.6</v>
      </c>
      <c r="M250" s="31">
        <v>150.70147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1449.2</v>
      </c>
      <c r="D251" s="36">
        <v>1452.55</v>
      </c>
      <c r="E251" s="36">
        <v>1431.1499999999999</v>
      </c>
      <c r="F251" s="36">
        <v>1413.1</v>
      </c>
      <c r="G251" s="36">
        <v>1391.6999999999998</v>
      </c>
      <c r="H251" s="36">
        <v>1470.6</v>
      </c>
      <c r="I251" s="36">
        <v>1492</v>
      </c>
      <c r="J251" s="36">
        <v>1510.05</v>
      </c>
      <c r="K251" s="31">
        <v>1473.95</v>
      </c>
      <c r="L251" s="31">
        <v>1434.5</v>
      </c>
      <c r="M251" s="31">
        <v>0.33923999999999999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547.5</v>
      </c>
      <c r="D252" s="36">
        <v>554.18333333333328</v>
      </c>
      <c r="E252" s="36">
        <v>538.01666666666654</v>
      </c>
      <c r="F252" s="36">
        <v>528.5333333333333</v>
      </c>
      <c r="G252" s="36">
        <v>512.36666666666656</v>
      </c>
      <c r="H252" s="36">
        <v>563.66666666666652</v>
      </c>
      <c r="I252" s="36">
        <v>579.83333333333326</v>
      </c>
      <c r="J252" s="36">
        <v>589.31666666666649</v>
      </c>
      <c r="K252" s="31">
        <v>570.35</v>
      </c>
      <c r="L252" s="31">
        <v>544.70000000000005</v>
      </c>
      <c r="M252" s="31">
        <v>48.451770000000003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438.95</v>
      </c>
      <c r="D253" s="36">
        <v>444.16666666666669</v>
      </c>
      <c r="E253" s="36">
        <v>428.33333333333337</v>
      </c>
      <c r="F253" s="36">
        <v>417.7166666666667</v>
      </c>
      <c r="G253" s="36">
        <v>401.88333333333338</v>
      </c>
      <c r="H253" s="36">
        <v>454.78333333333336</v>
      </c>
      <c r="I253" s="36">
        <v>470.61666666666673</v>
      </c>
      <c r="J253" s="36">
        <v>481.23333333333335</v>
      </c>
      <c r="K253" s="31">
        <v>460</v>
      </c>
      <c r="L253" s="31">
        <v>433.55</v>
      </c>
      <c r="M253" s="31">
        <v>156.12683999999999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1449.05</v>
      </c>
      <c r="D254" s="36">
        <v>1441.8500000000001</v>
      </c>
      <c r="E254" s="36">
        <v>1432.4500000000003</v>
      </c>
      <c r="F254" s="36">
        <v>1415.8500000000001</v>
      </c>
      <c r="G254" s="36">
        <v>1406.4500000000003</v>
      </c>
      <c r="H254" s="36">
        <v>1458.4500000000003</v>
      </c>
      <c r="I254" s="36">
        <v>1467.8500000000004</v>
      </c>
      <c r="J254" s="36">
        <v>1484.4500000000003</v>
      </c>
      <c r="K254" s="31">
        <v>1451.25</v>
      </c>
      <c r="L254" s="31">
        <v>1425.25</v>
      </c>
      <c r="M254" s="31">
        <v>40.244259999999997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7566.8</v>
      </c>
      <c r="D255" s="36">
        <v>7608.6166666666659</v>
      </c>
      <c r="E255" s="36">
        <v>7470.7333333333318</v>
      </c>
      <c r="F255" s="36">
        <v>7374.6666666666661</v>
      </c>
      <c r="G255" s="36">
        <v>7236.7833333333319</v>
      </c>
      <c r="H255" s="36">
        <v>7704.6833333333316</v>
      </c>
      <c r="I255" s="36">
        <v>7842.5666666666648</v>
      </c>
      <c r="J255" s="36">
        <v>7938.6333333333314</v>
      </c>
      <c r="K255" s="31">
        <v>7746.5</v>
      </c>
      <c r="L255" s="31">
        <v>7512.55</v>
      </c>
      <c r="M255" s="31">
        <v>2.6642299999999999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1964.5</v>
      </c>
      <c r="D256" s="36">
        <v>1961.0166666666667</v>
      </c>
      <c r="E256" s="36">
        <v>1946.2833333333333</v>
      </c>
      <c r="F256" s="36">
        <v>1928.0666666666666</v>
      </c>
      <c r="G256" s="36">
        <v>1913.3333333333333</v>
      </c>
      <c r="H256" s="36">
        <v>1979.2333333333333</v>
      </c>
      <c r="I256" s="36">
        <v>1993.9666666666665</v>
      </c>
      <c r="J256" s="36">
        <v>2012.1833333333334</v>
      </c>
      <c r="K256" s="31">
        <v>1975.75</v>
      </c>
      <c r="L256" s="31">
        <v>1942.8</v>
      </c>
      <c r="M256" s="31">
        <v>55.737389999999998</v>
      </c>
      <c r="N256" s="1"/>
      <c r="O256" s="1"/>
    </row>
    <row r="257" spans="1:15" ht="12.75" customHeight="1">
      <c r="A257" s="33">
        <v>247</v>
      </c>
      <c r="B257" s="53" t="s">
        <v>854</v>
      </c>
      <c r="C257" s="31">
        <v>220.63</v>
      </c>
      <c r="D257" s="36">
        <v>219.78333333333333</v>
      </c>
      <c r="E257" s="36">
        <v>215.85666666666665</v>
      </c>
      <c r="F257" s="36">
        <v>211.08333333333331</v>
      </c>
      <c r="G257" s="36">
        <v>207.15666666666664</v>
      </c>
      <c r="H257" s="36">
        <v>224.55666666666667</v>
      </c>
      <c r="I257" s="36">
        <v>228.48333333333335</v>
      </c>
      <c r="J257" s="36">
        <v>233.25666666666669</v>
      </c>
      <c r="K257" s="31">
        <v>223.71</v>
      </c>
      <c r="L257" s="31">
        <v>215.01</v>
      </c>
      <c r="M257" s="31">
        <v>55.254829999999998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989</v>
      </c>
      <c r="D258" s="36">
        <v>989.48333333333323</v>
      </c>
      <c r="E258" s="36">
        <v>980.86666666666645</v>
      </c>
      <c r="F258" s="36">
        <v>972.73333333333323</v>
      </c>
      <c r="G258" s="36">
        <v>964.11666666666645</v>
      </c>
      <c r="H258" s="36">
        <v>997.61666666666645</v>
      </c>
      <c r="I258" s="36">
        <v>1006.2333333333332</v>
      </c>
      <c r="J258" s="36">
        <v>1014.3666666666664</v>
      </c>
      <c r="K258" s="31">
        <v>998.1</v>
      </c>
      <c r="L258" s="31">
        <v>981.35</v>
      </c>
      <c r="M258" s="31">
        <v>0.83543999999999996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4793.05</v>
      </c>
      <c r="D259" s="36">
        <v>4823.2666666666664</v>
      </c>
      <c r="E259" s="36">
        <v>4738.083333333333</v>
      </c>
      <c r="F259" s="36">
        <v>4683.1166666666668</v>
      </c>
      <c r="G259" s="36">
        <v>4597.9333333333334</v>
      </c>
      <c r="H259" s="36">
        <v>4878.2333333333327</v>
      </c>
      <c r="I259" s="36">
        <v>4963.416666666667</v>
      </c>
      <c r="J259" s="36">
        <v>5018.3833333333323</v>
      </c>
      <c r="K259" s="31">
        <v>4908.45</v>
      </c>
      <c r="L259" s="31">
        <v>4768.3</v>
      </c>
      <c r="M259" s="31">
        <v>12.7399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1380.3</v>
      </c>
      <c r="D260" s="36">
        <v>1385.7333333333333</v>
      </c>
      <c r="E260" s="36">
        <v>1369.5666666666666</v>
      </c>
      <c r="F260" s="36">
        <v>1358.8333333333333</v>
      </c>
      <c r="G260" s="36">
        <v>1342.6666666666665</v>
      </c>
      <c r="H260" s="36">
        <v>1396.4666666666667</v>
      </c>
      <c r="I260" s="36">
        <v>1412.6333333333332</v>
      </c>
      <c r="J260" s="36">
        <v>1423.3666666666668</v>
      </c>
      <c r="K260" s="31">
        <v>1401.9</v>
      </c>
      <c r="L260" s="31">
        <v>1375</v>
      </c>
      <c r="M260" s="31">
        <v>1.59446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1970.6</v>
      </c>
      <c r="D261" s="36">
        <v>1959.8500000000001</v>
      </c>
      <c r="E261" s="36">
        <v>1944.8000000000002</v>
      </c>
      <c r="F261" s="36">
        <v>1919</v>
      </c>
      <c r="G261" s="36">
        <v>1903.95</v>
      </c>
      <c r="H261" s="36">
        <v>1985.6500000000003</v>
      </c>
      <c r="I261" s="36">
        <v>2000.7</v>
      </c>
      <c r="J261" s="36">
        <v>2026.5000000000005</v>
      </c>
      <c r="K261" s="31">
        <v>1974.9</v>
      </c>
      <c r="L261" s="31">
        <v>1934.05</v>
      </c>
      <c r="M261" s="31">
        <v>2.0573299999999999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4481.95</v>
      </c>
      <c r="D262" s="36">
        <v>4487.6166666666668</v>
      </c>
      <c r="E262" s="36">
        <v>4447.2333333333336</v>
      </c>
      <c r="F262" s="36">
        <v>4412.5166666666664</v>
      </c>
      <c r="G262" s="36">
        <v>4372.1333333333332</v>
      </c>
      <c r="H262" s="36">
        <v>4522.3333333333339</v>
      </c>
      <c r="I262" s="36">
        <v>4562.7166666666672</v>
      </c>
      <c r="J262" s="36">
        <v>4597.4333333333343</v>
      </c>
      <c r="K262" s="31">
        <v>4528</v>
      </c>
      <c r="L262" s="31">
        <v>4452.8999999999996</v>
      </c>
      <c r="M262" s="31">
        <v>0.64127999999999996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1889.5</v>
      </c>
      <c r="D263" s="36">
        <v>1899.8333333333333</v>
      </c>
      <c r="E263" s="36">
        <v>1870.6666666666665</v>
      </c>
      <c r="F263" s="36">
        <v>1851.8333333333333</v>
      </c>
      <c r="G263" s="36">
        <v>1822.6666666666665</v>
      </c>
      <c r="H263" s="36">
        <v>1918.6666666666665</v>
      </c>
      <c r="I263" s="36">
        <v>1947.833333333333</v>
      </c>
      <c r="J263" s="36">
        <v>1966.6666666666665</v>
      </c>
      <c r="K263" s="31">
        <v>1929</v>
      </c>
      <c r="L263" s="31">
        <v>1881</v>
      </c>
      <c r="M263" s="31">
        <v>0.80037999999999998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780.7</v>
      </c>
      <c r="D264" s="36">
        <v>784.36666666666679</v>
      </c>
      <c r="E264" s="36">
        <v>770.78333333333353</v>
      </c>
      <c r="F264" s="36">
        <v>760.86666666666679</v>
      </c>
      <c r="G264" s="36">
        <v>747.28333333333353</v>
      </c>
      <c r="H264" s="36">
        <v>794.28333333333353</v>
      </c>
      <c r="I264" s="36">
        <v>807.86666666666679</v>
      </c>
      <c r="J264" s="36">
        <v>817.78333333333353</v>
      </c>
      <c r="K264" s="31">
        <v>797.95</v>
      </c>
      <c r="L264" s="31">
        <v>774.45</v>
      </c>
      <c r="M264" s="31">
        <v>0.81098999999999999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469.4</v>
      </c>
      <c r="D265" s="36">
        <v>467.98333333333335</v>
      </c>
      <c r="E265" s="36">
        <v>460.4666666666667</v>
      </c>
      <c r="F265" s="36">
        <v>451.53333333333336</v>
      </c>
      <c r="G265" s="36">
        <v>444.01666666666671</v>
      </c>
      <c r="H265" s="36">
        <v>476.91666666666669</v>
      </c>
      <c r="I265" s="36">
        <v>484.43333333333334</v>
      </c>
      <c r="J265" s="36">
        <v>493.36666666666667</v>
      </c>
      <c r="K265" s="31">
        <v>475.5</v>
      </c>
      <c r="L265" s="31">
        <v>459.05</v>
      </c>
      <c r="M265" s="31">
        <v>6.0152299999999999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107.96</v>
      </c>
      <c r="D266" s="36">
        <v>108.84999999999998</v>
      </c>
      <c r="E266" s="36">
        <v>105.19999999999996</v>
      </c>
      <c r="F266" s="36">
        <v>102.43999999999998</v>
      </c>
      <c r="G266" s="36">
        <v>98.789999999999964</v>
      </c>
      <c r="H266" s="36">
        <v>111.60999999999996</v>
      </c>
      <c r="I266" s="36">
        <v>115.25999999999996</v>
      </c>
      <c r="J266" s="36">
        <v>118.01999999999995</v>
      </c>
      <c r="K266" s="31">
        <v>112.5</v>
      </c>
      <c r="L266" s="31">
        <v>106.09</v>
      </c>
      <c r="M266" s="31">
        <v>152.10217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705.8</v>
      </c>
      <c r="D267" s="36">
        <v>711.93333333333339</v>
      </c>
      <c r="E267" s="36">
        <v>696.86666666666679</v>
      </c>
      <c r="F267" s="36">
        <v>687.93333333333339</v>
      </c>
      <c r="G267" s="36">
        <v>672.86666666666679</v>
      </c>
      <c r="H267" s="36">
        <v>720.86666666666679</v>
      </c>
      <c r="I267" s="36">
        <v>735.93333333333339</v>
      </c>
      <c r="J267" s="36">
        <v>744.86666666666679</v>
      </c>
      <c r="K267" s="31">
        <v>727</v>
      </c>
      <c r="L267" s="31">
        <v>703</v>
      </c>
      <c r="M267" s="31">
        <v>16.456399999999999</v>
      </c>
      <c r="N267" s="1"/>
      <c r="O267" s="1"/>
    </row>
    <row r="268" spans="1:15" ht="12.75" customHeight="1">
      <c r="A268" s="33">
        <v>258</v>
      </c>
      <c r="B268" s="53" t="s">
        <v>855</v>
      </c>
      <c r="C268" s="31">
        <v>319.35000000000002</v>
      </c>
      <c r="D268" s="36">
        <v>320.56666666666666</v>
      </c>
      <c r="E268" s="36">
        <v>315.18333333333334</v>
      </c>
      <c r="F268" s="36">
        <v>311.01666666666665</v>
      </c>
      <c r="G268" s="36">
        <v>305.63333333333333</v>
      </c>
      <c r="H268" s="36">
        <v>324.73333333333335</v>
      </c>
      <c r="I268" s="36">
        <v>330.11666666666667</v>
      </c>
      <c r="J268" s="36">
        <v>334.28333333333336</v>
      </c>
      <c r="K268" s="31">
        <v>325.95</v>
      </c>
      <c r="L268" s="31">
        <v>316.39999999999998</v>
      </c>
      <c r="M268" s="31">
        <v>12.4071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940.45</v>
      </c>
      <c r="D269" s="36">
        <v>942.68333333333339</v>
      </c>
      <c r="E269" s="36">
        <v>933.91666666666674</v>
      </c>
      <c r="F269" s="36">
        <v>927.38333333333333</v>
      </c>
      <c r="G269" s="36">
        <v>918.61666666666667</v>
      </c>
      <c r="H269" s="36">
        <v>949.21666666666681</v>
      </c>
      <c r="I269" s="36">
        <v>957.98333333333346</v>
      </c>
      <c r="J269" s="36">
        <v>964.51666666666688</v>
      </c>
      <c r="K269" s="31">
        <v>951.45</v>
      </c>
      <c r="L269" s="31">
        <v>936.15</v>
      </c>
      <c r="M269" s="31">
        <v>13.16611</v>
      </c>
      <c r="N269" s="1"/>
      <c r="O269" s="1"/>
    </row>
    <row r="270" spans="1:15" ht="12.75" customHeight="1">
      <c r="A270" s="33">
        <v>260</v>
      </c>
      <c r="B270" s="53" t="s">
        <v>856</v>
      </c>
      <c r="C270" s="31">
        <v>952.65</v>
      </c>
      <c r="D270" s="36">
        <v>935.06666666666661</v>
      </c>
      <c r="E270" s="36">
        <v>912.88333333333321</v>
      </c>
      <c r="F270" s="36">
        <v>873.11666666666656</v>
      </c>
      <c r="G270" s="36">
        <v>850.93333333333317</v>
      </c>
      <c r="H270" s="36">
        <v>974.83333333333326</v>
      </c>
      <c r="I270" s="36">
        <v>997.01666666666665</v>
      </c>
      <c r="J270" s="36">
        <v>1036.7833333333333</v>
      </c>
      <c r="K270" s="31">
        <v>957.25</v>
      </c>
      <c r="L270" s="31">
        <v>895.3</v>
      </c>
      <c r="M270" s="31">
        <v>1.97081</v>
      </c>
      <c r="N270" s="1"/>
      <c r="O270" s="1"/>
    </row>
    <row r="271" spans="1:15" ht="12.75" customHeight="1">
      <c r="A271" s="33">
        <v>261</v>
      </c>
      <c r="B271" s="53" t="s">
        <v>857</v>
      </c>
      <c r="C271" s="31">
        <v>109.85</v>
      </c>
      <c r="D271" s="36">
        <v>109.77</v>
      </c>
      <c r="E271" s="36">
        <v>108.94</v>
      </c>
      <c r="F271" s="36">
        <v>108.03</v>
      </c>
      <c r="G271" s="36">
        <v>107.2</v>
      </c>
      <c r="H271" s="36">
        <v>110.67999999999999</v>
      </c>
      <c r="I271" s="36">
        <v>111.51</v>
      </c>
      <c r="J271" s="36">
        <v>112.41999999999999</v>
      </c>
      <c r="K271" s="31">
        <v>110.6</v>
      </c>
      <c r="L271" s="31">
        <v>108.86</v>
      </c>
      <c r="M271" s="31">
        <v>16.846689999999999</v>
      </c>
      <c r="N271" s="1"/>
      <c r="O271" s="1"/>
    </row>
    <row r="272" spans="1:15" ht="12.75" customHeight="1">
      <c r="A272" s="33">
        <v>262</v>
      </c>
      <c r="B272" s="53" t="s">
        <v>823</v>
      </c>
      <c r="C272" s="31">
        <v>685.5</v>
      </c>
      <c r="D272" s="36">
        <v>685.94999999999993</v>
      </c>
      <c r="E272" s="36">
        <v>677.64999999999986</v>
      </c>
      <c r="F272" s="36">
        <v>669.8</v>
      </c>
      <c r="G272" s="36">
        <v>661.49999999999989</v>
      </c>
      <c r="H272" s="36">
        <v>693.79999999999984</v>
      </c>
      <c r="I272" s="36">
        <v>702.0999999999998</v>
      </c>
      <c r="J272" s="36">
        <v>709.94999999999982</v>
      </c>
      <c r="K272" s="31">
        <v>694.25</v>
      </c>
      <c r="L272" s="31">
        <v>678.1</v>
      </c>
      <c r="M272" s="31">
        <v>8.3456100000000006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739.35</v>
      </c>
      <c r="D273" s="36">
        <v>757.11666666666667</v>
      </c>
      <c r="E273" s="36">
        <v>719.23333333333335</v>
      </c>
      <c r="F273" s="36">
        <v>699.11666666666667</v>
      </c>
      <c r="G273" s="36">
        <v>661.23333333333335</v>
      </c>
      <c r="H273" s="36">
        <v>777.23333333333335</v>
      </c>
      <c r="I273" s="36">
        <v>815.11666666666679</v>
      </c>
      <c r="J273" s="36">
        <v>835.23333333333335</v>
      </c>
      <c r="K273" s="31">
        <v>795</v>
      </c>
      <c r="L273" s="31">
        <v>737</v>
      </c>
      <c r="M273" s="31">
        <v>22.835509999999999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965.35</v>
      </c>
      <c r="D274" s="36">
        <v>968.4</v>
      </c>
      <c r="E274" s="36">
        <v>955.94999999999993</v>
      </c>
      <c r="F274" s="36">
        <v>946.55</v>
      </c>
      <c r="G274" s="36">
        <v>934.09999999999991</v>
      </c>
      <c r="H274" s="36">
        <v>977.8</v>
      </c>
      <c r="I274" s="36">
        <v>990.25</v>
      </c>
      <c r="J274" s="36">
        <v>999.65</v>
      </c>
      <c r="K274" s="31">
        <v>980.85</v>
      </c>
      <c r="L274" s="31">
        <v>959</v>
      </c>
      <c r="M274" s="31">
        <v>10.48122</v>
      </c>
      <c r="N274" s="1"/>
      <c r="O274" s="1"/>
    </row>
    <row r="275" spans="1:15" ht="12.75" customHeight="1">
      <c r="A275" s="33">
        <v>265</v>
      </c>
      <c r="B275" s="53" t="s">
        <v>858</v>
      </c>
      <c r="C275" s="31">
        <v>344.9</v>
      </c>
      <c r="D275" s="36">
        <v>339.13333333333333</v>
      </c>
      <c r="E275" s="36">
        <v>328.91666666666663</v>
      </c>
      <c r="F275" s="36">
        <v>312.93333333333328</v>
      </c>
      <c r="G275" s="36">
        <v>302.71666666666658</v>
      </c>
      <c r="H275" s="36">
        <v>355.11666666666667</v>
      </c>
      <c r="I275" s="36">
        <v>365.33333333333337</v>
      </c>
      <c r="J275" s="36">
        <v>381.31666666666672</v>
      </c>
      <c r="K275" s="31">
        <v>349.35</v>
      </c>
      <c r="L275" s="31">
        <v>323.14999999999998</v>
      </c>
      <c r="M275" s="31">
        <v>653.33807999999999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649.45000000000005</v>
      </c>
      <c r="D276" s="36">
        <v>649.38333333333333</v>
      </c>
      <c r="E276" s="36">
        <v>642.41666666666663</v>
      </c>
      <c r="F276" s="36">
        <v>635.38333333333333</v>
      </c>
      <c r="G276" s="36">
        <v>628.41666666666663</v>
      </c>
      <c r="H276" s="36">
        <v>656.41666666666663</v>
      </c>
      <c r="I276" s="36">
        <v>663.38333333333333</v>
      </c>
      <c r="J276" s="36">
        <v>670.41666666666663</v>
      </c>
      <c r="K276" s="31">
        <v>656.35</v>
      </c>
      <c r="L276" s="31">
        <v>642.35</v>
      </c>
      <c r="M276" s="31">
        <v>9.7762399999999996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667.6</v>
      </c>
      <c r="D277" s="36">
        <v>668.5</v>
      </c>
      <c r="E277" s="36">
        <v>659.15</v>
      </c>
      <c r="F277" s="36">
        <v>650.69999999999993</v>
      </c>
      <c r="G277" s="36">
        <v>641.34999999999991</v>
      </c>
      <c r="H277" s="36">
        <v>676.95</v>
      </c>
      <c r="I277" s="36">
        <v>686.3</v>
      </c>
      <c r="J277" s="36">
        <v>694.75000000000011</v>
      </c>
      <c r="K277" s="31">
        <v>677.85</v>
      </c>
      <c r="L277" s="31">
        <v>660.05</v>
      </c>
      <c r="M277" s="31">
        <v>9.1078799999999998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909</v>
      </c>
      <c r="D278" s="36">
        <v>913.43333333333339</v>
      </c>
      <c r="E278" s="36">
        <v>902.56666666666683</v>
      </c>
      <c r="F278" s="36">
        <v>896.13333333333344</v>
      </c>
      <c r="G278" s="36">
        <v>885.26666666666688</v>
      </c>
      <c r="H278" s="36">
        <v>919.86666666666679</v>
      </c>
      <c r="I278" s="36">
        <v>930.73333333333335</v>
      </c>
      <c r="J278" s="36">
        <v>937.16666666666674</v>
      </c>
      <c r="K278" s="31">
        <v>924.3</v>
      </c>
      <c r="L278" s="31">
        <v>907</v>
      </c>
      <c r="M278" s="31">
        <v>1.49379</v>
      </c>
      <c r="N278" s="1"/>
      <c r="O278" s="1"/>
    </row>
    <row r="279" spans="1:15" ht="12.75" customHeight="1">
      <c r="A279" s="33">
        <v>269</v>
      </c>
      <c r="B279" s="53" t="s">
        <v>859</v>
      </c>
      <c r="C279" s="31">
        <v>555.70000000000005</v>
      </c>
      <c r="D279" s="36">
        <v>560.68333333333339</v>
      </c>
      <c r="E279" s="36">
        <v>543.91666666666674</v>
      </c>
      <c r="F279" s="36">
        <v>532.13333333333333</v>
      </c>
      <c r="G279" s="36">
        <v>515.36666666666667</v>
      </c>
      <c r="H279" s="36">
        <v>572.46666666666681</v>
      </c>
      <c r="I279" s="36">
        <v>589.23333333333346</v>
      </c>
      <c r="J279" s="36">
        <v>601.01666666666688</v>
      </c>
      <c r="K279" s="31">
        <v>577.45000000000005</v>
      </c>
      <c r="L279" s="31">
        <v>548.9</v>
      </c>
      <c r="M279" s="31">
        <v>8.1290600000000008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1253.8</v>
      </c>
      <c r="D280" s="36">
        <v>1265.4166666666667</v>
      </c>
      <c r="E280" s="36">
        <v>1233.6333333333334</v>
      </c>
      <c r="F280" s="36">
        <v>1213.4666666666667</v>
      </c>
      <c r="G280" s="36">
        <v>1181.6833333333334</v>
      </c>
      <c r="H280" s="36">
        <v>1285.5833333333335</v>
      </c>
      <c r="I280" s="36">
        <v>1317.3666666666668</v>
      </c>
      <c r="J280" s="36">
        <v>1337.5333333333335</v>
      </c>
      <c r="K280" s="31">
        <v>1297.2</v>
      </c>
      <c r="L280" s="31">
        <v>1245.25</v>
      </c>
      <c r="M280" s="31">
        <v>3.7898900000000002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548.35</v>
      </c>
      <c r="D281" s="36">
        <v>546.51666666666665</v>
      </c>
      <c r="E281" s="36">
        <v>541.63333333333333</v>
      </c>
      <c r="F281" s="36">
        <v>534.91666666666663</v>
      </c>
      <c r="G281" s="36">
        <v>530.0333333333333</v>
      </c>
      <c r="H281" s="36">
        <v>553.23333333333335</v>
      </c>
      <c r="I281" s="36">
        <v>558.11666666666656</v>
      </c>
      <c r="J281" s="36">
        <v>564.83333333333337</v>
      </c>
      <c r="K281" s="31">
        <v>551.4</v>
      </c>
      <c r="L281" s="31">
        <v>539.79999999999995</v>
      </c>
      <c r="M281" s="31">
        <v>3.0724200000000002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832.3</v>
      </c>
      <c r="D282" s="36">
        <v>836.94999999999993</v>
      </c>
      <c r="E282" s="36">
        <v>821.39999999999986</v>
      </c>
      <c r="F282" s="36">
        <v>810.49999999999989</v>
      </c>
      <c r="G282" s="36">
        <v>794.94999999999982</v>
      </c>
      <c r="H282" s="36">
        <v>847.84999999999991</v>
      </c>
      <c r="I282" s="36">
        <v>863.39999999999986</v>
      </c>
      <c r="J282" s="36">
        <v>874.3</v>
      </c>
      <c r="K282" s="31">
        <v>852.5</v>
      </c>
      <c r="L282" s="31">
        <v>826.05</v>
      </c>
      <c r="M282" s="31">
        <v>1.3621000000000001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4512.2</v>
      </c>
      <c r="D283" s="36">
        <v>4555.083333333333</v>
      </c>
      <c r="E283" s="36">
        <v>4462.6666666666661</v>
      </c>
      <c r="F283" s="36">
        <v>4413.1333333333332</v>
      </c>
      <c r="G283" s="36">
        <v>4320.7166666666662</v>
      </c>
      <c r="H283" s="36">
        <v>4604.6166666666659</v>
      </c>
      <c r="I283" s="36">
        <v>4697.0333333333319</v>
      </c>
      <c r="J283" s="36">
        <v>4746.5666666666657</v>
      </c>
      <c r="K283" s="31">
        <v>4647.5</v>
      </c>
      <c r="L283" s="31">
        <v>4505.55</v>
      </c>
      <c r="M283" s="31">
        <v>0.93293000000000004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330.45</v>
      </c>
      <c r="D284" s="36">
        <v>331.46666666666664</v>
      </c>
      <c r="E284" s="36">
        <v>328.98333333333329</v>
      </c>
      <c r="F284" s="36">
        <v>327.51666666666665</v>
      </c>
      <c r="G284" s="36">
        <v>325.0333333333333</v>
      </c>
      <c r="H284" s="36">
        <v>332.93333333333328</v>
      </c>
      <c r="I284" s="36">
        <v>335.41666666666663</v>
      </c>
      <c r="J284" s="36">
        <v>336.88333333333327</v>
      </c>
      <c r="K284" s="31">
        <v>333.95</v>
      </c>
      <c r="L284" s="31">
        <v>330</v>
      </c>
      <c r="M284" s="31">
        <v>4.2416799999999997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1766.3</v>
      </c>
      <c r="D285" s="36">
        <v>1784.8666666666668</v>
      </c>
      <c r="E285" s="36">
        <v>1745.4333333333336</v>
      </c>
      <c r="F285" s="36">
        <v>1724.5666666666668</v>
      </c>
      <c r="G285" s="36">
        <v>1685.1333333333337</v>
      </c>
      <c r="H285" s="36">
        <v>1805.7333333333336</v>
      </c>
      <c r="I285" s="36">
        <v>1845.166666666667</v>
      </c>
      <c r="J285" s="36">
        <v>1866.0333333333335</v>
      </c>
      <c r="K285" s="31">
        <v>1824.3</v>
      </c>
      <c r="L285" s="31">
        <v>1764</v>
      </c>
      <c r="M285" s="31">
        <v>10.40685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305.8</v>
      </c>
      <c r="D286" s="36">
        <v>306.3</v>
      </c>
      <c r="E286" s="36">
        <v>303.20000000000005</v>
      </c>
      <c r="F286" s="36">
        <v>300.60000000000002</v>
      </c>
      <c r="G286" s="36">
        <v>297.50000000000006</v>
      </c>
      <c r="H286" s="36">
        <v>308.90000000000003</v>
      </c>
      <c r="I286" s="36">
        <v>312.00000000000006</v>
      </c>
      <c r="J286" s="36">
        <v>314.60000000000002</v>
      </c>
      <c r="K286" s="31">
        <v>309.39999999999998</v>
      </c>
      <c r="L286" s="31">
        <v>303.7</v>
      </c>
      <c r="M286" s="31">
        <v>7.3505500000000001</v>
      </c>
      <c r="N286" s="1"/>
      <c r="O286" s="1"/>
    </row>
    <row r="287" spans="1:15" ht="12.75" customHeight="1">
      <c r="A287" s="33">
        <v>277</v>
      </c>
      <c r="B287" s="53" t="s">
        <v>795</v>
      </c>
      <c r="C287" s="31">
        <v>917</v>
      </c>
      <c r="D287" s="36">
        <v>925.6</v>
      </c>
      <c r="E287" s="36">
        <v>903.40000000000009</v>
      </c>
      <c r="F287" s="36">
        <v>889.80000000000007</v>
      </c>
      <c r="G287" s="36">
        <v>867.60000000000014</v>
      </c>
      <c r="H287" s="36">
        <v>939.2</v>
      </c>
      <c r="I287" s="36">
        <v>961.40000000000009</v>
      </c>
      <c r="J287" s="36">
        <v>975</v>
      </c>
      <c r="K287" s="31">
        <v>947.8</v>
      </c>
      <c r="L287" s="31">
        <v>912</v>
      </c>
      <c r="M287" s="31">
        <v>0.62975999999999999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1358.3</v>
      </c>
      <c r="D288" s="36">
        <v>1356.9833333333333</v>
      </c>
      <c r="E288" s="36">
        <v>1348.9666666666667</v>
      </c>
      <c r="F288" s="36">
        <v>1339.6333333333334</v>
      </c>
      <c r="G288" s="36">
        <v>1331.6166666666668</v>
      </c>
      <c r="H288" s="36">
        <v>1366.3166666666666</v>
      </c>
      <c r="I288" s="36">
        <v>1374.3333333333335</v>
      </c>
      <c r="J288" s="36">
        <v>1383.6666666666665</v>
      </c>
      <c r="K288" s="31">
        <v>1365</v>
      </c>
      <c r="L288" s="31">
        <v>1347.65</v>
      </c>
      <c r="M288" s="31">
        <v>0.74463000000000001</v>
      </c>
      <c r="N288" s="1"/>
      <c r="O288" s="1"/>
    </row>
    <row r="289" spans="1:15" ht="12.75" customHeight="1">
      <c r="A289" s="33">
        <v>279</v>
      </c>
      <c r="B289" s="53" t="s">
        <v>783</v>
      </c>
      <c r="C289" s="31">
        <v>1385.1</v>
      </c>
      <c r="D289" s="36">
        <v>1386.4666666666665</v>
      </c>
      <c r="E289" s="36">
        <v>1356.1833333333329</v>
      </c>
      <c r="F289" s="36">
        <v>1327.2666666666664</v>
      </c>
      <c r="G289" s="36">
        <v>1296.9833333333329</v>
      </c>
      <c r="H289" s="36">
        <v>1415.383333333333</v>
      </c>
      <c r="I289" s="36">
        <v>1445.6666666666663</v>
      </c>
      <c r="J289" s="36">
        <v>1474.583333333333</v>
      </c>
      <c r="K289" s="31">
        <v>1416.75</v>
      </c>
      <c r="L289" s="31">
        <v>1357.55</v>
      </c>
      <c r="M289" s="31">
        <v>6.20085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639.85</v>
      </c>
      <c r="D290" s="36">
        <v>633.61666666666667</v>
      </c>
      <c r="E290" s="36">
        <v>622.23333333333335</v>
      </c>
      <c r="F290" s="36">
        <v>604.61666666666667</v>
      </c>
      <c r="G290" s="36">
        <v>593.23333333333335</v>
      </c>
      <c r="H290" s="36">
        <v>651.23333333333335</v>
      </c>
      <c r="I290" s="36">
        <v>662.61666666666679</v>
      </c>
      <c r="J290" s="36">
        <v>680.23333333333335</v>
      </c>
      <c r="K290" s="31">
        <v>645</v>
      </c>
      <c r="L290" s="31">
        <v>616</v>
      </c>
      <c r="M290" s="31">
        <v>110.13379999999999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298</v>
      </c>
      <c r="D291" s="36">
        <v>299.16666666666669</v>
      </c>
      <c r="E291" s="36">
        <v>295.63333333333338</v>
      </c>
      <c r="F291" s="36">
        <v>293.26666666666671</v>
      </c>
      <c r="G291" s="36">
        <v>289.73333333333341</v>
      </c>
      <c r="H291" s="36">
        <v>301.53333333333336</v>
      </c>
      <c r="I291" s="36">
        <v>305.06666666666666</v>
      </c>
      <c r="J291" s="36">
        <v>307.43333333333334</v>
      </c>
      <c r="K291" s="31">
        <v>302.7</v>
      </c>
      <c r="L291" s="31">
        <v>296.8</v>
      </c>
      <c r="M291" s="31">
        <v>4.0208899999999996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223.76</v>
      </c>
      <c r="D292" s="36">
        <v>223.52333333333331</v>
      </c>
      <c r="E292" s="36">
        <v>221.34666666666664</v>
      </c>
      <c r="F292" s="36">
        <v>218.93333333333334</v>
      </c>
      <c r="G292" s="36">
        <v>216.75666666666666</v>
      </c>
      <c r="H292" s="36">
        <v>225.93666666666661</v>
      </c>
      <c r="I292" s="36">
        <v>228.11333333333329</v>
      </c>
      <c r="J292" s="36">
        <v>230.52666666666659</v>
      </c>
      <c r="K292" s="31">
        <v>225.7</v>
      </c>
      <c r="L292" s="31">
        <v>221.11</v>
      </c>
      <c r="M292" s="31">
        <v>7.8920500000000002</v>
      </c>
      <c r="N292" s="1"/>
      <c r="O292" s="1"/>
    </row>
    <row r="293" spans="1:15" ht="12.75" customHeight="1">
      <c r="A293" s="33">
        <v>283</v>
      </c>
      <c r="B293" s="53" t="s">
        <v>824</v>
      </c>
      <c r="C293" s="31">
        <v>4662.6499999999996</v>
      </c>
      <c r="D293" s="36">
        <v>4726.2166666666662</v>
      </c>
      <c r="E293" s="36">
        <v>4502.4333333333325</v>
      </c>
      <c r="F293" s="36">
        <v>4342.2166666666662</v>
      </c>
      <c r="G293" s="36">
        <v>4118.4333333333325</v>
      </c>
      <c r="H293" s="36">
        <v>4886.4333333333325</v>
      </c>
      <c r="I293" s="36">
        <v>5110.2166666666672</v>
      </c>
      <c r="J293" s="36">
        <v>5270.4333333333325</v>
      </c>
      <c r="K293" s="31">
        <v>4950</v>
      </c>
      <c r="L293" s="31">
        <v>4566</v>
      </c>
      <c r="M293" s="31">
        <v>6.5751499999999998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926</v>
      </c>
      <c r="D294" s="36">
        <v>935.56666666666661</v>
      </c>
      <c r="E294" s="36">
        <v>911.23333333333323</v>
      </c>
      <c r="F294" s="36">
        <v>896.46666666666658</v>
      </c>
      <c r="G294" s="36">
        <v>872.13333333333321</v>
      </c>
      <c r="H294" s="36">
        <v>950.33333333333326</v>
      </c>
      <c r="I294" s="36">
        <v>974.66666666666674</v>
      </c>
      <c r="J294" s="36">
        <v>989.43333333333328</v>
      </c>
      <c r="K294" s="31">
        <v>959.9</v>
      </c>
      <c r="L294" s="31">
        <v>920.8</v>
      </c>
      <c r="M294" s="31">
        <v>12.31376</v>
      </c>
      <c r="N294" s="1"/>
      <c r="O294" s="1"/>
    </row>
    <row r="295" spans="1:15" ht="12.75" customHeight="1">
      <c r="A295" s="33">
        <v>285</v>
      </c>
      <c r="B295" s="53" t="s">
        <v>794</v>
      </c>
      <c r="C295" s="31">
        <v>1023.65</v>
      </c>
      <c r="D295" s="36">
        <v>1032.1166666666668</v>
      </c>
      <c r="E295" s="36">
        <v>1006.9833333333336</v>
      </c>
      <c r="F295" s="36">
        <v>990.31666666666683</v>
      </c>
      <c r="G295" s="36">
        <v>965.18333333333362</v>
      </c>
      <c r="H295" s="36">
        <v>1048.7833333333335</v>
      </c>
      <c r="I295" s="36">
        <v>1073.9166666666667</v>
      </c>
      <c r="J295" s="36">
        <v>1090.5833333333335</v>
      </c>
      <c r="K295" s="31">
        <v>1057.25</v>
      </c>
      <c r="L295" s="31">
        <v>1015.45</v>
      </c>
      <c r="M295" s="31">
        <v>14.990080000000001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1780.25</v>
      </c>
      <c r="D296" s="36">
        <v>1782.1333333333332</v>
      </c>
      <c r="E296" s="36">
        <v>1770.8166666666664</v>
      </c>
      <c r="F296" s="36">
        <v>1761.3833333333332</v>
      </c>
      <c r="G296" s="36">
        <v>1750.0666666666664</v>
      </c>
      <c r="H296" s="36">
        <v>1791.5666666666664</v>
      </c>
      <c r="I296" s="36">
        <v>1802.883333333333</v>
      </c>
      <c r="J296" s="36">
        <v>1812.3166666666664</v>
      </c>
      <c r="K296" s="31">
        <v>1793.45</v>
      </c>
      <c r="L296" s="31">
        <v>1772.7</v>
      </c>
      <c r="M296" s="31">
        <v>40.485199999999999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2545.1</v>
      </c>
      <c r="D297" s="36">
        <v>2556.0833333333335</v>
      </c>
      <c r="E297" s="36">
        <v>2504.0166666666669</v>
      </c>
      <c r="F297" s="36">
        <v>2462.9333333333334</v>
      </c>
      <c r="G297" s="36">
        <v>2410.8666666666668</v>
      </c>
      <c r="H297" s="36">
        <v>2597.166666666667</v>
      </c>
      <c r="I297" s="36">
        <v>2649.2333333333336</v>
      </c>
      <c r="J297" s="36">
        <v>2690.3166666666671</v>
      </c>
      <c r="K297" s="31">
        <v>2608.15</v>
      </c>
      <c r="L297" s="31">
        <v>2515</v>
      </c>
      <c r="M297" s="31">
        <v>0.50741999999999998</v>
      </c>
      <c r="N297" s="1"/>
      <c r="O297" s="1"/>
    </row>
    <row r="298" spans="1:15" ht="12.75" customHeight="1">
      <c r="A298" s="33">
        <v>288</v>
      </c>
      <c r="B298" s="53" t="s">
        <v>834</v>
      </c>
      <c r="C298" s="31">
        <v>170.86</v>
      </c>
      <c r="D298" s="36">
        <v>170.34666666666669</v>
      </c>
      <c r="E298" s="36">
        <v>169.34333333333339</v>
      </c>
      <c r="F298" s="36">
        <v>167.82666666666671</v>
      </c>
      <c r="G298" s="36">
        <v>166.82333333333341</v>
      </c>
      <c r="H298" s="36">
        <v>171.86333333333337</v>
      </c>
      <c r="I298" s="36">
        <v>172.8666666666667</v>
      </c>
      <c r="J298" s="36">
        <v>174.38333333333335</v>
      </c>
      <c r="K298" s="31">
        <v>171.35</v>
      </c>
      <c r="L298" s="31">
        <v>168.83</v>
      </c>
      <c r="M298" s="31">
        <v>49.993699999999997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5738.6</v>
      </c>
      <c r="D299" s="36">
        <v>5766.5666666666666</v>
      </c>
      <c r="E299" s="36">
        <v>5696.1333333333332</v>
      </c>
      <c r="F299" s="36">
        <v>5653.666666666667</v>
      </c>
      <c r="G299" s="36">
        <v>5583.2333333333336</v>
      </c>
      <c r="H299" s="36">
        <v>5809.0333333333328</v>
      </c>
      <c r="I299" s="36">
        <v>5879.4666666666653</v>
      </c>
      <c r="J299" s="36">
        <v>5921.9333333333325</v>
      </c>
      <c r="K299" s="31">
        <v>5837</v>
      </c>
      <c r="L299" s="31">
        <v>5724.1</v>
      </c>
      <c r="M299" s="31">
        <v>2.0293800000000002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675.6</v>
      </c>
      <c r="D300" s="36">
        <v>675.48333333333323</v>
      </c>
      <c r="E300" s="36">
        <v>670.21666666666647</v>
      </c>
      <c r="F300" s="36">
        <v>664.83333333333326</v>
      </c>
      <c r="G300" s="36">
        <v>659.56666666666649</v>
      </c>
      <c r="H300" s="36">
        <v>680.86666666666645</v>
      </c>
      <c r="I300" s="36">
        <v>686.1333333333331</v>
      </c>
      <c r="J300" s="36">
        <v>691.51666666666642</v>
      </c>
      <c r="K300" s="31">
        <v>680.75</v>
      </c>
      <c r="L300" s="31">
        <v>670.1</v>
      </c>
      <c r="M300" s="31">
        <v>11.04837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6153.5</v>
      </c>
      <c r="D301" s="36">
        <v>6152.166666666667</v>
      </c>
      <c r="E301" s="36">
        <v>6103.3333333333339</v>
      </c>
      <c r="F301" s="36">
        <v>6053.166666666667</v>
      </c>
      <c r="G301" s="36">
        <v>6004.3333333333339</v>
      </c>
      <c r="H301" s="36">
        <v>6202.3333333333339</v>
      </c>
      <c r="I301" s="36">
        <v>6251.1666666666679</v>
      </c>
      <c r="J301" s="36">
        <v>6301.3333333333339</v>
      </c>
      <c r="K301" s="31">
        <v>6201</v>
      </c>
      <c r="L301" s="31">
        <v>6102</v>
      </c>
      <c r="M301" s="31">
        <v>3.4339900000000001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3683.1</v>
      </c>
      <c r="D302" s="36">
        <v>3690.4666666666667</v>
      </c>
      <c r="E302" s="36">
        <v>3658.9833333333336</v>
      </c>
      <c r="F302" s="36">
        <v>3634.8666666666668</v>
      </c>
      <c r="G302" s="36">
        <v>3603.3833333333337</v>
      </c>
      <c r="H302" s="36">
        <v>3714.5833333333335</v>
      </c>
      <c r="I302" s="36">
        <v>3746.0666666666662</v>
      </c>
      <c r="J302" s="36">
        <v>3770.1833333333334</v>
      </c>
      <c r="K302" s="31">
        <v>3721.95</v>
      </c>
      <c r="L302" s="31">
        <v>3666.35</v>
      </c>
      <c r="M302" s="31">
        <v>12.778130000000001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475.85</v>
      </c>
      <c r="D303" s="36">
        <v>479.55</v>
      </c>
      <c r="E303" s="36">
        <v>470.85</v>
      </c>
      <c r="F303" s="36">
        <v>465.85</v>
      </c>
      <c r="G303" s="36">
        <v>457.15000000000003</v>
      </c>
      <c r="H303" s="36">
        <v>484.55</v>
      </c>
      <c r="I303" s="36">
        <v>493.24999999999994</v>
      </c>
      <c r="J303" s="36">
        <v>498.25</v>
      </c>
      <c r="K303" s="31">
        <v>488.25</v>
      </c>
      <c r="L303" s="31">
        <v>474.55</v>
      </c>
      <c r="M303" s="31">
        <v>3.9862000000000002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462.5</v>
      </c>
      <c r="D304" s="36">
        <v>464.45</v>
      </c>
      <c r="E304" s="36">
        <v>456.7</v>
      </c>
      <c r="F304" s="36">
        <v>450.9</v>
      </c>
      <c r="G304" s="36">
        <v>443.15</v>
      </c>
      <c r="H304" s="36">
        <v>470.25</v>
      </c>
      <c r="I304" s="36">
        <v>478</v>
      </c>
      <c r="J304" s="36">
        <v>483.8</v>
      </c>
      <c r="K304" s="31">
        <v>472.2</v>
      </c>
      <c r="L304" s="31">
        <v>458.65</v>
      </c>
      <c r="M304" s="31">
        <v>13.727880000000001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290.60000000000002</v>
      </c>
      <c r="D305" s="36">
        <v>293.18333333333334</v>
      </c>
      <c r="E305" s="36">
        <v>284.81666666666666</v>
      </c>
      <c r="F305" s="36">
        <v>279.0333333333333</v>
      </c>
      <c r="G305" s="36">
        <v>270.66666666666663</v>
      </c>
      <c r="H305" s="36">
        <v>298.9666666666667</v>
      </c>
      <c r="I305" s="36">
        <v>307.33333333333337</v>
      </c>
      <c r="J305" s="36">
        <v>313.11666666666673</v>
      </c>
      <c r="K305" s="31">
        <v>301.55</v>
      </c>
      <c r="L305" s="31">
        <v>287.39999999999998</v>
      </c>
      <c r="M305" s="31">
        <v>21.294070000000001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132.52000000000001</v>
      </c>
      <c r="D306" s="36">
        <v>133.16999999999999</v>
      </c>
      <c r="E306" s="36">
        <v>130.98999999999998</v>
      </c>
      <c r="F306" s="36">
        <v>129.45999999999998</v>
      </c>
      <c r="G306" s="36">
        <v>127.27999999999997</v>
      </c>
      <c r="H306" s="36">
        <v>134.69999999999999</v>
      </c>
      <c r="I306" s="36">
        <v>136.88</v>
      </c>
      <c r="J306" s="36">
        <v>138.41</v>
      </c>
      <c r="K306" s="31">
        <v>135.35</v>
      </c>
      <c r="L306" s="31">
        <v>131.63999999999999</v>
      </c>
      <c r="M306" s="31">
        <v>16.557569999999998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1058.5999999999999</v>
      </c>
      <c r="D307" s="36">
        <v>1061.5333333333333</v>
      </c>
      <c r="E307" s="36">
        <v>1052.8166666666666</v>
      </c>
      <c r="F307" s="36">
        <v>1047.0333333333333</v>
      </c>
      <c r="G307" s="36">
        <v>1038.3166666666666</v>
      </c>
      <c r="H307" s="36">
        <v>1067.3166666666666</v>
      </c>
      <c r="I307" s="36">
        <v>1076.0333333333333</v>
      </c>
      <c r="J307" s="36">
        <v>1081.8166666666666</v>
      </c>
      <c r="K307" s="31">
        <v>1070.25</v>
      </c>
      <c r="L307" s="31">
        <v>1055.75</v>
      </c>
      <c r="M307" s="31">
        <v>8.57165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7195.95</v>
      </c>
      <c r="D308" s="36">
        <v>7227.4333333333343</v>
      </c>
      <c r="E308" s="36">
        <v>7135.8666666666686</v>
      </c>
      <c r="F308" s="36">
        <v>7075.7833333333347</v>
      </c>
      <c r="G308" s="36">
        <v>6984.216666666669</v>
      </c>
      <c r="H308" s="36">
        <v>7287.5166666666682</v>
      </c>
      <c r="I308" s="36">
        <v>7379.0833333333339</v>
      </c>
      <c r="J308" s="36">
        <v>7439.1666666666679</v>
      </c>
      <c r="K308" s="31">
        <v>7319</v>
      </c>
      <c r="L308" s="31">
        <v>7167.35</v>
      </c>
      <c r="M308" s="31">
        <v>0.30376999999999998</v>
      </c>
      <c r="N308" s="1"/>
      <c r="O308" s="1"/>
    </row>
    <row r="309" spans="1:15" ht="12.75" customHeight="1">
      <c r="A309" s="33">
        <v>299</v>
      </c>
      <c r="B309" s="53" t="s">
        <v>860</v>
      </c>
      <c r="C309" s="31">
        <v>766.35</v>
      </c>
      <c r="D309" s="36">
        <v>760.54999999999984</v>
      </c>
      <c r="E309" s="36">
        <v>747.09999999999968</v>
      </c>
      <c r="F309" s="36">
        <v>727.8499999999998</v>
      </c>
      <c r="G309" s="36">
        <v>714.39999999999964</v>
      </c>
      <c r="H309" s="36">
        <v>779.79999999999973</v>
      </c>
      <c r="I309" s="36">
        <v>793.24999999999977</v>
      </c>
      <c r="J309" s="36">
        <v>812.49999999999977</v>
      </c>
      <c r="K309" s="31">
        <v>774</v>
      </c>
      <c r="L309" s="31">
        <v>741.3</v>
      </c>
      <c r="M309" s="31">
        <v>10.35792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2232.75</v>
      </c>
      <c r="D310" s="36">
        <v>2242.75</v>
      </c>
      <c r="E310" s="36">
        <v>2219.6999999999998</v>
      </c>
      <c r="F310" s="36">
        <v>2206.6499999999996</v>
      </c>
      <c r="G310" s="36">
        <v>2183.5999999999995</v>
      </c>
      <c r="H310" s="36">
        <v>2255.8000000000002</v>
      </c>
      <c r="I310" s="36">
        <v>2278.8500000000004</v>
      </c>
      <c r="J310" s="36">
        <v>2291.9000000000005</v>
      </c>
      <c r="K310" s="31">
        <v>2265.8000000000002</v>
      </c>
      <c r="L310" s="31">
        <v>2229.6999999999998</v>
      </c>
      <c r="M310" s="31">
        <v>12.06137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99.78</v>
      </c>
      <c r="D311" s="36">
        <v>100.25</v>
      </c>
      <c r="E311" s="36">
        <v>98.85</v>
      </c>
      <c r="F311" s="36">
        <v>97.919999999999987</v>
      </c>
      <c r="G311" s="36">
        <v>96.519999999999982</v>
      </c>
      <c r="H311" s="36">
        <v>101.18</v>
      </c>
      <c r="I311" s="36">
        <v>102.58000000000001</v>
      </c>
      <c r="J311" s="36">
        <v>103.51000000000002</v>
      </c>
      <c r="K311" s="31">
        <v>101.65</v>
      </c>
      <c r="L311" s="31">
        <v>99.32</v>
      </c>
      <c r="M311" s="31">
        <v>34.447299999999998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134195.25</v>
      </c>
      <c r="D312" s="36">
        <v>134757.98333333334</v>
      </c>
      <c r="E312" s="36">
        <v>133437.26666666666</v>
      </c>
      <c r="F312" s="36">
        <v>132679.28333333333</v>
      </c>
      <c r="G312" s="36">
        <v>131358.56666666665</v>
      </c>
      <c r="H312" s="36">
        <v>135515.96666666667</v>
      </c>
      <c r="I312" s="36">
        <v>136836.68333333335</v>
      </c>
      <c r="J312" s="36">
        <v>137594.66666666669</v>
      </c>
      <c r="K312" s="31">
        <v>136078.70000000001</v>
      </c>
      <c r="L312" s="31">
        <v>134000</v>
      </c>
      <c r="M312" s="31">
        <v>6.8409999999999999E-2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1817.75</v>
      </c>
      <c r="D313" s="36">
        <v>1819.2333333333333</v>
      </c>
      <c r="E313" s="36">
        <v>1799.5166666666667</v>
      </c>
      <c r="F313" s="36">
        <v>1781.2833333333333</v>
      </c>
      <c r="G313" s="36">
        <v>1761.5666666666666</v>
      </c>
      <c r="H313" s="36">
        <v>1837.4666666666667</v>
      </c>
      <c r="I313" s="36">
        <v>1857.1833333333334</v>
      </c>
      <c r="J313" s="36">
        <v>1875.4166666666667</v>
      </c>
      <c r="K313" s="31">
        <v>1838.95</v>
      </c>
      <c r="L313" s="31">
        <v>1801</v>
      </c>
      <c r="M313" s="31">
        <v>0.91727000000000003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1254.2</v>
      </c>
      <c r="D314" s="36">
        <v>1253.4666666666665</v>
      </c>
      <c r="E314" s="36">
        <v>1237.9333333333329</v>
      </c>
      <c r="F314" s="36">
        <v>1221.6666666666665</v>
      </c>
      <c r="G314" s="36">
        <v>1206.133333333333</v>
      </c>
      <c r="H314" s="36">
        <v>1269.7333333333329</v>
      </c>
      <c r="I314" s="36">
        <v>1285.2666666666662</v>
      </c>
      <c r="J314" s="36">
        <v>1301.5333333333328</v>
      </c>
      <c r="K314" s="31">
        <v>1269</v>
      </c>
      <c r="L314" s="31">
        <v>1237.2</v>
      </c>
      <c r="M314" s="31">
        <v>6.3285799999999997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1806.5</v>
      </c>
      <c r="D315" s="36">
        <v>1816.25</v>
      </c>
      <c r="E315" s="36">
        <v>1783.5</v>
      </c>
      <c r="F315" s="36">
        <v>1760.5</v>
      </c>
      <c r="G315" s="36">
        <v>1727.75</v>
      </c>
      <c r="H315" s="36">
        <v>1839.25</v>
      </c>
      <c r="I315" s="36">
        <v>1872</v>
      </c>
      <c r="J315" s="36">
        <v>1895</v>
      </c>
      <c r="K315" s="31">
        <v>1849</v>
      </c>
      <c r="L315" s="31">
        <v>1793.25</v>
      </c>
      <c r="M315" s="31">
        <v>5.0628700000000002</v>
      </c>
      <c r="N315" s="1"/>
      <c r="O315" s="1"/>
    </row>
    <row r="316" spans="1:15" ht="12.75" customHeight="1">
      <c r="A316" s="33">
        <v>306</v>
      </c>
      <c r="B316" s="53" t="s">
        <v>861</v>
      </c>
      <c r="C316" s="31">
        <v>681.05</v>
      </c>
      <c r="D316" s="36">
        <v>683.38333333333333</v>
      </c>
      <c r="E316" s="36">
        <v>671.76666666666665</v>
      </c>
      <c r="F316" s="36">
        <v>662.48333333333335</v>
      </c>
      <c r="G316" s="36">
        <v>650.86666666666667</v>
      </c>
      <c r="H316" s="36">
        <v>692.66666666666663</v>
      </c>
      <c r="I316" s="36">
        <v>704.28333333333319</v>
      </c>
      <c r="J316" s="36">
        <v>713.56666666666661</v>
      </c>
      <c r="K316" s="31">
        <v>695</v>
      </c>
      <c r="L316" s="31">
        <v>674.1</v>
      </c>
      <c r="M316" s="31">
        <v>4.9138200000000003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322.2</v>
      </c>
      <c r="D317" s="36">
        <v>320.73333333333335</v>
      </c>
      <c r="E317" s="36">
        <v>317.16666666666669</v>
      </c>
      <c r="F317" s="36">
        <v>312.13333333333333</v>
      </c>
      <c r="G317" s="36">
        <v>308.56666666666666</v>
      </c>
      <c r="H317" s="36">
        <v>325.76666666666671</v>
      </c>
      <c r="I317" s="36">
        <v>329.33333333333331</v>
      </c>
      <c r="J317" s="36">
        <v>334.36666666666673</v>
      </c>
      <c r="K317" s="31">
        <v>324.3</v>
      </c>
      <c r="L317" s="31">
        <v>315.7</v>
      </c>
      <c r="M317" s="31">
        <v>47.608499999999999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2777</v>
      </c>
      <c r="D318" s="36">
        <v>2794.1</v>
      </c>
      <c r="E318" s="36">
        <v>2739.3999999999996</v>
      </c>
      <c r="F318" s="36">
        <v>2701.7999999999997</v>
      </c>
      <c r="G318" s="36">
        <v>2647.0999999999995</v>
      </c>
      <c r="H318" s="36">
        <v>2831.7</v>
      </c>
      <c r="I318" s="36">
        <v>2886.3999999999996</v>
      </c>
      <c r="J318" s="36">
        <v>2924</v>
      </c>
      <c r="K318" s="31">
        <v>2848.8</v>
      </c>
      <c r="L318" s="31">
        <v>2756.5</v>
      </c>
      <c r="M318" s="31">
        <v>22.706869999999999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412.1</v>
      </c>
      <c r="D319" s="36">
        <v>410.98333333333335</v>
      </c>
      <c r="E319" s="36">
        <v>407.9666666666667</v>
      </c>
      <c r="F319" s="36">
        <v>403.83333333333337</v>
      </c>
      <c r="G319" s="36">
        <v>400.81666666666672</v>
      </c>
      <c r="H319" s="36">
        <v>415.11666666666667</v>
      </c>
      <c r="I319" s="36">
        <v>418.13333333333333</v>
      </c>
      <c r="J319" s="36">
        <v>422.26666666666665</v>
      </c>
      <c r="K319" s="31">
        <v>414</v>
      </c>
      <c r="L319" s="31">
        <v>406.85</v>
      </c>
      <c r="M319" s="31">
        <v>1.44554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562.6</v>
      </c>
      <c r="D320" s="36">
        <v>565.85</v>
      </c>
      <c r="E320" s="36">
        <v>557.75</v>
      </c>
      <c r="F320" s="36">
        <v>552.9</v>
      </c>
      <c r="G320" s="36">
        <v>544.79999999999995</v>
      </c>
      <c r="H320" s="36">
        <v>570.70000000000005</v>
      </c>
      <c r="I320" s="36">
        <v>578.80000000000018</v>
      </c>
      <c r="J320" s="36">
        <v>583.65000000000009</v>
      </c>
      <c r="K320" s="31">
        <v>573.95000000000005</v>
      </c>
      <c r="L320" s="31">
        <v>561</v>
      </c>
      <c r="M320" s="31">
        <v>1.13815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212.52</v>
      </c>
      <c r="D321" s="36">
        <v>214.24666666666667</v>
      </c>
      <c r="E321" s="36">
        <v>210.14333333333335</v>
      </c>
      <c r="F321" s="36">
        <v>207.76666666666668</v>
      </c>
      <c r="G321" s="36">
        <v>203.66333333333336</v>
      </c>
      <c r="H321" s="36">
        <v>216.62333333333333</v>
      </c>
      <c r="I321" s="36">
        <v>220.72666666666669</v>
      </c>
      <c r="J321" s="36">
        <v>223.10333333333332</v>
      </c>
      <c r="K321" s="31">
        <v>218.35</v>
      </c>
      <c r="L321" s="31">
        <v>211.87</v>
      </c>
      <c r="M321" s="31">
        <v>54.437510000000003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203.6</v>
      </c>
      <c r="D322" s="36">
        <v>205.45000000000002</v>
      </c>
      <c r="E322" s="36">
        <v>200.55000000000004</v>
      </c>
      <c r="F322" s="36">
        <v>197.50000000000003</v>
      </c>
      <c r="G322" s="36">
        <v>192.60000000000005</v>
      </c>
      <c r="H322" s="36">
        <v>208.50000000000003</v>
      </c>
      <c r="I322" s="36">
        <v>213.4</v>
      </c>
      <c r="J322" s="36">
        <v>216.45000000000002</v>
      </c>
      <c r="K322" s="31">
        <v>210.35</v>
      </c>
      <c r="L322" s="31">
        <v>202.4</v>
      </c>
      <c r="M322" s="31">
        <v>29.206330000000001</v>
      </c>
      <c r="N322" s="1"/>
      <c r="O322" s="1"/>
    </row>
    <row r="323" spans="1:15" ht="12.75" customHeight="1">
      <c r="A323" s="33">
        <v>313</v>
      </c>
      <c r="B323" s="53" t="s">
        <v>800</v>
      </c>
      <c r="C323" s="31">
        <v>2391.15</v>
      </c>
      <c r="D323" s="36">
        <v>2442.5166666666669</v>
      </c>
      <c r="E323" s="36">
        <v>2329.6333333333337</v>
      </c>
      <c r="F323" s="36">
        <v>2268.1166666666668</v>
      </c>
      <c r="G323" s="36">
        <v>2155.2333333333336</v>
      </c>
      <c r="H323" s="36">
        <v>2504.0333333333338</v>
      </c>
      <c r="I323" s="36">
        <v>2616.916666666667</v>
      </c>
      <c r="J323" s="36">
        <v>2678.4333333333338</v>
      </c>
      <c r="K323" s="31">
        <v>2555.4</v>
      </c>
      <c r="L323" s="31">
        <v>2381</v>
      </c>
      <c r="M323" s="31">
        <v>4.5303699999999996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650.95000000000005</v>
      </c>
      <c r="D324" s="36">
        <v>650.0333333333333</v>
      </c>
      <c r="E324" s="36">
        <v>644.41666666666663</v>
      </c>
      <c r="F324" s="36">
        <v>637.88333333333333</v>
      </c>
      <c r="G324" s="36">
        <v>632.26666666666665</v>
      </c>
      <c r="H324" s="36">
        <v>656.56666666666661</v>
      </c>
      <c r="I324" s="36">
        <v>662.18333333333339</v>
      </c>
      <c r="J324" s="36">
        <v>668.71666666666658</v>
      </c>
      <c r="K324" s="31">
        <v>655.65</v>
      </c>
      <c r="L324" s="31">
        <v>643.5</v>
      </c>
      <c r="M324" s="31">
        <v>15.865589999999999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12427.4</v>
      </c>
      <c r="D325" s="36">
        <v>12434.266666666668</v>
      </c>
      <c r="E325" s="36">
        <v>12343.533333333336</v>
      </c>
      <c r="F325" s="36">
        <v>12259.666666666668</v>
      </c>
      <c r="G325" s="36">
        <v>12168.933333333336</v>
      </c>
      <c r="H325" s="36">
        <v>12518.133333333337</v>
      </c>
      <c r="I325" s="36">
        <v>12608.86666666667</v>
      </c>
      <c r="J325" s="36">
        <v>12692.733333333337</v>
      </c>
      <c r="K325" s="31">
        <v>12525</v>
      </c>
      <c r="L325" s="31">
        <v>12350.4</v>
      </c>
      <c r="M325" s="31">
        <v>3.31514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2885.55</v>
      </c>
      <c r="D326" s="36">
        <v>2909.3833333333337</v>
      </c>
      <c r="E326" s="36">
        <v>2856.2166666666672</v>
      </c>
      <c r="F326" s="36">
        <v>2826.8833333333337</v>
      </c>
      <c r="G326" s="36">
        <v>2773.7166666666672</v>
      </c>
      <c r="H326" s="36">
        <v>2938.7166666666672</v>
      </c>
      <c r="I326" s="36">
        <v>2991.8833333333341</v>
      </c>
      <c r="J326" s="36">
        <v>3021.2166666666672</v>
      </c>
      <c r="K326" s="31">
        <v>2962.55</v>
      </c>
      <c r="L326" s="31">
        <v>2880.05</v>
      </c>
      <c r="M326" s="31">
        <v>0.79735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1114.25</v>
      </c>
      <c r="D327" s="36">
        <v>1102.75</v>
      </c>
      <c r="E327" s="36">
        <v>1087.5</v>
      </c>
      <c r="F327" s="36">
        <v>1060.75</v>
      </c>
      <c r="G327" s="36">
        <v>1045.5</v>
      </c>
      <c r="H327" s="36">
        <v>1129.5</v>
      </c>
      <c r="I327" s="36">
        <v>1144.75</v>
      </c>
      <c r="J327" s="36">
        <v>1171.5</v>
      </c>
      <c r="K327" s="31">
        <v>1118</v>
      </c>
      <c r="L327" s="31">
        <v>1076</v>
      </c>
      <c r="M327" s="31">
        <v>18.24372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881.95</v>
      </c>
      <c r="D328" s="36">
        <v>876.38333333333333</v>
      </c>
      <c r="E328" s="36">
        <v>868.76666666666665</v>
      </c>
      <c r="F328" s="36">
        <v>855.58333333333337</v>
      </c>
      <c r="G328" s="36">
        <v>847.9666666666667</v>
      </c>
      <c r="H328" s="36">
        <v>889.56666666666661</v>
      </c>
      <c r="I328" s="36">
        <v>897.18333333333317</v>
      </c>
      <c r="J328" s="36">
        <v>910.36666666666656</v>
      </c>
      <c r="K328" s="31">
        <v>884</v>
      </c>
      <c r="L328" s="31">
        <v>863.2</v>
      </c>
      <c r="M328" s="31">
        <v>16.64452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4199.8</v>
      </c>
      <c r="D329" s="36">
        <v>4232.7166666666662</v>
      </c>
      <c r="E329" s="36">
        <v>4149.7333333333327</v>
      </c>
      <c r="F329" s="36">
        <v>4099.6666666666661</v>
      </c>
      <c r="G329" s="36">
        <v>4016.6833333333325</v>
      </c>
      <c r="H329" s="36">
        <v>4282.7833333333328</v>
      </c>
      <c r="I329" s="36">
        <v>4365.7666666666664</v>
      </c>
      <c r="J329" s="36">
        <v>4415.833333333333</v>
      </c>
      <c r="K329" s="31">
        <v>4315.7</v>
      </c>
      <c r="L329" s="31">
        <v>4182.6499999999996</v>
      </c>
      <c r="M329" s="31">
        <v>12.02425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686.65</v>
      </c>
      <c r="D330" s="36">
        <v>685.51666666666677</v>
      </c>
      <c r="E330" s="36">
        <v>676.13333333333355</v>
      </c>
      <c r="F330" s="36">
        <v>665.61666666666679</v>
      </c>
      <c r="G330" s="36">
        <v>656.23333333333358</v>
      </c>
      <c r="H330" s="36">
        <v>696.03333333333353</v>
      </c>
      <c r="I330" s="36">
        <v>705.41666666666674</v>
      </c>
      <c r="J330" s="36">
        <v>715.93333333333351</v>
      </c>
      <c r="K330" s="31">
        <v>694.9</v>
      </c>
      <c r="L330" s="31">
        <v>675</v>
      </c>
      <c r="M330" s="31">
        <v>7.1698700000000004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1280.45</v>
      </c>
      <c r="D331" s="36">
        <v>1289.6166666666668</v>
      </c>
      <c r="E331" s="36">
        <v>1260.8333333333335</v>
      </c>
      <c r="F331" s="36">
        <v>1241.2166666666667</v>
      </c>
      <c r="G331" s="36">
        <v>1212.4333333333334</v>
      </c>
      <c r="H331" s="36">
        <v>1309.2333333333336</v>
      </c>
      <c r="I331" s="36">
        <v>1338.0166666666669</v>
      </c>
      <c r="J331" s="36">
        <v>1357.6333333333337</v>
      </c>
      <c r="K331" s="31">
        <v>1318.4</v>
      </c>
      <c r="L331" s="31">
        <v>1270</v>
      </c>
      <c r="M331" s="31">
        <v>0.93359999999999999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2111.4</v>
      </c>
      <c r="D332" s="36">
        <v>2123.0333333333333</v>
      </c>
      <c r="E332" s="36">
        <v>2083.6166666666668</v>
      </c>
      <c r="F332" s="36">
        <v>2055.8333333333335</v>
      </c>
      <c r="G332" s="36">
        <v>2016.416666666667</v>
      </c>
      <c r="H332" s="36">
        <v>2150.8166666666666</v>
      </c>
      <c r="I332" s="36">
        <v>2190.2333333333336</v>
      </c>
      <c r="J332" s="36">
        <v>2218.0166666666664</v>
      </c>
      <c r="K332" s="31">
        <v>2162.4499999999998</v>
      </c>
      <c r="L332" s="31">
        <v>2095.25</v>
      </c>
      <c r="M332" s="31">
        <v>1.1676800000000001</v>
      </c>
      <c r="N332" s="1"/>
      <c r="O332" s="1"/>
    </row>
    <row r="333" spans="1:15" ht="12.75" customHeight="1">
      <c r="A333" s="33">
        <v>323</v>
      </c>
      <c r="B333" s="53" t="s">
        <v>799</v>
      </c>
      <c r="C333" s="31">
        <v>558.65</v>
      </c>
      <c r="D333" s="36">
        <v>564.31666666666672</v>
      </c>
      <c r="E333" s="36">
        <v>544.63333333333344</v>
      </c>
      <c r="F333" s="36">
        <v>530.61666666666667</v>
      </c>
      <c r="G333" s="36">
        <v>510.93333333333339</v>
      </c>
      <c r="H333" s="36">
        <v>578.33333333333348</v>
      </c>
      <c r="I333" s="36">
        <v>598.01666666666665</v>
      </c>
      <c r="J333" s="36">
        <v>612.03333333333353</v>
      </c>
      <c r="K333" s="31">
        <v>584</v>
      </c>
      <c r="L333" s="31">
        <v>550.29999999999995</v>
      </c>
      <c r="M333" s="31">
        <v>7.2190200000000004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70.25</v>
      </c>
      <c r="D334" s="36">
        <v>70.290000000000006</v>
      </c>
      <c r="E334" s="36">
        <v>69.860000000000014</v>
      </c>
      <c r="F334" s="36">
        <v>69.470000000000013</v>
      </c>
      <c r="G334" s="36">
        <v>69.04000000000002</v>
      </c>
      <c r="H334" s="36">
        <v>70.680000000000007</v>
      </c>
      <c r="I334" s="36">
        <v>71.109999999999985</v>
      </c>
      <c r="J334" s="36">
        <v>71.5</v>
      </c>
      <c r="K334" s="31">
        <v>70.72</v>
      </c>
      <c r="L334" s="31">
        <v>69.900000000000006</v>
      </c>
      <c r="M334" s="31">
        <v>28.24916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751.95</v>
      </c>
      <c r="D335" s="36">
        <v>741.2166666666667</v>
      </c>
      <c r="E335" s="36">
        <v>725.73333333333335</v>
      </c>
      <c r="F335" s="36">
        <v>699.51666666666665</v>
      </c>
      <c r="G335" s="36">
        <v>684.0333333333333</v>
      </c>
      <c r="H335" s="36">
        <v>767.43333333333339</v>
      </c>
      <c r="I335" s="36">
        <v>782.91666666666674</v>
      </c>
      <c r="J335" s="36">
        <v>809.13333333333344</v>
      </c>
      <c r="K335" s="31">
        <v>756.7</v>
      </c>
      <c r="L335" s="31">
        <v>715</v>
      </c>
      <c r="M335" s="31">
        <v>22.352679999999999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3102.5</v>
      </c>
      <c r="D336" s="36">
        <v>3113</v>
      </c>
      <c r="E336" s="36">
        <v>3081</v>
      </c>
      <c r="F336" s="36">
        <v>3059.5</v>
      </c>
      <c r="G336" s="36">
        <v>3027.5</v>
      </c>
      <c r="H336" s="36">
        <v>3134.5</v>
      </c>
      <c r="I336" s="36">
        <v>3166.5</v>
      </c>
      <c r="J336" s="36">
        <v>3188</v>
      </c>
      <c r="K336" s="31">
        <v>3145</v>
      </c>
      <c r="L336" s="31">
        <v>3091.5</v>
      </c>
      <c r="M336" s="31">
        <v>4.7836600000000002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5165.75</v>
      </c>
      <c r="D337" s="36">
        <v>5191.9333333333334</v>
      </c>
      <c r="E337" s="36">
        <v>5115.8666666666668</v>
      </c>
      <c r="F337" s="36">
        <v>5065.9833333333336</v>
      </c>
      <c r="G337" s="36">
        <v>4989.916666666667</v>
      </c>
      <c r="H337" s="36">
        <v>5241.8166666666666</v>
      </c>
      <c r="I337" s="36">
        <v>5317.8833333333341</v>
      </c>
      <c r="J337" s="36">
        <v>5367.7666666666664</v>
      </c>
      <c r="K337" s="31">
        <v>5268</v>
      </c>
      <c r="L337" s="31">
        <v>5142.05</v>
      </c>
      <c r="M337" s="31">
        <v>3.6878799999999998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1965</v>
      </c>
      <c r="D338" s="36">
        <v>1967.0666666666666</v>
      </c>
      <c r="E338" s="36">
        <v>1955.1333333333332</v>
      </c>
      <c r="F338" s="36">
        <v>1945.2666666666667</v>
      </c>
      <c r="G338" s="36">
        <v>1933.3333333333333</v>
      </c>
      <c r="H338" s="36">
        <v>1976.9333333333332</v>
      </c>
      <c r="I338" s="36">
        <v>1988.8666666666666</v>
      </c>
      <c r="J338" s="36">
        <v>1998.7333333333331</v>
      </c>
      <c r="K338" s="31">
        <v>1979</v>
      </c>
      <c r="L338" s="31">
        <v>1957.2</v>
      </c>
      <c r="M338" s="31">
        <v>1.77607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1537.55</v>
      </c>
      <c r="D339" s="36">
        <v>1539.3166666666666</v>
      </c>
      <c r="E339" s="36">
        <v>1528.3333333333333</v>
      </c>
      <c r="F339" s="36">
        <v>1519.1166666666666</v>
      </c>
      <c r="G339" s="36">
        <v>1508.1333333333332</v>
      </c>
      <c r="H339" s="36">
        <v>1548.5333333333333</v>
      </c>
      <c r="I339" s="36">
        <v>1559.5166666666669</v>
      </c>
      <c r="J339" s="36">
        <v>1568.7333333333333</v>
      </c>
      <c r="K339" s="31">
        <v>1550.3</v>
      </c>
      <c r="L339" s="31">
        <v>1530.1</v>
      </c>
      <c r="M339" s="31">
        <v>3.7808600000000001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187.59</v>
      </c>
      <c r="D340" s="36">
        <v>188.53</v>
      </c>
      <c r="E340" s="36">
        <v>185.06</v>
      </c>
      <c r="F340" s="36">
        <v>182.53</v>
      </c>
      <c r="G340" s="36">
        <v>179.06</v>
      </c>
      <c r="H340" s="36">
        <v>191.06</v>
      </c>
      <c r="I340" s="36">
        <v>194.52999999999997</v>
      </c>
      <c r="J340" s="36">
        <v>197.06</v>
      </c>
      <c r="K340" s="31">
        <v>192</v>
      </c>
      <c r="L340" s="31">
        <v>186</v>
      </c>
      <c r="M340" s="31">
        <v>449.57465000000002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322.14999999999998</v>
      </c>
      <c r="D341" s="36">
        <v>323.48333333333335</v>
      </c>
      <c r="E341" s="36">
        <v>318.9666666666667</v>
      </c>
      <c r="F341" s="36">
        <v>315.78333333333336</v>
      </c>
      <c r="G341" s="36">
        <v>311.26666666666671</v>
      </c>
      <c r="H341" s="36">
        <v>326.66666666666669</v>
      </c>
      <c r="I341" s="36">
        <v>331.18333333333334</v>
      </c>
      <c r="J341" s="36">
        <v>334.36666666666667</v>
      </c>
      <c r="K341" s="31">
        <v>328</v>
      </c>
      <c r="L341" s="31">
        <v>320.3</v>
      </c>
      <c r="M341" s="31">
        <v>40.951920000000001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97.84</v>
      </c>
      <c r="D342" s="36">
        <v>98.59333333333332</v>
      </c>
      <c r="E342" s="36">
        <v>96.686666666666639</v>
      </c>
      <c r="F342" s="36">
        <v>95.533333333333317</v>
      </c>
      <c r="G342" s="36">
        <v>93.626666666666637</v>
      </c>
      <c r="H342" s="36">
        <v>99.746666666666641</v>
      </c>
      <c r="I342" s="36">
        <v>101.65333333333331</v>
      </c>
      <c r="J342" s="36">
        <v>102.80666666666664</v>
      </c>
      <c r="K342" s="31">
        <v>100.5</v>
      </c>
      <c r="L342" s="31">
        <v>97.44</v>
      </c>
      <c r="M342" s="31">
        <v>526.36400000000003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275.45</v>
      </c>
      <c r="D343" s="36">
        <v>273.60000000000002</v>
      </c>
      <c r="E343" s="36">
        <v>270.20000000000005</v>
      </c>
      <c r="F343" s="36">
        <v>264.95000000000005</v>
      </c>
      <c r="G343" s="36">
        <v>261.55000000000007</v>
      </c>
      <c r="H343" s="36">
        <v>278.85000000000002</v>
      </c>
      <c r="I343" s="36">
        <v>282.25</v>
      </c>
      <c r="J343" s="36">
        <v>287.5</v>
      </c>
      <c r="K343" s="31">
        <v>277</v>
      </c>
      <c r="L343" s="31">
        <v>268.35000000000002</v>
      </c>
      <c r="M343" s="31">
        <v>21.68329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216.41</v>
      </c>
      <c r="D344" s="36">
        <v>217.56666666666669</v>
      </c>
      <c r="E344" s="36">
        <v>213.34333333333339</v>
      </c>
      <c r="F344" s="36">
        <v>210.2766666666667</v>
      </c>
      <c r="G344" s="36">
        <v>206.0533333333334</v>
      </c>
      <c r="H344" s="36">
        <v>220.63333333333338</v>
      </c>
      <c r="I344" s="36">
        <v>224.85666666666668</v>
      </c>
      <c r="J344" s="36">
        <v>227.92333333333337</v>
      </c>
      <c r="K344" s="31">
        <v>221.79</v>
      </c>
      <c r="L344" s="31">
        <v>214.5</v>
      </c>
      <c r="M344" s="31">
        <v>115.98432</v>
      </c>
      <c r="N344" s="1"/>
      <c r="O344" s="1"/>
    </row>
    <row r="345" spans="1:15" ht="12.75" customHeight="1">
      <c r="A345" s="33">
        <v>335</v>
      </c>
      <c r="B345" s="53" t="s">
        <v>797</v>
      </c>
      <c r="C345" s="31">
        <v>53.26</v>
      </c>
      <c r="D345" s="36">
        <v>53.386666666666663</v>
      </c>
      <c r="E345" s="36">
        <v>52.983333333333327</v>
      </c>
      <c r="F345" s="36">
        <v>52.706666666666663</v>
      </c>
      <c r="G345" s="36">
        <v>52.303333333333327</v>
      </c>
      <c r="H345" s="36">
        <v>53.663333333333327</v>
      </c>
      <c r="I345" s="36">
        <v>54.066666666666663</v>
      </c>
      <c r="J345" s="36">
        <v>54.343333333333327</v>
      </c>
      <c r="K345" s="31">
        <v>53.79</v>
      </c>
      <c r="L345" s="31">
        <v>53.11</v>
      </c>
      <c r="M345" s="31">
        <v>21.451219999999999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410</v>
      </c>
      <c r="D346" s="36">
        <v>412.26666666666665</v>
      </c>
      <c r="E346" s="36">
        <v>405.43333333333328</v>
      </c>
      <c r="F346" s="36">
        <v>400.86666666666662</v>
      </c>
      <c r="G346" s="36">
        <v>394.03333333333325</v>
      </c>
      <c r="H346" s="36">
        <v>416.83333333333331</v>
      </c>
      <c r="I346" s="36">
        <v>423.66666666666669</v>
      </c>
      <c r="J346" s="36">
        <v>428.23333333333335</v>
      </c>
      <c r="K346" s="31">
        <v>419.1</v>
      </c>
      <c r="L346" s="31">
        <v>407.7</v>
      </c>
      <c r="M346" s="31">
        <v>111.07165000000001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1272.45</v>
      </c>
      <c r="D347" s="36">
        <v>1275.1833333333334</v>
      </c>
      <c r="E347" s="36">
        <v>1263.6666666666667</v>
      </c>
      <c r="F347" s="36">
        <v>1254.8833333333334</v>
      </c>
      <c r="G347" s="36">
        <v>1243.3666666666668</v>
      </c>
      <c r="H347" s="36">
        <v>1283.9666666666667</v>
      </c>
      <c r="I347" s="36">
        <v>1295.4833333333331</v>
      </c>
      <c r="J347" s="36">
        <v>1304.2666666666667</v>
      </c>
      <c r="K347" s="31">
        <v>1286.7</v>
      </c>
      <c r="L347" s="31">
        <v>1266.4000000000001</v>
      </c>
      <c r="M347" s="31">
        <v>1.49455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178.6</v>
      </c>
      <c r="D348" s="36">
        <v>179.80000000000004</v>
      </c>
      <c r="E348" s="36">
        <v>176.60000000000008</v>
      </c>
      <c r="F348" s="36">
        <v>174.60000000000005</v>
      </c>
      <c r="G348" s="36">
        <v>171.40000000000009</v>
      </c>
      <c r="H348" s="36">
        <v>181.80000000000007</v>
      </c>
      <c r="I348" s="36">
        <v>185.00000000000006</v>
      </c>
      <c r="J348" s="36">
        <v>187.00000000000006</v>
      </c>
      <c r="K348" s="31">
        <v>183</v>
      </c>
      <c r="L348" s="31">
        <v>177.8</v>
      </c>
      <c r="M348" s="31">
        <v>79.385750000000002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3296</v>
      </c>
      <c r="D349" s="36">
        <v>3307</v>
      </c>
      <c r="E349" s="36">
        <v>3273</v>
      </c>
      <c r="F349" s="36">
        <v>3250</v>
      </c>
      <c r="G349" s="36">
        <v>3216</v>
      </c>
      <c r="H349" s="36">
        <v>3330</v>
      </c>
      <c r="I349" s="36">
        <v>3364</v>
      </c>
      <c r="J349" s="36">
        <v>3387</v>
      </c>
      <c r="K349" s="31">
        <v>3341</v>
      </c>
      <c r="L349" s="31">
        <v>3284</v>
      </c>
      <c r="M349" s="31">
        <v>1.1452199999999999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2509.9</v>
      </c>
      <c r="D350" s="36">
        <v>2507.65</v>
      </c>
      <c r="E350" s="36">
        <v>2499.3000000000002</v>
      </c>
      <c r="F350" s="36">
        <v>2488.7000000000003</v>
      </c>
      <c r="G350" s="36">
        <v>2480.3500000000004</v>
      </c>
      <c r="H350" s="36">
        <v>2518.25</v>
      </c>
      <c r="I350" s="36">
        <v>2526.5999999999995</v>
      </c>
      <c r="J350" s="36">
        <v>2537.1999999999998</v>
      </c>
      <c r="K350" s="31">
        <v>2516</v>
      </c>
      <c r="L350" s="31">
        <v>2497.0500000000002</v>
      </c>
      <c r="M350" s="31">
        <v>8.7559100000000001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94.29</v>
      </c>
      <c r="D351" s="36">
        <v>94.256666666666661</v>
      </c>
      <c r="E351" s="36">
        <v>93.313333333333318</v>
      </c>
      <c r="F351" s="36">
        <v>92.336666666666659</v>
      </c>
      <c r="G351" s="36">
        <v>91.393333333333317</v>
      </c>
      <c r="H351" s="36">
        <v>95.23333333333332</v>
      </c>
      <c r="I351" s="36">
        <v>96.176666666666648</v>
      </c>
      <c r="J351" s="36">
        <v>97.153333333333322</v>
      </c>
      <c r="K351" s="31">
        <v>95.2</v>
      </c>
      <c r="L351" s="31">
        <v>93.28</v>
      </c>
      <c r="M351" s="31">
        <v>35.737400000000001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684.05</v>
      </c>
      <c r="D352" s="36">
        <v>679.81666666666661</v>
      </c>
      <c r="E352" s="36">
        <v>674.83333333333326</v>
      </c>
      <c r="F352" s="36">
        <v>665.61666666666667</v>
      </c>
      <c r="G352" s="36">
        <v>660.63333333333333</v>
      </c>
      <c r="H352" s="36">
        <v>689.03333333333319</v>
      </c>
      <c r="I352" s="36">
        <v>694.01666666666654</v>
      </c>
      <c r="J352" s="36">
        <v>703.23333333333312</v>
      </c>
      <c r="K352" s="31">
        <v>684.8</v>
      </c>
      <c r="L352" s="31">
        <v>670.6</v>
      </c>
      <c r="M352" s="31">
        <v>9.7964800000000007</v>
      </c>
      <c r="N352" s="1"/>
      <c r="O352" s="1"/>
    </row>
    <row r="353" spans="1:15" ht="12.75" customHeight="1">
      <c r="A353" s="33">
        <v>343</v>
      </c>
      <c r="B353" s="53" t="s">
        <v>862</v>
      </c>
      <c r="C353" s="31">
        <v>6449.1</v>
      </c>
      <c r="D353" s="36">
        <v>6534.6333333333341</v>
      </c>
      <c r="E353" s="36">
        <v>6332.8666666666686</v>
      </c>
      <c r="F353" s="36">
        <v>6216.6333333333341</v>
      </c>
      <c r="G353" s="36">
        <v>6014.8666666666686</v>
      </c>
      <c r="H353" s="36">
        <v>6650.8666666666686</v>
      </c>
      <c r="I353" s="36">
        <v>6852.6333333333332</v>
      </c>
      <c r="J353" s="36">
        <v>6968.8666666666686</v>
      </c>
      <c r="K353" s="31">
        <v>6736.4</v>
      </c>
      <c r="L353" s="31">
        <v>6418.4</v>
      </c>
      <c r="M353" s="31">
        <v>1.87201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337.3</v>
      </c>
      <c r="D354" s="36">
        <v>338.36666666666662</v>
      </c>
      <c r="E354" s="36">
        <v>334.73333333333323</v>
      </c>
      <c r="F354" s="36">
        <v>332.16666666666663</v>
      </c>
      <c r="G354" s="36">
        <v>328.53333333333325</v>
      </c>
      <c r="H354" s="36">
        <v>340.93333333333322</v>
      </c>
      <c r="I354" s="36">
        <v>344.56666666666655</v>
      </c>
      <c r="J354" s="36">
        <v>347.13333333333321</v>
      </c>
      <c r="K354" s="31">
        <v>342</v>
      </c>
      <c r="L354" s="31">
        <v>335.8</v>
      </c>
      <c r="M354" s="31">
        <v>0.98033999999999999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1758.4</v>
      </c>
      <c r="D355" s="36">
        <v>1766.1166666666668</v>
      </c>
      <c r="E355" s="36">
        <v>1743.2833333333335</v>
      </c>
      <c r="F355" s="36">
        <v>1728.1666666666667</v>
      </c>
      <c r="G355" s="36">
        <v>1705.3333333333335</v>
      </c>
      <c r="H355" s="36">
        <v>1781.2333333333336</v>
      </c>
      <c r="I355" s="36">
        <v>1804.0666666666666</v>
      </c>
      <c r="J355" s="36">
        <v>1819.1833333333336</v>
      </c>
      <c r="K355" s="31">
        <v>1788.95</v>
      </c>
      <c r="L355" s="31">
        <v>1751</v>
      </c>
      <c r="M355" s="31">
        <v>3.0628000000000002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326.2</v>
      </c>
      <c r="D356" s="36">
        <v>327.98333333333335</v>
      </c>
      <c r="E356" s="36">
        <v>324.01666666666671</v>
      </c>
      <c r="F356" s="36">
        <v>321.83333333333337</v>
      </c>
      <c r="G356" s="36">
        <v>317.86666666666673</v>
      </c>
      <c r="H356" s="36">
        <v>330.16666666666669</v>
      </c>
      <c r="I356" s="36">
        <v>334.13333333333338</v>
      </c>
      <c r="J356" s="36">
        <v>336.31666666666666</v>
      </c>
      <c r="K356" s="31">
        <v>331.95</v>
      </c>
      <c r="L356" s="31">
        <v>325.8</v>
      </c>
      <c r="M356" s="31">
        <v>89.755110000000002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726.25</v>
      </c>
      <c r="D357" s="36">
        <v>726.06666666666661</v>
      </c>
      <c r="E357" s="36">
        <v>717.43333333333317</v>
      </c>
      <c r="F357" s="36">
        <v>708.61666666666656</v>
      </c>
      <c r="G357" s="36">
        <v>699.98333333333312</v>
      </c>
      <c r="H357" s="36">
        <v>734.88333333333321</v>
      </c>
      <c r="I357" s="36">
        <v>743.51666666666665</v>
      </c>
      <c r="J357" s="36">
        <v>752.33333333333326</v>
      </c>
      <c r="K357" s="31">
        <v>734.7</v>
      </c>
      <c r="L357" s="31">
        <v>717.25</v>
      </c>
      <c r="M357" s="31">
        <v>57.351909999999997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1552.75</v>
      </c>
      <c r="D358" s="36">
        <v>1556.1500000000003</v>
      </c>
      <c r="E358" s="36">
        <v>1542.7500000000007</v>
      </c>
      <c r="F358" s="36">
        <v>1532.7500000000005</v>
      </c>
      <c r="G358" s="36">
        <v>1519.3500000000008</v>
      </c>
      <c r="H358" s="36">
        <v>1566.1500000000005</v>
      </c>
      <c r="I358" s="36">
        <v>1579.5500000000002</v>
      </c>
      <c r="J358" s="36">
        <v>1589.5500000000004</v>
      </c>
      <c r="K358" s="31">
        <v>1569.55</v>
      </c>
      <c r="L358" s="31">
        <v>1546.15</v>
      </c>
      <c r="M358" s="31">
        <v>3.36029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607.85</v>
      </c>
      <c r="D359" s="36">
        <v>609.71666666666658</v>
      </c>
      <c r="E359" s="36">
        <v>585.43333333333317</v>
      </c>
      <c r="F359" s="36">
        <v>563.01666666666654</v>
      </c>
      <c r="G359" s="36">
        <v>538.73333333333312</v>
      </c>
      <c r="H359" s="36">
        <v>632.13333333333321</v>
      </c>
      <c r="I359" s="36">
        <v>656.41666666666674</v>
      </c>
      <c r="J359" s="36">
        <v>678.83333333333326</v>
      </c>
      <c r="K359" s="31">
        <v>634</v>
      </c>
      <c r="L359" s="31">
        <v>587.29999999999995</v>
      </c>
      <c r="M359" s="31">
        <v>200.43277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10937.75</v>
      </c>
      <c r="D360" s="36">
        <v>10894.166666666666</v>
      </c>
      <c r="E360" s="36">
        <v>10764.333333333332</v>
      </c>
      <c r="F360" s="36">
        <v>10590.916666666666</v>
      </c>
      <c r="G360" s="36">
        <v>10461.083333333332</v>
      </c>
      <c r="H360" s="36">
        <v>11067.583333333332</v>
      </c>
      <c r="I360" s="36">
        <v>11197.416666666664</v>
      </c>
      <c r="J360" s="36">
        <v>11370.833333333332</v>
      </c>
      <c r="K360" s="31">
        <v>11024</v>
      </c>
      <c r="L360" s="31">
        <v>10720.75</v>
      </c>
      <c r="M360" s="31">
        <v>2.4892699999999999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1749.5</v>
      </c>
      <c r="D361" s="36">
        <v>1750.6666666666667</v>
      </c>
      <c r="E361" s="36">
        <v>1717.8333333333335</v>
      </c>
      <c r="F361" s="36">
        <v>1686.1666666666667</v>
      </c>
      <c r="G361" s="36">
        <v>1653.3333333333335</v>
      </c>
      <c r="H361" s="36">
        <v>1782.3333333333335</v>
      </c>
      <c r="I361" s="36">
        <v>1815.166666666667</v>
      </c>
      <c r="J361" s="36">
        <v>1846.8333333333335</v>
      </c>
      <c r="K361" s="31">
        <v>1783.5</v>
      </c>
      <c r="L361" s="31">
        <v>1719</v>
      </c>
      <c r="M361" s="31">
        <v>10.43919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487.9</v>
      </c>
      <c r="D362" s="36">
        <v>493.7833333333333</v>
      </c>
      <c r="E362" s="36">
        <v>478.11666666666662</v>
      </c>
      <c r="F362" s="36">
        <v>468.33333333333331</v>
      </c>
      <c r="G362" s="36">
        <v>452.66666666666663</v>
      </c>
      <c r="H362" s="36">
        <v>503.56666666666661</v>
      </c>
      <c r="I362" s="36">
        <v>519.23333333333335</v>
      </c>
      <c r="J362" s="36">
        <v>529.01666666666665</v>
      </c>
      <c r="K362" s="31">
        <v>509.45</v>
      </c>
      <c r="L362" s="31">
        <v>484</v>
      </c>
      <c r="M362" s="31">
        <v>43.502540000000003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4577.8500000000004</v>
      </c>
      <c r="D363" s="36">
        <v>4560.416666666667</v>
      </c>
      <c r="E363" s="36">
        <v>4510.8333333333339</v>
      </c>
      <c r="F363" s="36">
        <v>4443.8166666666666</v>
      </c>
      <c r="G363" s="36">
        <v>4394.2333333333336</v>
      </c>
      <c r="H363" s="36">
        <v>4627.4333333333343</v>
      </c>
      <c r="I363" s="36">
        <v>4677.0166666666682</v>
      </c>
      <c r="J363" s="36">
        <v>4744.0333333333347</v>
      </c>
      <c r="K363" s="31">
        <v>4610</v>
      </c>
      <c r="L363" s="31">
        <v>4493.3999999999996</v>
      </c>
      <c r="M363" s="31">
        <v>3.6540599999999999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974.7</v>
      </c>
      <c r="D364" s="36">
        <v>979.2166666666667</v>
      </c>
      <c r="E364" s="36">
        <v>963.58333333333337</v>
      </c>
      <c r="F364" s="36">
        <v>952.4666666666667</v>
      </c>
      <c r="G364" s="36">
        <v>936.83333333333337</v>
      </c>
      <c r="H364" s="36">
        <v>990.33333333333337</v>
      </c>
      <c r="I364" s="36">
        <v>1005.9666666666666</v>
      </c>
      <c r="J364" s="36">
        <v>1017.0833333333334</v>
      </c>
      <c r="K364" s="31">
        <v>994.85</v>
      </c>
      <c r="L364" s="31">
        <v>968.1</v>
      </c>
      <c r="M364" s="31">
        <v>21.767800000000001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455.6</v>
      </c>
      <c r="D365" s="36">
        <v>454.34999999999997</v>
      </c>
      <c r="E365" s="36">
        <v>450.29999999999995</v>
      </c>
      <c r="F365" s="36">
        <v>445</v>
      </c>
      <c r="G365" s="36">
        <v>440.95</v>
      </c>
      <c r="H365" s="36">
        <v>459.64999999999992</v>
      </c>
      <c r="I365" s="36">
        <v>463.7</v>
      </c>
      <c r="J365" s="36">
        <v>468.99999999999989</v>
      </c>
      <c r="K365" s="31">
        <v>458.4</v>
      </c>
      <c r="L365" s="31">
        <v>449.05</v>
      </c>
      <c r="M365" s="31">
        <v>3.0823900000000002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1513.5</v>
      </c>
      <c r="D366" s="36">
        <v>1513.4666666666665</v>
      </c>
      <c r="E366" s="36">
        <v>1502.0333333333328</v>
      </c>
      <c r="F366" s="36">
        <v>1490.5666666666664</v>
      </c>
      <c r="G366" s="36">
        <v>1479.1333333333328</v>
      </c>
      <c r="H366" s="36">
        <v>1524.9333333333329</v>
      </c>
      <c r="I366" s="36">
        <v>1536.3666666666668</v>
      </c>
      <c r="J366" s="36">
        <v>1547.833333333333</v>
      </c>
      <c r="K366" s="31">
        <v>1524.9</v>
      </c>
      <c r="L366" s="31">
        <v>1502</v>
      </c>
      <c r="M366" s="31">
        <v>1.8968400000000001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41844.6</v>
      </c>
      <c r="D367" s="36">
        <v>42055.716666666667</v>
      </c>
      <c r="E367" s="36">
        <v>41495.883333333331</v>
      </c>
      <c r="F367" s="36">
        <v>41147.166666666664</v>
      </c>
      <c r="G367" s="36">
        <v>40587.333333333328</v>
      </c>
      <c r="H367" s="36">
        <v>42404.433333333334</v>
      </c>
      <c r="I367" s="36">
        <v>42964.266666666663</v>
      </c>
      <c r="J367" s="36">
        <v>43312.983333333337</v>
      </c>
      <c r="K367" s="31">
        <v>42615.55</v>
      </c>
      <c r="L367" s="31">
        <v>41707</v>
      </c>
      <c r="M367" s="31">
        <v>0.15301999999999999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1969.45</v>
      </c>
      <c r="D368" s="36">
        <v>1961.45</v>
      </c>
      <c r="E368" s="36">
        <v>1948</v>
      </c>
      <c r="F368" s="36">
        <v>1926.55</v>
      </c>
      <c r="G368" s="36">
        <v>1913.1</v>
      </c>
      <c r="H368" s="36">
        <v>1982.9</v>
      </c>
      <c r="I368" s="36">
        <v>1996.3500000000004</v>
      </c>
      <c r="J368" s="36">
        <v>2017.8000000000002</v>
      </c>
      <c r="K368" s="31">
        <v>1974.9</v>
      </c>
      <c r="L368" s="31">
        <v>1940</v>
      </c>
      <c r="M368" s="31">
        <v>9.2585999999999995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5206.8</v>
      </c>
      <c r="D369" s="36">
        <v>5217.6166666666659</v>
      </c>
      <c r="E369" s="36">
        <v>5165.2333333333318</v>
      </c>
      <c r="F369" s="36">
        <v>5123.6666666666661</v>
      </c>
      <c r="G369" s="36">
        <v>5071.2833333333319</v>
      </c>
      <c r="H369" s="36">
        <v>5259.1833333333316</v>
      </c>
      <c r="I369" s="36">
        <v>5311.5666666666648</v>
      </c>
      <c r="J369" s="36">
        <v>5353.1333333333314</v>
      </c>
      <c r="K369" s="31">
        <v>5270</v>
      </c>
      <c r="L369" s="31">
        <v>5176.05</v>
      </c>
      <c r="M369" s="31">
        <v>5.9283299999999999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366</v>
      </c>
      <c r="D370" s="36">
        <v>367.4666666666667</v>
      </c>
      <c r="E370" s="36">
        <v>362.68333333333339</v>
      </c>
      <c r="F370" s="36">
        <v>359.36666666666667</v>
      </c>
      <c r="G370" s="36">
        <v>354.58333333333337</v>
      </c>
      <c r="H370" s="36">
        <v>370.78333333333342</v>
      </c>
      <c r="I370" s="36">
        <v>375.56666666666672</v>
      </c>
      <c r="J370" s="36">
        <v>378.88333333333344</v>
      </c>
      <c r="K370" s="31">
        <v>372.25</v>
      </c>
      <c r="L370" s="31">
        <v>364.15</v>
      </c>
      <c r="M370" s="31">
        <v>23.509049999999998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3716.75</v>
      </c>
      <c r="D371" s="36">
        <v>3733.6333333333332</v>
      </c>
      <c r="E371" s="36">
        <v>3653.1166666666663</v>
      </c>
      <c r="F371" s="36">
        <v>3589.4833333333331</v>
      </c>
      <c r="G371" s="36">
        <v>3508.9666666666662</v>
      </c>
      <c r="H371" s="36">
        <v>3797.2666666666664</v>
      </c>
      <c r="I371" s="36">
        <v>3877.7833333333328</v>
      </c>
      <c r="J371" s="36">
        <v>3941.4166666666665</v>
      </c>
      <c r="K371" s="31">
        <v>3814.15</v>
      </c>
      <c r="L371" s="31">
        <v>3670</v>
      </c>
      <c r="M371" s="31">
        <v>1.6261099999999999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3162.2</v>
      </c>
      <c r="D372" s="36">
        <v>3159.85</v>
      </c>
      <c r="E372" s="36">
        <v>3137.95</v>
      </c>
      <c r="F372" s="36">
        <v>3113.7</v>
      </c>
      <c r="G372" s="36">
        <v>3091.7999999999997</v>
      </c>
      <c r="H372" s="36">
        <v>3184.1</v>
      </c>
      <c r="I372" s="36">
        <v>3206.0000000000005</v>
      </c>
      <c r="J372" s="36">
        <v>3230.25</v>
      </c>
      <c r="K372" s="31">
        <v>3181.75</v>
      </c>
      <c r="L372" s="31">
        <v>3135.6</v>
      </c>
      <c r="M372" s="31">
        <v>4.3732199999999999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1057.5999999999999</v>
      </c>
      <c r="D373" s="36">
        <v>1054.6000000000001</v>
      </c>
      <c r="E373" s="36">
        <v>1038.7000000000003</v>
      </c>
      <c r="F373" s="36">
        <v>1019.8000000000002</v>
      </c>
      <c r="G373" s="36">
        <v>1003.9000000000003</v>
      </c>
      <c r="H373" s="36">
        <v>1073.5000000000002</v>
      </c>
      <c r="I373" s="36">
        <v>1089.4000000000003</v>
      </c>
      <c r="J373" s="36">
        <v>1108.3000000000002</v>
      </c>
      <c r="K373" s="31">
        <v>1070.5</v>
      </c>
      <c r="L373" s="31">
        <v>1035.7</v>
      </c>
      <c r="M373" s="31">
        <v>6.8170999999999999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194.97</v>
      </c>
      <c r="D374" s="36">
        <v>192.66666666666666</v>
      </c>
      <c r="E374" s="36">
        <v>188.83333333333331</v>
      </c>
      <c r="F374" s="36">
        <v>182.69666666666666</v>
      </c>
      <c r="G374" s="36">
        <v>178.86333333333332</v>
      </c>
      <c r="H374" s="36">
        <v>198.80333333333331</v>
      </c>
      <c r="I374" s="36">
        <v>202.63666666666663</v>
      </c>
      <c r="J374" s="36">
        <v>208.77333333333331</v>
      </c>
      <c r="K374" s="31">
        <v>196.5</v>
      </c>
      <c r="L374" s="31">
        <v>186.53</v>
      </c>
      <c r="M374" s="31">
        <v>64.022030000000001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2377.5</v>
      </c>
      <c r="D375" s="36">
        <v>2370.85</v>
      </c>
      <c r="E375" s="36">
        <v>2351.6999999999998</v>
      </c>
      <c r="F375" s="36">
        <v>2325.9</v>
      </c>
      <c r="G375" s="36">
        <v>2306.75</v>
      </c>
      <c r="H375" s="36">
        <v>2396.6499999999996</v>
      </c>
      <c r="I375" s="36">
        <v>2415.8000000000002</v>
      </c>
      <c r="J375" s="36">
        <v>2441.5999999999995</v>
      </c>
      <c r="K375" s="31">
        <v>2390</v>
      </c>
      <c r="L375" s="31">
        <v>2345.0500000000002</v>
      </c>
      <c r="M375" s="31">
        <v>0.55986000000000002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6718</v>
      </c>
      <c r="D376" s="36">
        <v>6752.416666666667</v>
      </c>
      <c r="E376" s="36">
        <v>6664.0333333333338</v>
      </c>
      <c r="F376" s="36">
        <v>6610.0666666666666</v>
      </c>
      <c r="G376" s="36">
        <v>6521.6833333333334</v>
      </c>
      <c r="H376" s="36">
        <v>6806.3833333333341</v>
      </c>
      <c r="I376" s="36">
        <v>6894.7666666666673</v>
      </c>
      <c r="J376" s="36">
        <v>6948.7333333333345</v>
      </c>
      <c r="K376" s="31">
        <v>6840.8</v>
      </c>
      <c r="L376" s="31">
        <v>6698.45</v>
      </c>
      <c r="M376" s="31">
        <v>1.5921700000000001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388.2</v>
      </c>
      <c r="D377" s="36">
        <v>389.2</v>
      </c>
      <c r="E377" s="36">
        <v>384.75</v>
      </c>
      <c r="F377" s="36">
        <v>381.3</v>
      </c>
      <c r="G377" s="36">
        <v>376.85</v>
      </c>
      <c r="H377" s="36">
        <v>392.65</v>
      </c>
      <c r="I377" s="36">
        <v>397.09999999999991</v>
      </c>
      <c r="J377" s="36">
        <v>400.54999999999995</v>
      </c>
      <c r="K377" s="31">
        <v>393.65</v>
      </c>
      <c r="L377" s="31">
        <v>385.75</v>
      </c>
      <c r="M377" s="31">
        <v>12.56973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547.15</v>
      </c>
      <c r="D378" s="36">
        <v>547.09999999999991</v>
      </c>
      <c r="E378" s="36">
        <v>540.14999999999986</v>
      </c>
      <c r="F378" s="36">
        <v>533.15</v>
      </c>
      <c r="G378" s="36">
        <v>526.19999999999993</v>
      </c>
      <c r="H378" s="36">
        <v>554.0999999999998</v>
      </c>
      <c r="I378" s="36">
        <v>561.04999999999984</v>
      </c>
      <c r="J378" s="36">
        <v>568.04999999999973</v>
      </c>
      <c r="K378" s="31">
        <v>554.04999999999995</v>
      </c>
      <c r="L378" s="31">
        <v>540.1</v>
      </c>
      <c r="M378" s="31">
        <v>57.417920000000002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335.55</v>
      </c>
      <c r="D379" s="36">
        <v>336.55</v>
      </c>
      <c r="E379" s="36">
        <v>333.20000000000005</v>
      </c>
      <c r="F379" s="36">
        <v>330.85</v>
      </c>
      <c r="G379" s="36">
        <v>327.50000000000006</v>
      </c>
      <c r="H379" s="36">
        <v>338.90000000000003</v>
      </c>
      <c r="I379" s="36">
        <v>342.25000000000006</v>
      </c>
      <c r="J379" s="36">
        <v>344.6</v>
      </c>
      <c r="K379" s="31">
        <v>339.9</v>
      </c>
      <c r="L379" s="31">
        <v>334.2</v>
      </c>
      <c r="M379" s="31">
        <v>97.897760000000005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755.45</v>
      </c>
      <c r="D380" s="36">
        <v>758.73333333333323</v>
      </c>
      <c r="E380" s="36">
        <v>745.66666666666652</v>
      </c>
      <c r="F380" s="36">
        <v>735.88333333333333</v>
      </c>
      <c r="G380" s="36">
        <v>722.81666666666661</v>
      </c>
      <c r="H380" s="36">
        <v>768.51666666666642</v>
      </c>
      <c r="I380" s="36">
        <v>781.58333333333326</v>
      </c>
      <c r="J380" s="36">
        <v>791.36666666666633</v>
      </c>
      <c r="K380" s="31">
        <v>771.8</v>
      </c>
      <c r="L380" s="31">
        <v>748.95</v>
      </c>
      <c r="M380" s="31">
        <v>12.163500000000001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1785.6</v>
      </c>
      <c r="D381" s="36">
        <v>1802.2</v>
      </c>
      <c r="E381" s="36">
        <v>1759.4</v>
      </c>
      <c r="F381" s="36">
        <v>1733.2</v>
      </c>
      <c r="G381" s="36">
        <v>1690.4</v>
      </c>
      <c r="H381" s="36">
        <v>1828.4</v>
      </c>
      <c r="I381" s="36">
        <v>1871.1999999999998</v>
      </c>
      <c r="J381" s="36">
        <v>1897.4</v>
      </c>
      <c r="K381" s="31">
        <v>1845</v>
      </c>
      <c r="L381" s="31">
        <v>1776</v>
      </c>
      <c r="M381" s="31">
        <v>19.130579999999998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571.4</v>
      </c>
      <c r="D382" s="36">
        <v>579.01666666666677</v>
      </c>
      <c r="E382" s="36">
        <v>562.03333333333353</v>
      </c>
      <c r="F382" s="36">
        <v>552.66666666666674</v>
      </c>
      <c r="G382" s="36">
        <v>535.68333333333351</v>
      </c>
      <c r="H382" s="36">
        <v>588.38333333333355</v>
      </c>
      <c r="I382" s="36">
        <v>605.3666666666669</v>
      </c>
      <c r="J382" s="36">
        <v>614.73333333333358</v>
      </c>
      <c r="K382" s="31">
        <v>596</v>
      </c>
      <c r="L382" s="31">
        <v>569.65</v>
      </c>
      <c r="M382" s="31">
        <v>2.62737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165.33</v>
      </c>
      <c r="D383" s="36">
        <v>165.02333333333334</v>
      </c>
      <c r="E383" s="36">
        <v>163.45666666666668</v>
      </c>
      <c r="F383" s="36">
        <v>161.58333333333334</v>
      </c>
      <c r="G383" s="36">
        <v>160.01666666666668</v>
      </c>
      <c r="H383" s="36">
        <v>166.89666666666668</v>
      </c>
      <c r="I383" s="36">
        <v>168.46333333333334</v>
      </c>
      <c r="J383" s="36">
        <v>170.33666666666667</v>
      </c>
      <c r="K383" s="31">
        <v>166.59</v>
      </c>
      <c r="L383" s="31">
        <v>163.15</v>
      </c>
      <c r="M383" s="31">
        <v>3.1680799999999998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16507.900000000001</v>
      </c>
      <c r="D384" s="36">
        <v>16495.966666666667</v>
      </c>
      <c r="E384" s="36">
        <v>16391.933333333334</v>
      </c>
      <c r="F384" s="36">
        <v>16275.966666666667</v>
      </c>
      <c r="G384" s="36">
        <v>16171.933333333334</v>
      </c>
      <c r="H384" s="36">
        <v>16611.933333333334</v>
      </c>
      <c r="I384" s="36">
        <v>16715.966666666667</v>
      </c>
      <c r="J384" s="36">
        <v>16831.933333333334</v>
      </c>
      <c r="K384" s="31">
        <v>16600</v>
      </c>
      <c r="L384" s="31">
        <v>16380</v>
      </c>
      <c r="M384" s="31">
        <v>3.7629999999999997E-2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116.52</v>
      </c>
      <c r="D385" s="36">
        <v>116.54333333333334</v>
      </c>
      <c r="E385" s="36">
        <v>115.59666666666668</v>
      </c>
      <c r="F385" s="36">
        <v>114.67333333333335</v>
      </c>
      <c r="G385" s="36">
        <v>113.72666666666669</v>
      </c>
      <c r="H385" s="36">
        <v>117.46666666666667</v>
      </c>
      <c r="I385" s="36">
        <v>118.41333333333333</v>
      </c>
      <c r="J385" s="36">
        <v>119.33666666666666</v>
      </c>
      <c r="K385" s="31">
        <v>117.49</v>
      </c>
      <c r="L385" s="31">
        <v>115.62</v>
      </c>
      <c r="M385" s="31">
        <v>144.19149999999999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771.55</v>
      </c>
      <c r="D386" s="36">
        <v>775.46666666666658</v>
      </c>
      <c r="E386" s="36">
        <v>764.63333333333321</v>
      </c>
      <c r="F386" s="36">
        <v>757.71666666666658</v>
      </c>
      <c r="G386" s="36">
        <v>746.88333333333321</v>
      </c>
      <c r="H386" s="36">
        <v>782.38333333333321</v>
      </c>
      <c r="I386" s="36">
        <v>793.21666666666647</v>
      </c>
      <c r="J386" s="36">
        <v>800.13333333333321</v>
      </c>
      <c r="K386" s="31">
        <v>786.3</v>
      </c>
      <c r="L386" s="31">
        <v>768.55</v>
      </c>
      <c r="M386" s="31">
        <v>1.91811</v>
      </c>
      <c r="N386" s="1"/>
      <c r="O386" s="1"/>
    </row>
    <row r="387" spans="1:15" ht="12.75" customHeight="1">
      <c r="A387" s="33">
        <v>377</v>
      </c>
      <c r="B387" s="53" t="s">
        <v>863</v>
      </c>
      <c r="C387" s="31">
        <v>1620.7</v>
      </c>
      <c r="D387" s="36">
        <v>1622.8999999999999</v>
      </c>
      <c r="E387" s="36">
        <v>1607.7999999999997</v>
      </c>
      <c r="F387" s="36">
        <v>1594.8999999999999</v>
      </c>
      <c r="G387" s="36">
        <v>1579.7999999999997</v>
      </c>
      <c r="H387" s="36">
        <v>1635.7999999999997</v>
      </c>
      <c r="I387" s="36">
        <v>1650.8999999999996</v>
      </c>
      <c r="J387" s="36">
        <v>1663.7999999999997</v>
      </c>
      <c r="K387" s="31">
        <v>1638</v>
      </c>
      <c r="L387" s="31">
        <v>1610</v>
      </c>
      <c r="M387" s="31">
        <v>0.83597999999999995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227.79</v>
      </c>
      <c r="D388" s="36">
        <v>227.19666666666663</v>
      </c>
      <c r="E388" s="36">
        <v>225.39333333333326</v>
      </c>
      <c r="F388" s="36">
        <v>222.99666666666664</v>
      </c>
      <c r="G388" s="36">
        <v>221.19333333333327</v>
      </c>
      <c r="H388" s="36">
        <v>229.59333333333325</v>
      </c>
      <c r="I388" s="36">
        <v>231.39666666666659</v>
      </c>
      <c r="J388" s="36">
        <v>233.79333333333324</v>
      </c>
      <c r="K388" s="31">
        <v>229</v>
      </c>
      <c r="L388" s="31">
        <v>224.8</v>
      </c>
      <c r="M388" s="31">
        <v>75.873769999999993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617.15</v>
      </c>
      <c r="D389" s="36">
        <v>616.98333333333335</v>
      </c>
      <c r="E389" s="36">
        <v>611.4666666666667</v>
      </c>
      <c r="F389" s="36">
        <v>605.7833333333333</v>
      </c>
      <c r="G389" s="36">
        <v>600.26666666666665</v>
      </c>
      <c r="H389" s="36">
        <v>622.66666666666674</v>
      </c>
      <c r="I389" s="36">
        <v>628.18333333333339</v>
      </c>
      <c r="J389" s="36">
        <v>633.86666666666679</v>
      </c>
      <c r="K389" s="31">
        <v>622.5</v>
      </c>
      <c r="L389" s="31">
        <v>611.29999999999995</v>
      </c>
      <c r="M389" s="31">
        <v>46.176969999999997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603</v>
      </c>
      <c r="D390" s="36">
        <v>607.5</v>
      </c>
      <c r="E390" s="36">
        <v>595.5</v>
      </c>
      <c r="F390" s="36">
        <v>588</v>
      </c>
      <c r="G390" s="36">
        <v>576</v>
      </c>
      <c r="H390" s="36">
        <v>615</v>
      </c>
      <c r="I390" s="36">
        <v>627</v>
      </c>
      <c r="J390" s="36">
        <v>634.5</v>
      </c>
      <c r="K390" s="31">
        <v>619.5</v>
      </c>
      <c r="L390" s="31">
        <v>600</v>
      </c>
      <c r="M390" s="31">
        <v>1.3554200000000001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650.25</v>
      </c>
      <c r="D391" s="36">
        <v>654.88333333333333</v>
      </c>
      <c r="E391" s="36">
        <v>643.76666666666665</v>
      </c>
      <c r="F391" s="36">
        <v>637.2833333333333</v>
      </c>
      <c r="G391" s="36">
        <v>626.16666666666663</v>
      </c>
      <c r="H391" s="36">
        <v>661.36666666666667</v>
      </c>
      <c r="I391" s="36">
        <v>672.48333333333323</v>
      </c>
      <c r="J391" s="36">
        <v>678.9666666666667</v>
      </c>
      <c r="K391" s="31">
        <v>666</v>
      </c>
      <c r="L391" s="31">
        <v>648.4</v>
      </c>
      <c r="M391" s="31">
        <v>10.155480000000001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2010.5</v>
      </c>
      <c r="D392" s="36">
        <v>2007.1000000000001</v>
      </c>
      <c r="E392" s="36">
        <v>1964.2000000000003</v>
      </c>
      <c r="F392" s="36">
        <v>1917.9</v>
      </c>
      <c r="G392" s="36">
        <v>1875.0000000000002</v>
      </c>
      <c r="H392" s="36">
        <v>2053.4000000000005</v>
      </c>
      <c r="I392" s="36">
        <v>2096.3000000000002</v>
      </c>
      <c r="J392" s="36">
        <v>2142.6000000000004</v>
      </c>
      <c r="K392" s="31">
        <v>2050</v>
      </c>
      <c r="L392" s="31">
        <v>1960.8</v>
      </c>
      <c r="M392" s="31">
        <v>19.58399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601.20000000000005</v>
      </c>
      <c r="D393" s="36">
        <v>604.76666666666677</v>
      </c>
      <c r="E393" s="36">
        <v>590.03333333333353</v>
      </c>
      <c r="F393" s="36">
        <v>578.86666666666679</v>
      </c>
      <c r="G393" s="36">
        <v>564.13333333333355</v>
      </c>
      <c r="H393" s="36">
        <v>615.93333333333351</v>
      </c>
      <c r="I393" s="36">
        <v>630.66666666666686</v>
      </c>
      <c r="J393" s="36">
        <v>641.83333333333348</v>
      </c>
      <c r="K393" s="31">
        <v>619.5</v>
      </c>
      <c r="L393" s="31">
        <v>593.6</v>
      </c>
      <c r="M393" s="31">
        <v>225.25335999999999</v>
      </c>
      <c r="N393" s="1"/>
      <c r="O393" s="1"/>
    </row>
    <row r="394" spans="1:15" ht="12.75" customHeight="1">
      <c r="A394" s="33">
        <v>384</v>
      </c>
      <c r="B394" s="53" t="s">
        <v>864</v>
      </c>
      <c r="C394" s="31">
        <v>498.9</v>
      </c>
      <c r="D394" s="36">
        <v>501.63333333333338</v>
      </c>
      <c r="E394" s="36">
        <v>487.26666666666677</v>
      </c>
      <c r="F394" s="36">
        <v>475.63333333333338</v>
      </c>
      <c r="G394" s="36">
        <v>461.26666666666677</v>
      </c>
      <c r="H394" s="36">
        <v>513.26666666666677</v>
      </c>
      <c r="I394" s="36">
        <v>527.63333333333344</v>
      </c>
      <c r="J394" s="36">
        <v>539.26666666666677</v>
      </c>
      <c r="K394" s="31">
        <v>516</v>
      </c>
      <c r="L394" s="31">
        <v>490</v>
      </c>
      <c r="M394" s="31">
        <v>85.77946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1278.2</v>
      </c>
      <c r="D395" s="36">
        <v>1275.5333333333335</v>
      </c>
      <c r="E395" s="36">
        <v>1266.7166666666672</v>
      </c>
      <c r="F395" s="36">
        <v>1255.2333333333336</v>
      </c>
      <c r="G395" s="36">
        <v>1246.4166666666672</v>
      </c>
      <c r="H395" s="36">
        <v>1287.0166666666671</v>
      </c>
      <c r="I395" s="36">
        <v>1295.8333333333333</v>
      </c>
      <c r="J395" s="36">
        <v>1307.3166666666671</v>
      </c>
      <c r="K395" s="31">
        <v>1284.3499999999999</v>
      </c>
      <c r="L395" s="31">
        <v>1264.05</v>
      </c>
      <c r="M395" s="31">
        <v>1.0794600000000001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292.35000000000002</v>
      </c>
      <c r="D396" s="36">
        <v>293.08333333333337</v>
      </c>
      <c r="E396" s="36">
        <v>290.86666666666673</v>
      </c>
      <c r="F396" s="36">
        <v>289.38333333333338</v>
      </c>
      <c r="G396" s="36">
        <v>287.16666666666674</v>
      </c>
      <c r="H396" s="36">
        <v>294.56666666666672</v>
      </c>
      <c r="I396" s="36">
        <v>296.78333333333342</v>
      </c>
      <c r="J396" s="36">
        <v>298.26666666666671</v>
      </c>
      <c r="K396" s="31">
        <v>295.3</v>
      </c>
      <c r="L396" s="31">
        <v>291.60000000000002</v>
      </c>
      <c r="M396" s="31">
        <v>3.1255000000000002</v>
      </c>
      <c r="N396" s="1"/>
      <c r="O396" s="1"/>
    </row>
    <row r="397" spans="1:15" ht="12.75" customHeight="1">
      <c r="A397" s="33">
        <v>387</v>
      </c>
      <c r="B397" s="53" t="s">
        <v>801</v>
      </c>
      <c r="C397" s="31">
        <v>958.75</v>
      </c>
      <c r="D397" s="36">
        <v>959.86666666666667</v>
      </c>
      <c r="E397" s="36">
        <v>943.2833333333333</v>
      </c>
      <c r="F397" s="36">
        <v>927.81666666666661</v>
      </c>
      <c r="G397" s="36">
        <v>911.23333333333323</v>
      </c>
      <c r="H397" s="36">
        <v>975.33333333333337</v>
      </c>
      <c r="I397" s="36">
        <v>991.91666666666663</v>
      </c>
      <c r="J397" s="36">
        <v>1007.3833333333334</v>
      </c>
      <c r="K397" s="31">
        <v>976.45</v>
      </c>
      <c r="L397" s="31">
        <v>944.4</v>
      </c>
      <c r="M397" s="31">
        <v>6.0923600000000002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201.91</v>
      </c>
      <c r="D398" s="36">
        <v>202.17333333333332</v>
      </c>
      <c r="E398" s="36">
        <v>198.84666666666664</v>
      </c>
      <c r="F398" s="36">
        <v>195.78333333333333</v>
      </c>
      <c r="G398" s="36">
        <v>192.45666666666665</v>
      </c>
      <c r="H398" s="36">
        <v>205.23666666666662</v>
      </c>
      <c r="I398" s="36">
        <v>208.56333333333328</v>
      </c>
      <c r="J398" s="36">
        <v>211.62666666666661</v>
      </c>
      <c r="K398" s="31">
        <v>205.5</v>
      </c>
      <c r="L398" s="31">
        <v>199.11</v>
      </c>
      <c r="M398" s="31">
        <v>39.095170000000003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3717.25</v>
      </c>
      <c r="D399" s="36">
        <v>3721.0833333333335</v>
      </c>
      <c r="E399" s="36">
        <v>3667.166666666667</v>
      </c>
      <c r="F399" s="36">
        <v>3617.0833333333335</v>
      </c>
      <c r="G399" s="36">
        <v>3563.166666666667</v>
      </c>
      <c r="H399" s="36">
        <v>3771.166666666667</v>
      </c>
      <c r="I399" s="36">
        <v>3825.0833333333339</v>
      </c>
      <c r="J399" s="36">
        <v>3875.166666666667</v>
      </c>
      <c r="K399" s="31">
        <v>3775</v>
      </c>
      <c r="L399" s="31">
        <v>3671</v>
      </c>
      <c r="M399" s="31">
        <v>0.59416999999999998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78.069999999999993</v>
      </c>
      <c r="D400" s="36">
        <v>78.706666666666663</v>
      </c>
      <c r="E400" s="36">
        <v>77.263333333333321</v>
      </c>
      <c r="F400" s="36">
        <v>76.456666666666663</v>
      </c>
      <c r="G400" s="36">
        <v>75.013333333333321</v>
      </c>
      <c r="H400" s="36">
        <v>79.513333333333321</v>
      </c>
      <c r="I400" s="36">
        <v>80.956666666666678</v>
      </c>
      <c r="J400" s="36">
        <v>81.763333333333321</v>
      </c>
      <c r="K400" s="31">
        <v>80.150000000000006</v>
      </c>
      <c r="L400" s="31">
        <v>77.900000000000006</v>
      </c>
      <c r="M400" s="31">
        <v>26.485880000000002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2007.5</v>
      </c>
      <c r="D401" s="36">
        <v>2005.6666666666667</v>
      </c>
      <c r="E401" s="36">
        <v>1987.3333333333335</v>
      </c>
      <c r="F401" s="36">
        <v>1967.1666666666667</v>
      </c>
      <c r="G401" s="36">
        <v>1948.8333333333335</v>
      </c>
      <c r="H401" s="36">
        <v>2025.8333333333335</v>
      </c>
      <c r="I401" s="36">
        <v>2044.166666666667</v>
      </c>
      <c r="J401" s="36">
        <v>2064.3333333333335</v>
      </c>
      <c r="K401" s="31">
        <v>2024</v>
      </c>
      <c r="L401" s="31">
        <v>1985.5</v>
      </c>
      <c r="M401" s="31">
        <v>1.6561300000000001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198.94</v>
      </c>
      <c r="D402" s="36">
        <v>200.34333333333333</v>
      </c>
      <c r="E402" s="36">
        <v>197.03666666666666</v>
      </c>
      <c r="F402" s="36">
        <v>195.13333333333333</v>
      </c>
      <c r="G402" s="36">
        <v>191.82666666666665</v>
      </c>
      <c r="H402" s="36">
        <v>202.24666666666667</v>
      </c>
      <c r="I402" s="36">
        <v>205.55333333333334</v>
      </c>
      <c r="J402" s="36">
        <v>207.45666666666668</v>
      </c>
      <c r="K402" s="31">
        <v>203.65</v>
      </c>
      <c r="L402" s="31">
        <v>198.44</v>
      </c>
      <c r="M402" s="31">
        <v>8.6370000000000005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3032.5</v>
      </c>
      <c r="D403" s="36">
        <v>3033.1166666666668</v>
      </c>
      <c r="E403" s="36">
        <v>3012.6333333333337</v>
      </c>
      <c r="F403" s="36">
        <v>2992.7666666666669</v>
      </c>
      <c r="G403" s="36">
        <v>2972.2833333333338</v>
      </c>
      <c r="H403" s="36">
        <v>3052.9833333333336</v>
      </c>
      <c r="I403" s="36">
        <v>3073.4666666666672</v>
      </c>
      <c r="J403" s="36">
        <v>3093.3333333333335</v>
      </c>
      <c r="K403" s="31">
        <v>3053.6</v>
      </c>
      <c r="L403" s="31">
        <v>3013.25</v>
      </c>
      <c r="M403" s="31">
        <v>56.204259999999998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108.51</v>
      </c>
      <c r="D404" s="36">
        <v>109.26333333333334</v>
      </c>
      <c r="E404" s="36">
        <v>106.25666666666667</v>
      </c>
      <c r="F404" s="36">
        <v>104.00333333333334</v>
      </c>
      <c r="G404" s="36">
        <v>100.99666666666668</v>
      </c>
      <c r="H404" s="36">
        <v>111.51666666666667</v>
      </c>
      <c r="I404" s="36">
        <v>114.52333333333333</v>
      </c>
      <c r="J404" s="36">
        <v>116.77666666666666</v>
      </c>
      <c r="K404" s="31">
        <v>112.27</v>
      </c>
      <c r="L404" s="31">
        <v>107.01</v>
      </c>
      <c r="M404" s="31">
        <v>30.786760000000001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1577.2</v>
      </c>
      <c r="D405" s="36">
        <v>1577.6333333333332</v>
      </c>
      <c r="E405" s="36">
        <v>1561.5666666666664</v>
      </c>
      <c r="F405" s="36">
        <v>1545.9333333333332</v>
      </c>
      <c r="G405" s="36">
        <v>1529.8666666666663</v>
      </c>
      <c r="H405" s="36">
        <v>1593.2666666666664</v>
      </c>
      <c r="I405" s="36">
        <v>1609.333333333333</v>
      </c>
      <c r="J405" s="36">
        <v>1624.9666666666665</v>
      </c>
      <c r="K405" s="31">
        <v>1593.7</v>
      </c>
      <c r="L405" s="31">
        <v>1562</v>
      </c>
      <c r="M405" s="31">
        <v>0.68196000000000001</v>
      </c>
      <c r="N405" s="1"/>
      <c r="O405" s="1"/>
    </row>
    <row r="406" spans="1:15" ht="12.75" customHeight="1">
      <c r="A406" s="33">
        <v>396</v>
      </c>
      <c r="B406" s="53" t="s">
        <v>865</v>
      </c>
      <c r="C406" s="31">
        <v>83.89</v>
      </c>
      <c r="D406" s="36">
        <v>84.196666666666658</v>
      </c>
      <c r="E406" s="36">
        <v>83.393333333333317</v>
      </c>
      <c r="F406" s="36">
        <v>82.896666666666661</v>
      </c>
      <c r="G406" s="36">
        <v>82.09333333333332</v>
      </c>
      <c r="H406" s="36">
        <v>84.693333333333314</v>
      </c>
      <c r="I406" s="36">
        <v>85.496666666666655</v>
      </c>
      <c r="J406" s="36">
        <v>85.993333333333311</v>
      </c>
      <c r="K406" s="31">
        <v>85</v>
      </c>
      <c r="L406" s="31">
        <v>83.7</v>
      </c>
      <c r="M406" s="31">
        <v>8.3092100000000002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744.35</v>
      </c>
      <c r="D407" s="36">
        <v>738.31666666666661</v>
      </c>
      <c r="E407" s="36">
        <v>728.63333333333321</v>
      </c>
      <c r="F407" s="36">
        <v>712.91666666666663</v>
      </c>
      <c r="G407" s="36">
        <v>703.23333333333323</v>
      </c>
      <c r="H407" s="36">
        <v>754.03333333333319</v>
      </c>
      <c r="I407" s="36">
        <v>763.71666666666658</v>
      </c>
      <c r="J407" s="36">
        <v>779.43333333333317</v>
      </c>
      <c r="K407" s="31">
        <v>748</v>
      </c>
      <c r="L407" s="31">
        <v>722.6</v>
      </c>
      <c r="M407" s="31">
        <v>23.939309999999999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1888.75</v>
      </c>
      <c r="D408" s="36">
        <v>1877.4833333333333</v>
      </c>
      <c r="E408" s="36">
        <v>1860.3166666666666</v>
      </c>
      <c r="F408" s="36">
        <v>1831.8833333333332</v>
      </c>
      <c r="G408" s="36">
        <v>1814.7166666666665</v>
      </c>
      <c r="H408" s="36">
        <v>1905.9166666666667</v>
      </c>
      <c r="I408" s="36">
        <v>1923.0833333333333</v>
      </c>
      <c r="J408" s="36">
        <v>1951.5166666666669</v>
      </c>
      <c r="K408" s="31">
        <v>1894.65</v>
      </c>
      <c r="L408" s="31">
        <v>1849.05</v>
      </c>
      <c r="M408" s="31">
        <v>25.221319999999999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136.44999999999999</v>
      </c>
      <c r="D409" s="36">
        <v>137.25666666666666</v>
      </c>
      <c r="E409" s="36">
        <v>134.51333333333332</v>
      </c>
      <c r="F409" s="36">
        <v>132.57666666666665</v>
      </c>
      <c r="G409" s="36">
        <v>129.83333333333331</v>
      </c>
      <c r="H409" s="36">
        <v>139.19333333333333</v>
      </c>
      <c r="I409" s="36">
        <v>141.93666666666667</v>
      </c>
      <c r="J409" s="36">
        <v>143.87333333333333</v>
      </c>
      <c r="K409" s="31">
        <v>140</v>
      </c>
      <c r="L409" s="31">
        <v>135.32</v>
      </c>
      <c r="M409" s="31">
        <v>272.09402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5220.25</v>
      </c>
      <c r="D410" s="36">
        <v>5242.9666666666662</v>
      </c>
      <c r="E410" s="36">
        <v>5175.2833333333328</v>
      </c>
      <c r="F410" s="36">
        <v>5130.3166666666666</v>
      </c>
      <c r="G410" s="36">
        <v>5062.6333333333332</v>
      </c>
      <c r="H410" s="36">
        <v>5287.9333333333325</v>
      </c>
      <c r="I410" s="36">
        <v>5355.616666666665</v>
      </c>
      <c r="J410" s="36">
        <v>5400.5833333333321</v>
      </c>
      <c r="K410" s="31">
        <v>5310.65</v>
      </c>
      <c r="L410" s="31">
        <v>5198</v>
      </c>
      <c r="M410" s="31">
        <v>1.2189000000000001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2590.3000000000002</v>
      </c>
      <c r="D411" s="36">
        <v>2586.6666666666665</v>
      </c>
      <c r="E411" s="36">
        <v>2564.6333333333332</v>
      </c>
      <c r="F411" s="36">
        <v>2538.9666666666667</v>
      </c>
      <c r="G411" s="36">
        <v>2516.9333333333334</v>
      </c>
      <c r="H411" s="36">
        <v>2612.333333333333</v>
      </c>
      <c r="I411" s="36">
        <v>2634.3666666666668</v>
      </c>
      <c r="J411" s="36">
        <v>2660.0333333333328</v>
      </c>
      <c r="K411" s="31">
        <v>2608.6999999999998</v>
      </c>
      <c r="L411" s="31">
        <v>2561</v>
      </c>
      <c r="M411" s="31">
        <v>6.3547599999999997</v>
      </c>
      <c r="N411" s="1"/>
      <c r="O411" s="1"/>
    </row>
    <row r="412" spans="1:15" ht="12.75" customHeight="1">
      <c r="A412" s="33">
        <v>402</v>
      </c>
      <c r="B412" s="53" t="s">
        <v>825</v>
      </c>
      <c r="C412" s="31">
        <v>2494.4499999999998</v>
      </c>
      <c r="D412" s="36">
        <v>2504.9166666666665</v>
      </c>
      <c r="E412" s="36">
        <v>2435.9333333333329</v>
      </c>
      <c r="F412" s="36">
        <v>2377.4166666666665</v>
      </c>
      <c r="G412" s="36">
        <v>2308.4333333333329</v>
      </c>
      <c r="H412" s="36">
        <v>2563.4333333333329</v>
      </c>
      <c r="I412" s="36">
        <v>2632.4166666666665</v>
      </c>
      <c r="J412" s="36">
        <v>2690.9333333333329</v>
      </c>
      <c r="K412" s="31">
        <v>2573.9</v>
      </c>
      <c r="L412" s="31">
        <v>2446.4</v>
      </c>
      <c r="M412" s="31">
        <v>1.7685599999999999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193.22</v>
      </c>
      <c r="D413" s="36">
        <v>193.95000000000002</v>
      </c>
      <c r="E413" s="36">
        <v>192.15000000000003</v>
      </c>
      <c r="F413" s="36">
        <v>191.08</v>
      </c>
      <c r="G413" s="36">
        <v>189.28000000000003</v>
      </c>
      <c r="H413" s="36">
        <v>195.02000000000004</v>
      </c>
      <c r="I413" s="36">
        <v>196.82000000000005</v>
      </c>
      <c r="J413" s="36">
        <v>197.89000000000004</v>
      </c>
      <c r="K413" s="31">
        <v>195.75</v>
      </c>
      <c r="L413" s="31">
        <v>192.88</v>
      </c>
      <c r="M413" s="31">
        <v>46.68092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6811.15</v>
      </c>
      <c r="D414" s="36">
        <v>6792.05</v>
      </c>
      <c r="E414" s="36">
        <v>6719.1</v>
      </c>
      <c r="F414" s="36">
        <v>6627.05</v>
      </c>
      <c r="G414" s="36">
        <v>6554.1</v>
      </c>
      <c r="H414" s="36">
        <v>6884.1</v>
      </c>
      <c r="I414" s="36">
        <v>6957.0499999999993</v>
      </c>
      <c r="J414" s="36">
        <v>7049.1</v>
      </c>
      <c r="K414" s="31">
        <v>6865</v>
      </c>
      <c r="L414" s="31">
        <v>6700</v>
      </c>
      <c r="M414" s="31">
        <v>8.8190000000000004E-2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1654.35</v>
      </c>
      <c r="D415" s="36">
        <v>1662.1499999999999</v>
      </c>
      <c r="E415" s="36">
        <v>1632.6999999999998</v>
      </c>
      <c r="F415" s="36">
        <v>1611.05</v>
      </c>
      <c r="G415" s="36">
        <v>1581.6</v>
      </c>
      <c r="H415" s="36">
        <v>1683.7999999999997</v>
      </c>
      <c r="I415" s="36">
        <v>1713.25</v>
      </c>
      <c r="J415" s="36">
        <v>1734.8999999999996</v>
      </c>
      <c r="K415" s="31">
        <v>1691.6</v>
      </c>
      <c r="L415" s="31">
        <v>1640.5</v>
      </c>
      <c r="M415" s="31">
        <v>1.53955</v>
      </c>
      <c r="N415" s="1"/>
      <c r="O415" s="1"/>
    </row>
    <row r="416" spans="1:15" ht="12.75" customHeight="1">
      <c r="A416" s="33">
        <v>406</v>
      </c>
      <c r="B416" s="53" t="s">
        <v>826</v>
      </c>
      <c r="C416" s="31">
        <v>506.6</v>
      </c>
      <c r="D416" s="36">
        <v>508.7166666666667</v>
      </c>
      <c r="E416" s="36">
        <v>502.63333333333344</v>
      </c>
      <c r="F416" s="36">
        <v>498.66666666666674</v>
      </c>
      <c r="G416" s="36">
        <v>492.58333333333348</v>
      </c>
      <c r="H416" s="36">
        <v>512.68333333333339</v>
      </c>
      <c r="I416" s="36">
        <v>518.76666666666665</v>
      </c>
      <c r="J416" s="36">
        <v>522.73333333333335</v>
      </c>
      <c r="K416" s="31">
        <v>514.79999999999995</v>
      </c>
      <c r="L416" s="31">
        <v>504.75</v>
      </c>
      <c r="M416" s="31">
        <v>1.8784400000000001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3867.95</v>
      </c>
      <c r="D417" s="36">
        <v>3895.5333333333333</v>
      </c>
      <c r="E417" s="36">
        <v>3815.4166666666665</v>
      </c>
      <c r="F417" s="36">
        <v>3762.8833333333332</v>
      </c>
      <c r="G417" s="36">
        <v>3682.7666666666664</v>
      </c>
      <c r="H417" s="36">
        <v>3948.0666666666666</v>
      </c>
      <c r="I417" s="36">
        <v>4028.1833333333334</v>
      </c>
      <c r="J417" s="36">
        <v>4080.7166666666667</v>
      </c>
      <c r="K417" s="31">
        <v>3975.65</v>
      </c>
      <c r="L417" s="31">
        <v>3843</v>
      </c>
      <c r="M417" s="31">
        <v>0.68911999999999995</v>
      </c>
      <c r="N417" s="1"/>
      <c r="O417" s="1"/>
    </row>
    <row r="418" spans="1:15" ht="12.75" customHeight="1">
      <c r="A418" s="33">
        <v>408</v>
      </c>
      <c r="B418" s="53" t="s">
        <v>866</v>
      </c>
      <c r="C418" s="31">
        <v>817.3</v>
      </c>
      <c r="D418" s="36">
        <v>827.11666666666667</v>
      </c>
      <c r="E418" s="36">
        <v>800.23333333333335</v>
      </c>
      <c r="F418" s="36">
        <v>783.16666666666663</v>
      </c>
      <c r="G418" s="36">
        <v>756.2833333333333</v>
      </c>
      <c r="H418" s="36">
        <v>844.18333333333339</v>
      </c>
      <c r="I418" s="36">
        <v>871.06666666666683</v>
      </c>
      <c r="J418" s="36">
        <v>888.13333333333344</v>
      </c>
      <c r="K418" s="31">
        <v>854</v>
      </c>
      <c r="L418" s="31">
        <v>810.05</v>
      </c>
      <c r="M418" s="31">
        <v>4.9567100000000002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25427.3</v>
      </c>
      <c r="D419" s="36">
        <v>25479.066666666666</v>
      </c>
      <c r="E419" s="36">
        <v>25208.23333333333</v>
      </c>
      <c r="F419" s="36">
        <v>24989.166666666664</v>
      </c>
      <c r="G419" s="36">
        <v>24718.333333333328</v>
      </c>
      <c r="H419" s="36">
        <v>25698.133333333331</v>
      </c>
      <c r="I419" s="36">
        <v>25968.966666666667</v>
      </c>
      <c r="J419" s="36">
        <v>26188.033333333333</v>
      </c>
      <c r="K419" s="31">
        <v>25749.9</v>
      </c>
      <c r="L419" s="31">
        <v>25260</v>
      </c>
      <c r="M419" s="31">
        <v>0.60616999999999999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49.25</v>
      </c>
      <c r="D420" s="36">
        <v>49.536666666666669</v>
      </c>
      <c r="E420" s="36">
        <v>48.523333333333341</v>
      </c>
      <c r="F420" s="36">
        <v>47.796666666666674</v>
      </c>
      <c r="G420" s="36">
        <v>46.783333333333346</v>
      </c>
      <c r="H420" s="36">
        <v>50.263333333333335</v>
      </c>
      <c r="I420" s="36">
        <v>51.276666666666671</v>
      </c>
      <c r="J420" s="36">
        <v>52.00333333333333</v>
      </c>
      <c r="K420" s="31">
        <v>50.55</v>
      </c>
      <c r="L420" s="31">
        <v>48.81</v>
      </c>
      <c r="M420" s="31">
        <v>190.54317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3225.25</v>
      </c>
      <c r="D421" s="36">
        <v>3232.5666666666671</v>
      </c>
      <c r="E421" s="36">
        <v>3206.733333333334</v>
      </c>
      <c r="F421" s="36">
        <v>3188.2166666666672</v>
      </c>
      <c r="G421" s="36">
        <v>3162.3833333333341</v>
      </c>
      <c r="H421" s="36">
        <v>3251.0833333333339</v>
      </c>
      <c r="I421" s="36">
        <v>3276.916666666667</v>
      </c>
      <c r="J421" s="36">
        <v>3295.4333333333338</v>
      </c>
      <c r="K421" s="31">
        <v>3258.4</v>
      </c>
      <c r="L421" s="31">
        <v>3214.05</v>
      </c>
      <c r="M421" s="31">
        <v>6.3314700000000004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802.05</v>
      </c>
      <c r="D422" s="36">
        <v>796.4666666666667</v>
      </c>
      <c r="E422" s="36">
        <v>786.68333333333339</v>
      </c>
      <c r="F422" s="36">
        <v>771.31666666666672</v>
      </c>
      <c r="G422" s="36">
        <v>761.53333333333342</v>
      </c>
      <c r="H422" s="36">
        <v>811.83333333333337</v>
      </c>
      <c r="I422" s="36">
        <v>821.61666666666667</v>
      </c>
      <c r="J422" s="36">
        <v>836.98333333333335</v>
      </c>
      <c r="K422" s="31">
        <v>806.25</v>
      </c>
      <c r="L422" s="31">
        <v>781.1</v>
      </c>
      <c r="M422" s="31">
        <v>7.9124600000000003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6779.6</v>
      </c>
      <c r="D423" s="36">
        <v>6828.8833333333341</v>
      </c>
      <c r="E423" s="36">
        <v>6712.7666666666682</v>
      </c>
      <c r="F423" s="36">
        <v>6645.9333333333343</v>
      </c>
      <c r="G423" s="36">
        <v>6529.8166666666684</v>
      </c>
      <c r="H423" s="36">
        <v>6895.7166666666681</v>
      </c>
      <c r="I423" s="36">
        <v>7011.8333333333348</v>
      </c>
      <c r="J423" s="36">
        <v>7078.6666666666679</v>
      </c>
      <c r="K423" s="31">
        <v>6945</v>
      </c>
      <c r="L423" s="31">
        <v>6762.05</v>
      </c>
      <c r="M423" s="31">
        <v>2.6574499999999999</v>
      </c>
      <c r="N423" s="1"/>
      <c r="O423" s="1"/>
    </row>
    <row r="424" spans="1:15" ht="12.75" customHeight="1">
      <c r="A424" s="33">
        <v>414</v>
      </c>
      <c r="B424" s="53" t="s">
        <v>867</v>
      </c>
      <c r="C424" s="31">
        <v>1495.9</v>
      </c>
      <c r="D424" s="36">
        <v>1503.3</v>
      </c>
      <c r="E424" s="36">
        <v>1482.6</v>
      </c>
      <c r="F424" s="36">
        <v>1469.3</v>
      </c>
      <c r="G424" s="36">
        <v>1448.6</v>
      </c>
      <c r="H424" s="36">
        <v>1516.6</v>
      </c>
      <c r="I424" s="36">
        <v>1537.3000000000002</v>
      </c>
      <c r="J424" s="36">
        <v>1550.6</v>
      </c>
      <c r="K424" s="31">
        <v>1524</v>
      </c>
      <c r="L424" s="31">
        <v>1490</v>
      </c>
      <c r="M424" s="31">
        <v>4.9558400000000002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1737.6</v>
      </c>
      <c r="D425" s="36">
        <v>1722.6666666666667</v>
      </c>
      <c r="E425" s="36">
        <v>1700.4833333333336</v>
      </c>
      <c r="F425" s="36">
        <v>1663.3666666666668</v>
      </c>
      <c r="G425" s="36">
        <v>1641.1833333333336</v>
      </c>
      <c r="H425" s="36">
        <v>1759.7833333333335</v>
      </c>
      <c r="I425" s="36">
        <v>1781.9666666666665</v>
      </c>
      <c r="J425" s="36">
        <v>1819.0833333333335</v>
      </c>
      <c r="K425" s="31">
        <v>1744.85</v>
      </c>
      <c r="L425" s="31">
        <v>1685.55</v>
      </c>
      <c r="M425" s="31">
        <v>3.1169899999999999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11068.05</v>
      </c>
      <c r="D426" s="36">
        <v>10942.15</v>
      </c>
      <c r="E426" s="36">
        <v>10753.4</v>
      </c>
      <c r="F426" s="36">
        <v>10438.75</v>
      </c>
      <c r="G426" s="36">
        <v>10250</v>
      </c>
      <c r="H426" s="36">
        <v>11256.8</v>
      </c>
      <c r="I426" s="36">
        <v>11445.55</v>
      </c>
      <c r="J426" s="36">
        <v>11760.199999999999</v>
      </c>
      <c r="K426" s="31">
        <v>11130.9</v>
      </c>
      <c r="L426" s="31">
        <v>10627.5</v>
      </c>
      <c r="M426" s="31">
        <v>0.68918999999999997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715.05</v>
      </c>
      <c r="D427" s="36">
        <v>709.15</v>
      </c>
      <c r="E427" s="36">
        <v>688.4</v>
      </c>
      <c r="F427" s="36">
        <v>661.75</v>
      </c>
      <c r="G427" s="36">
        <v>641</v>
      </c>
      <c r="H427" s="36">
        <v>735.8</v>
      </c>
      <c r="I427" s="36">
        <v>756.55</v>
      </c>
      <c r="J427" s="36">
        <v>783.19999999999993</v>
      </c>
      <c r="K427" s="31">
        <v>729.9</v>
      </c>
      <c r="L427" s="31">
        <v>682.5</v>
      </c>
      <c r="M427" s="31">
        <v>54.173729999999999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665.15</v>
      </c>
      <c r="D428" s="36">
        <v>664.19999999999993</v>
      </c>
      <c r="E428" s="36">
        <v>655.69999999999982</v>
      </c>
      <c r="F428" s="36">
        <v>646.24999999999989</v>
      </c>
      <c r="G428" s="36">
        <v>637.74999999999977</v>
      </c>
      <c r="H428" s="36">
        <v>673.64999999999986</v>
      </c>
      <c r="I428" s="36">
        <v>682.15000000000009</v>
      </c>
      <c r="J428" s="36">
        <v>691.59999999999991</v>
      </c>
      <c r="K428" s="31">
        <v>672.7</v>
      </c>
      <c r="L428" s="31">
        <v>654.75</v>
      </c>
      <c r="M428" s="31">
        <v>5.2242300000000004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620.25</v>
      </c>
      <c r="D429" s="36">
        <v>625.05000000000007</v>
      </c>
      <c r="E429" s="36">
        <v>610.30000000000018</v>
      </c>
      <c r="F429" s="36">
        <v>600.35000000000014</v>
      </c>
      <c r="G429" s="36">
        <v>585.60000000000025</v>
      </c>
      <c r="H429" s="36">
        <v>635.00000000000011</v>
      </c>
      <c r="I429" s="36">
        <v>649.74999999999989</v>
      </c>
      <c r="J429" s="36">
        <v>659.7</v>
      </c>
      <c r="K429" s="31">
        <v>639.79999999999995</v>
      </c>
      <c r="L429" s="31">
        <v>615.1</v>
      </c>
      <c r="M429" s="31">
        <v>8.5260700000000007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822.15</v>
      </c>
      <c r="D430" s="36">
        <v>820.19999999999993</v>
      </c>
      <c r="E430" s="36">
        <v>814.99999999999989</v>
      </c>
      <c r="F430" s="36">
        <v>807.84999999999991</v>
      </c>
      <c r="G430" s="36">
        <v>802.64999999999986</v>
      </c>
      <c r="H430" s="36">
        <v>827.34999999999991</v>
      </c>
      <c r="I430" s="36">
        <v>832.55</v>
      </c>
      <c r="J430" s="36">
        <v>839.69999999999993</v>
      </c>
      <c r="K430" s="31">
        <v>825.4</v>
      </c>
      <c r="L430" s="31">
        <v>813.05</v>
      </c>
      <c r="M430" s="31">
        <v>118.1375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133.16999999999999</v>
      </c>
      <c r="D431" s="36">
        <v>133.00666666666666</v>
      </c>
      <c r="E431" s="36">
        <v>131.87333333333333</v>
      </c>
      <c r="F431" s="36">
        <v>130.57666666666668</v>
      </c>
      <c r="G431" s="36">
        <v>129.44333333333336</v>
      </c>
      <c r="H431" s="36">
        <v>134.30333333333331</v>
      </c>
      <c r="I431" s="36">
        <v>135.43666666666664</v>
      </c>
      <c r="J431" s="36">
        <v>136.73333333333329</v>
      </c>
      <c r="K431" s="31">
        <v>134.13999999999999</v>
      </c>
      <c r="L431" s="31">
        <v>131.71</v>
      </c>
      <c r="M431" s="31">
        <v>126.01742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678.95</v>
      </c>
      <c r="D432" s="36">
        <v>680.26666666666677</v>
      </c>
      <c r="E432" s="36">
        <v>667.03333333333353</v>
      </c>
      <c r="F432" s="36">
        <v>655.11666666666679</v>
      </c>
      <c r="G432" s="36">
        <v>641.88333333333355</v>
      </c>
      <c r="H432" s="36">
        <v>692.18333333333351</v>
      </c>
      <c r="I432" s="36">
        <v>705.41666666666686</v>
      </c>
      <c r="J432" s="36">
        <v>717.33333333333348</v>
      </c>
      <c r="K432" s="31">
        <v>693.5</v>
      </c>
      <c r="L432" s="31">
        <v>668.35</v>
      </c>
      <c r="M432" s="31">
        <v>7.7581300000000004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131.4</v>
      </c>
      <c r="D433" s="36">
        <v>131.52333333333334</v>
      </c>
      <c r="E433" s="36">
        <v>130.17666666666668</v>
      </c>
      <c r="F433" s="36">
        <v>128.95333333333335</v>
      </c>
      <c r="G433" s="36">
        <v>127.60666666666668</v>
      </c>
      <c r="H433" s="36">
        <v>132.74666666666667</v>
      </c>
      <c r="I433" s="36">
        <v>134.09333333333331</v>
      </c>
      <c r="J433" s="36">
        <v>135.31666666666666</v>
      </c>
      <c r="K433" s="31">
        <v>132.87</v>
      </c>
      <c r="L433" s="31">
        <v>130.30000000000001</v>
      </c>
      <c r="M433" s="31">
        <v>10.704610000000001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512.45000000000005</v>
      </c>
      <c r="D434" s="36">
        <v>515.83333333333337</v>
      </c>
      <c r="E434" s="36">
        <v>507.76666666666677</v>
      </c>
      <c r="F434" s="36">
        <v>503.08333333333337</v>
      </c>
      <c r="G434" s="36">
        <v>495.01666666666677</v>
      </c>
      <c r="H434" s="36">
        <v>520.51666666666677</v>
      </c>
      <c r="I434" s="36">
        <v>528.58333333333337</v>
      </c>
      <c r="J434" s="36">
        <v>533.26666666666677</v>
      </c>
      <c r="K434" s="31">
        <v>523.9</v>
      </c>
      <c r="L434" s="31">
        <v>511.15</v>
      </c>
      <c r="M434" s="31">
        <v>4.1960899999999999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227.49</v>
      </c>
      <c r="D435" s="36">
        <v>225.55999999999997</v>
      </c>
      <c r="E435" s="36">
        <v>221.71999999999994</v>
      </c>
      <c r="F435" s="36">
        <v>215.94999999999996</v>
      </c>
      <c r="G435" s="36">
        <v>212.10999999999993</v>
      </c>
      <c r="H435" s="36">
        <v>231.32999999999996</v>
      </c>
      <c r="I435" s="36">
        <v>235.17</v>
      </c>
      <c r="J435" s="36">
        <v>240.93999999999997</v>
      </c>
      <c r="K435" s="31">
        <v>229.4</v>
      </c>
      <c r="L435" s="31">
        <v>219.79</v>
      </c>
      <c r="M435" s="31">
        <v>7.9084099999999999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1815.95</v>
      </c>
      <c r="D436" s="36">
        <v>1819.3833333333332</v>
      </c>
      <c r="E436" s="36">
        <v>1801.7666666666664</v>
      </c>
      <c r="F436" s="36">
        <v>1787.5833333333333</v>
      </c>
      <c r="G436" s="36">
        <v>1769.9666666666665</v>
      </c>
      <c r="H436" s="36">
        <v>1833.5666666666664</v>
      </c>
      <c r="I436" s="36">
        <v>1851.1833333333332</v>
      </c>
      <c r="J436" s="36">
        <v>1865.3666666666663</v>
      </c>
      <c r="K436" s="31">
        <v>1837</v>
      </c>
      <c r="L436" s="31">
        <v>1805.2</v>
      </c>
      <c r="M436" s="31">
        <v>16.179459999999999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810.5</v>
      </c>
      <c r="D437" s="36">
        <v>815.16666666666663</v>
      </c>
      <c r="E437" s="36">
        <v>803.33333333333326</v>
      </c>
      <c r="F437" s="36">
        <v>796.16666666666663</v>
      </c>
      <c r="G437" s="36">
        <v>784.33333333333326</v>
      </c>
      <c r="H437" s="36">
        <v>822.33333333333326</v>
      </c>
      <c r="I437" s="36">
        <v>834.16666666666652</v>
      </c>
      <c r="J437" s="36">
        <v>841.33333333333326</v>
      </c>
      <c r="K437" s="31">
        <v>827</v>
      </c>
      <c r="L437" s="31">
        <v>808</v>
      </c>
      <c r="M437" s="31">
        <v>5.3444799999999999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4968.2</v>
      </c>
      <c r="D438" s="36">
        <v>5009.4666666666672</v>
      </c>
      <c r="E438" s="36">
        <v>4885.1833333333343</v>
      </c>
      <c r="F438" s="36">
        <v>4802.166666666667</v>
      </c>
      <c r="G438" s="36">
        <v>4677.8833333333341</v>
      </c>
      <c r="H438" s="36">
        <v>5092.4833333333345</v>
      </c>
      <c r="I438" s="36">
        <v>5216.7666666666673</v>
      </c>
      <c r="J438" s="36">
        <v>5299.7833333333347</v>
      </c>
      <c r="K438" s="31">
        <v>5133.75</v>
      </c>
      <c r="L438" s="31">
        <v>4926.45</v>
      </c>
      <c r="M438" s="31">
        <v>1.0051600000000001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1341.85</v>
      </c>
      <c r="D439" s="36">
        <v>1348.0666666666668</v>
      </c>
      <c r="E439" s="36">
        <v>1325.9333333333336</v>
      </c>
      <c r="F439" s="36">
        <v>1310.0166666666669</v>
      </c>
      <c r="G439" s="36">
        <v>1287.8833333333337</v>
      </c>
      <c r="H439" s="36">
        <v>1363.9833333333336</v>
      </c>
      <c r="I439" s="36">
        <v>1386.1166666666668</v>
      </c>
      <c r="J439" s="36">
        <v>1402.0333333333335</v>
      </c>
      <c r="K439" s="31">
        <v>1370.2</v>
      </c>
      <c r="L439" s="31">
        <v>1332.15</v>
      </c>
      <c r="M439" s="31">
        <v>0.3347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561.15</v>
      </c>
      <c r="D440" s="36">
        <v>566</v>
      </c>
      <c r="E440" s="36">
        <v>554.15</v>
      </c>
      <c r="F440" s="36">
        <v>547.15</v>
      </c>
      <c r="G440" s="36">
        <v>535.29999999999995</v>
      </c>
      <c r="H440" s="36">
        <v>573</v>
      </c>
      <c r="I440" s="36">
        <v>584.84999999999991</v>
      </c>
      <c r="J440" s="36">
        <v>591.85</v>
      </c>
      <c r="K440" s="31">
        <v>577.85</v>
      </c>
      <c r="L440" s="31">
        <v>559</v>
      </c>
      <c r="M440" s="31">
        <v>1.7176800000000001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5303.45</v>
      </c>
      <c r="D441" s="36">
        <v>5302.5999999999995</v>
      </c>
      <c r="E441" s="36">
        <v>5228.8499999999985</v>
      </c>
      <c r="F441" s="36">
        <v>5154.2499999999991</v>
      </c>
      <c r="G441" s="36">
        <v>5080.4999999999982</v>
      </c>
      <c r="H441" s="36">
        <v>5377.1999999999989</v>
      </c>
      <c r="I441" s="36">
        <v>5450.9500000000007</v>
      </c>
      <c r="J441" s="36">
        <v>5525.5499999999993</v>
      </c>
      <c r="K441" s="31">
        <v>5376.35</v>
      </c>
      <c r="L441" s="31">
        <v>5228</v>
      </c>
      <c r="M441" s="31">
        <v>0.85611999999999999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1082</v>
      </c>
      <c r="D442" s="36">
        <v>1100.4833333333333</v>
      </c>
      <c r="E442" s="36">
        <v>1043.0166666666667</v>
      </c>
      <c r="F442" s="36">
        <v>1004.0333333333333</v>
      </c>
      <c r="G442" s="36">
        <v>946.56666666666661</v>
      </c>
      <c r="H442" s="36">
        <v>1139.4666666666667</v>
      </c>
      <c r="I442" s="36">
        <v>1196.9333333333334</v>
      </c>
      <c r="J442" s="36">
        <v>1235.9166666666667</v>
      </c>
      <c r="K442" s="31">
        <v>1157.95</v>
      </c>
      <c r="L442" s="31">
        <v>1061.5</v>
      </c>
      <c r="M442" s="31">
        <v>10.30977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73.81</v>
      </c>
      <c r="D443" s="36">
        <v>74.13666666666667</v>
      </c>
      <c r="E443" s="36">
        <v>72.173333333333346</v>
      </c>
      <c r="F443" s="36">
        <v>70.536666666666676</v>
      </c>
      <c r="G443" s="36">
        <v>68.573333333333352</v>
      </c>
      <c r="H443" s="36">
        <v>75.773333333333341</v>
      </c>
      <c r="I443" s="36">
        <v>77.736666666666679</v>
      </c>
      <c r="J443" s="36">
        <v>79.373333333333335</v>
      </c>
      <c r="K443" s="31">
        <v>76.099999999999994</v>
      </c>
      <c r="L443" s="31">
        <v>72.5</v>
      </c>
      <c r="M443" s="31">
        <v>719.66033000000004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661.95</v>
      </c>
      <c r="D444" s="36">
        <v>669.81666666666672</v>
      </c>
      <c r="E444" s="36">
        <v>652.43333333333339</v>
      </c>
      <c r="F444" s="36">
        <v>642.91666666666663</v>
      </c>
      <c r="G444" s="36">
        <v>625.5333333333333</v>
      </c>
      <c r="H444" s="36">
        <v>679.33333333333348</v>
      </c>
      <c r="I444" s="36">
        <v>696.71666666666692</v>
      </c>
      <c r="J444" s="36">
        <v>706.23333333333358</v>
      </c>
      <c r="K444" s="31">
        <v>687.2</v>
      </c>
      <c r="L444" s="31">
        <v>660.3</v>
      </c>
      <c r="M444" s="31">
        <v>13.52951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867.1</v>
      </c>
      <c r="D445" s="36">
        <v>865.93333333333339</v>
      </c>
      <c r="E445" s="36">
        <v>855.21666666666681</v>
      </c>
      <c r="F445" s="36">
        <v>843.33333333333337</v>
      </c>
      <c r="G445" s="36">
        <v>832.61666666666679</v>
      </c>
      <c r="H445" s="36">
        <v>877.81666666666683</v>
      </c>
      <c r="I445" s="36">
        <v>888.53333333333353</v>
      </c>
      <c r="J445" s="36">
        <v>900.41666666666686</v>
      </c>
      <c r="K445" s="31">
        <v>876.65</v>
      </c>
      <c r="L445" s="31">
        <v>854.05</v>
      </c>
      <c r="M445" s="31">
        <v>8.3003400000000003</v>
      </c>
      <c r="N445" s="1"/>
      <c r="O445" s="1"/>
    </row>
    <row r="446" spans="1:15" ht="12.75" customHeight="1">
      <c r="A446" s="33">
        <v>436</v>
      </c>
      <c r="B446" s="53" t="s">
        <v>827</v>
      </c>
      <c r="C446" s="31">
        <v>436.65</v>
      </c>
      <c r="D446" s="36">
        <v>438.58333333333331</v>
      </c>
      <c r="E446" s="36">
        <v>433.16666666666663</v>
      </c>
      <c r="F446" s="36">
        <v>429.68333333333334</v>
      </c>
      <c r="G446" s="36">
        <v>424.26666666666665</v>
      </c>
      <c r="H446" s="36">
        <v>442.06666666666661</v>
      </c>
      <c r="I446" s="36">
        <v>447.48333333333323</v>
      </c>
      <c r="J446" s="36">
        <v>450.96666666666658</v>
      </c>
      <c r="K446" s="31">
        <v>444</v>
      </c>
      <c r="L446" s="31">
        <v>435.1</v>
      </c>
      <c r="M446" s="31">
        <v>1.5304899999999999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50.26</v>
      </c>
      <c r="D447" s="36">
        <v>50.453333333333326</v>
      </c>
      <c r="E447" s="36">
        <v>49.406666666666652</v>
      </c>
      <c r="F447" s="36">
        <v>48.553333333333327</v>
      </c>
      <c r="G447" s="36">
        <v>47.506666666666653</v>
      </c>
      <c r="H447" s="36">
        <v>51.306666666666651</v>
      </c>
      <c r="I447" s="36">
        <v>52.353333333333318</v>
      </c>
      <c r="J447" s="36">
        <v>53.206666666666649</v>
      </c>
      <c r="K447" s="31">
        <v>51.5</v>
      </c>
      <c r="L447" s="31">
        <v>49.6</v>
      </c>
      <c r="M447" s="31">
        <v>159.21844999999999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2790.7</v>
      </c>
      <c r="D448" s="36">
        <v>2810.35</v>
      </c>
      <c r="E448" s="36">
        <v>2760.7</v>
      </c>
      <c r="F448" s="36">
        <v>2730.7</v>
      </c>
      <c r="G448" s="36">
        <v>2681.0499999999997</v>
      </c>
      <c r="H448" s="36">
        <v>2840.35</v>
      </c>
      <c r="I448" s="36">
        <v>2890.0000000000005</v>
      </c>
      <c r="J448" s="36">
        <v>2920</v>
      </c>
      <c r="K448" s="31">
        <v>2860</v>
      </c>
      <c r="L448" s="31">
        <v>2780.35</v>
      </c>
      <c r="M448" s="31">
        <v>10.86763</v>
      </c>
      <c r="N448" s="1"/>
      <c r="O448" s="1"/>
    </row>
    <row r="449" spans="1:15" ht="12.75" customHeight="1">
      <c r="A449" s="33">
        <v>439</v>
      </c>
      <c r="B449" s="53" t="s">
        <v>868</v>
      </c>
      <c r="C449" s="31">
        <v>196.17</v>
      </c>
      <c r="D449" s="36">
        <v>196.12666666666667</v>
      </c>
      <c r="E449" s="36">
        <v>192.75333333333333</v>
      </c>
      <c r="F449" s="36">
        <v>189.33666666666667</v>
      </c>
      <c r="G449" s="36">
        <v>185.96333333333334</v>
      </c>
      <c r="H449" s="36">
        <v>199.54333333333332</v>
      </c>
      <c r="I449" s="36">
        <v>202.91666666666666</v>
      </c>
      <c r="J449" s="36">
        <v>206.33333333333331</v>
      </c>
      <c r="K449" s="31">
        <v>199.5</v>
      </c>
      <c r="L449" s="31">
        <v>192.71</v>
      </c>
      <c r="M449" s="31">
        <v>18.433859999999999</v>
      </c>
      <c r="N449" s="1"/>
      <c r="O449" s="1"/>
    </row>
    <row r="450" spans="1:15" ht="12.75" customHeight="1">
      <c r="A450" s="33">
        <v>440</v>
      </c>
      <c r="B450" s="53" t="s">
        <v>869</v>
      </c>
      <c r="C450" s="31">
        <v>465.4</v>
      </c>
      <c r="D450" s="36">
        <v>467.38333333333338</v>
      </c>
      <c r="E450" s="36">
        <v>462.01666666666677</v>
      </c>
      <c r="F450" s="36">
        <v>458.63333333333338</v>
      </c>
      <c r="G450" s="36">
        <v>453.26666666666677</v>
      </c>
      <c r="H450" s="36">
        <v>470.76666666666677</v>
      </c>
      <c r="I450" s="36">
        <v>476.13333333333344</v>
      </c>
      <c r="J450" s="36">
        <v>479.51666666666677</v>
      </c>
      <c r="K450" s="31">
        <v>472.75</v>
      </c>
      <c r="L450" s="31">
        <v>464</v>
      </c>
      <c r="M450" s="31">
        <v>1.1069100000000001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918.35</v>
      </c>
      <c r="D451" s="36">
        <v>935.75</v>
      </c>
      <c r="E451" s="36">
        <v>891.6</v>
      </c>
      <c r="F451" s="36">
        <v>864.85</v>
      </c>
      <c r="G451" s="36">
        <v>820.7</v>
      </c>
      <c r="H451" s="36">
        <v>962.5</v>
      </c>
      <c r="I451" s="36">
        <v>1006.6500000000001</v>
      </c>
      <c r="J451" s="36">
        <v>1033.4000000000001</v>
      </c>
      <c r="K451" s="31">
        <v>979.9</v>
      </c>
      <c r="L451" s="31">
        <v>909</v>
      </c>
      <c r="M451" s="31">
        <v>17.967289999999998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1084.1500000000001</v>
      </c>
      <c r="D452" s="36">
        <v>1086.1333333333334</v>
      </c>
      <c r="E452" s="36">
        <v>1075.2666666666669</v>
      </c>
      <c r="F452" s="36">
        <v>1066.3833333333334</v>
      </c>
      <c r="G452" s="36">
        <v>1055.5166666666669</v>
      </c>
      <c r="H452" s="36">
        <v>1095.0166666666669</v>
      </c>
      <c r="I452" s="36">
        <v>1105.8833333333332</v>
      </c>
      <c r="J452" s="36">
        <v>1114.7666666666669</v>
      </c>
      <c r="K452" s="31">
        <v>1097</v>
      </c>
      <c r="L452" s="31">
        <v>1077.25</v>
      </c>
      <c r="M452" s="31">
        <v>5.2442500000000001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1965.2</v>
      </c>
      <c r="D453" s="36">
        <v>1960.75</v>
      </c>
      <c r="E453" s="36">
        <v>1947.9</v>
      </c>
      <c r="F453" s="36">
        <v>1930.6000000000001</v>
      </c>
      <c r="G453" s="36">
        <v>1917.7500000000002</v>
      </c>
      <c r="H453" s="36">
        <v>1978.05</v>
      </c>
      <c r="I453" s="36">
        <v>1990.8999999999999</v>
      </c>
      <c r="J453" s="36">
        <v>2008.1999999999998</v>
      </c>
      <c r="K453" s="31">
        <v>1973.6</v>
      </c>
      <c r="L453" s="31">
        <v>1943.45</v>
      </c>
      <c r="M453" s="31">
        <v>3.05124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4521.05</v>
      </c>
      <c r="D454" s="36">
        <v>4540.3499999999995</v>
      </c>
      <c r="E454" s="36">
        <v>4492.6999999999989</v>
      </c>
      <c r="F454" s="36">
        <v>4464.3499999999995</v>
      </c>
      <c r="G454" s="36">
        <v>4416.6999999999989</v>
      </c>
      <c r="H454" s="36">
        <v>4568.6999999999989</v>
      </c>
      <c r="I454" s="36">
        <v>4616.3499999999985</v>
      </c>
      <c r="J454" s="36">
        <v>4644.6999999999989</v>
      </c>
      <c r="K454" s="31">
        <v>4588</v>
      </c>
      <c r="L454" s="31">
        <v>4512</v>
      </c>
      <c r="M454" s="31">
        <v>12.164999999999999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1199.7</v>
      </c>
      <c r="D455" s="36">
        <v>1207.9666666666665</v>
      </c>
      <c r="E455" s="36">
        <v>1188.9333333333329</v>
      </c>
      <c r="F455" s="36">
        <v>1178.1666666666665</v>
      </c>
      <c r="G455" s="36">
        <v>1159.133333333333</v>
      </c>
      <c r="H455" s="36">
        <v>1218.7333333333329</v>
      </c>
      <c r="I455" s="36">
        <v>1237.7666666666662</v>
      </c>
      <c r="J455" s="36">
        <v>1248.5333333333328</v>
      </c>
      <c r="K455" s="31">
        <v>1227</v>
      </c>
      <c r="L455" s="31">
        <v>1197.2</v>
      </c>
      <c r="M455" s="31">
        <v>18.52516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7795.9</v>
      </c>
      <c r="D456" s="36">
        <v>7871.9666666666672</v>
      </c>
      <c r="E456" s="36">
        <v>7693.9333333333343</v>
      </c>
      <c r="F456" s="36">
        <v>7591.9666666666672</v>
      </c>
      <c r="G456" s="36">
        <v>7413.9333333333343</v>
      </c>
      <c r="H456" s="36">
        <v>7973.9333333333343</v>
      </c>
      <c r="I456" s="36">
        <v>8151.9666666666672</v>
      </c>
      <c r="J456" s="36">
        <v>8253.9333333333343</v>
      </c>
      <c r="K456" s="31">
        <v>8050</v>
      </c>
      <c r="L456" s="31">
        <v>7770</v>
      </c>
      <c r="M456" s="31">
        <v>4.0457700000000001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7213.8</v>
      </c>
      <c r="D457" s="36">
        <v>7272.9333333333334</v>
      </c>
      <c r="E457" s="36">
        <v>7095.8666666666668</v>
      </c>
      <c r="F457" s="36">
        <v>6977.9333333333334</v>
      </c>
      <c r="G457" s="36">
        <v>6800.8666666666668</v>
      </c>
      <c r="H457" s="36">
        <v>7390.8666666666668</v>
      </c>
      <c r="I457" s="36">
        <v>7567.9333333333343</v>
      </c>
      <c r="J457" s="36">
        <v>7685.8666666666668</v>
      </c>
      <c r="K457" s="31">
        <v>7450</v>
      </c>
      <c r="L457" s="31">
        <v>7155</v>
      </c>
      <c r="M457" s="31">
        <v>1.1070199999999999</v>
      </c>
      <c r="N457" s="1"/>
      <c r="O457" s="1"/>
    </row>
    <row r="458" spans="1:15" ht="12.75" customHeight="1">
      <c r="A458" s="33">
        <v>448</v>
      </c>
      <c r="B458" s="53" t="s">
        <v>495</v>
      </c>
      <c r="C458" s="31" t="e">
        <v>#N/A</v>
      </c>
      <c r="D458" s="36" t="e">
        <v>#N/A</v>
      </c>
      <c r="E458" s="36" t="e">
        <v>#N/A</v>
      </c>
      <c r="F458" s="36" t="e">
        <v>#N/A</v>
      </c>
      <c r="G458" s="36" t="e">
        <v>#N/A</v>
      </c>
      <c r="H458" s="36" t="e">
        <v>#N/A</v>
      </c>
      <c r="I458" s="36" t="e">
        <v>#N/A</v>
      </c>
      <c r="J458" s="36" t="e">
        <v>#N/A</v>
      </c>
      <c r="K458" s="31" t="e">
        <v>#N/A</v>
      </c>
      <c r="L458" s="31" t="e">
        <v>#N/A</v>
      </c>
      <c r="M458" s="31" t="e">
        <v>#N/A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1092.6500000000001</v>
      </c>
      <c r="D459" s="36">
        <v>1095</v>
      </c>
      <c r="E459" s="36">
        <v>1085</v>
      </c>
      <c r="F459" s="36">
        <v>1077.3499999999999</v>
      </c>
      <c r="G459" s="36">
        <v>1067.3499999999999</v>
      </c>
      <c r="H459" s="36">
        <v>1102.6500000000001</v>
      </c>
      <c r="I459" s="36">
        <v>1112.6500000000001</v>
      </c>
      <c r="J459" s="36">
        <v>1120.3000000000002</v>
      </c>
      <c r="K459" s="31">
        <v>1105</v>
      </c>
      <c r="L459" s="31">
        <v>1087.3499999999999</v>
      </c>
      <c r="M459" s="31">
        <v>81.166749999999993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433.2</v>
      </c>
      <c r="D460" s="36">
        <v>433.15000000000003</v>
      </c>
      <c r="E460" s="36">
        <v>429.55000000000007</v>
      </c>
      <c r="F460" s="36">
        <v>425.90000000000003</v>
      </c>
      <c r="G460" s="36">
        <v>422.30000000000007</v>
      </c>
      <c r="H460" s="36">
        <v>436.80000000000007</v>
      </c>
      <c r="I460" s="36">
        <v>440.40000000000009</v>
      </c>
      <c r="J460" s="36">
        <v>444.05000000000007</v>
      </c>
      <c r="K460" s="31">
        <v>436.75</v>
      </c>
      <c r="L460" s="31">
        <v>429.5</v>
      </c>
      <c r="M460" s="31">
        <v>94.008240000000001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152.88</v>
      </c>
      <c r="D461" s="36">
        <v>152.97333333333333</v>
      </c>
      <c r="E461" s="36">
        <v>152.04666666666665</v>
      </c>
      <c r="F461" s="36">
        <v>151.21333333333331</v>
      </c>
      <c r="G461" s="36">
        <v>150.28666666666663</v>
      </c>
      <c r="H461" s="36">
        <v>153.80666666666667</v>
      </c>
      <c r="I461" s="36">
        <v>154.73333333333335</v>
      </c>
      <c r="J461" s="36">
        <v>155.56666666666669</v>
      </c>
      <c r="K461" s="31">
        <v>153.9</v>
      </c>
      <c r="L461" s="31">
        <v>152.13999999999999</v>
      </c>
      <c r="M461" s="31">
        <v>192.00143</v>
      </c>
      <c r="N461" s="1"/>
      <c r="O461" s="1"/>
    </row>
    <row r="462" spans="1:15" ht="12.75" customHeight="1">
      <c r="A462" s="33">
        <v>452</v>
      </c>
      <c r="B462" s="53" t="s">
        <v>870</v>
      </c>
      <c r="C462" s="31">
        <v>1050.95</v>
      </c>
      <c r="D462" s="36">
        <v>1058.3166666666666</v>
      </c>
      <c r="E462" s="36">
        <v>1040.6333333333332</v>
      </c>
      <c r="F462" s="36">
        <v>1030.3166666666666</v>
      </c>
      <c r="G462" s="36">
        <v>1012.6333333333332</v>
      </c>
      <c r="H462" s="36">
        <v>1068.6333333333332</v>
      </c>
      <c r="I462" s="36">
        <v>1086.3166666666666</v>
      </c>
      <c r="J462" s="36">
        <v>1096.6333333333332</v>
      </c>
      <c r="K462" s="31">
        <v>1076</v>
      </c>
      <c r="L462" s="31">
        <v>1048</v>
      </c>
      <c r="M462" s="31">
        <v>32.611879999999999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95.85</v>
      </c>
      <c r="D463" s="36">
        <v>96.316666666666663</v>
      </c>
      <c r="E463" s="36">
        <v>94.193333333333328</v>
      </c>
      <c r="F463" s="36">
        <v>92.536666666666662</v>
      </c>
      <c r="G463" s="36">
        <v>90.413333333333327</v>
      </c>
      <c r="H463" s="36">
        <v>97.973333333333329</v>
      </c>
      <c r="I463" s="36">
        <v>100.09666666666666</v>
      </c>
      <c r="J463" s="36">
        <v>101.75333333333333</v>
      </c>
      <c r="K463" s="31">
        <v>98.44</v>
      </c>
      <c r="L463" s="31">
        <v>94.66</v>
      </c>
      <c r="M463" s="31">
        <v>92.989959999999996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1646.65</v>
      </c>
      <c r="D464" s="36">
        <v>1648.0666666666666</v>
      </c>
      <c r="E464" s="36">
        <v>1634.1333333333332</v>
      </c>
      <c r="F464" s="36">
        <v>1621.6166666666666</v>
      </c>
      <c r="G464" s="36">
        <v>1607.6833333333332</v>
      </c>
      <c r="H464" s="36">
        <v>1660.5833333333333</v>
      </c>
      <c r="I464" s="36">
        <v>1674.5166666666667</v>
      </c>
      <c r="J464" s="36">
        <v>1687.0333333333333</v>
      </c>
      <c r="K464" s="31">
        <v>1662</v>
      </c>
      <c r="L464" s="31">
        <v>1635.55</v>
      </c>
      <c r="M464" s="31">
        <v>15.82818</v>
      </c>
      <c r="N464" s="1"/>
      <c r="O464" s="1"/>
    </row>
    <row r="465" spans="1:15" ht="12.75" customHeight="1">
      <c r="A465" s="33">
        <v>455</v>
      </c>
      <c r="B465" s="53" t="s">
        <v>496</v>
      </c>
      <c r="C465" s="31">
        <v>1341.9</v>
      </c>
      <c r="D465" s="36">
        <v>1342.9666666666667</v>
      </c>
      <c r="E465" s="36">
        <v>1316.9333333333334</v>
      </c>
      <c r="F465" s="36">
        <v>1291.9666666666667</v>
      </c>
      <c r="G465" s="36">
        <v>1265.9333333333334</v>
      </c>
      <c r="H465" s="36">
        <v>1367.9333333333334</v>
      </c>
      <c r="I465" s="36">
        <v>1393.9666666666667</v>
      </c>
      <c r="J465" s="36">
        <v>1418.9333333333334</v>
      </c>
      <c r="K465" s="31">
        <v>1369</v>
      </c>
      <c r="L465" s="31">
        <v>1318</v>
      </c>
      <c r="M465" s="31">
        <v>3.7586900000000001</v>
      </c>
      <c r="N465" s="1"/>
      <c r="O465" s="1"/>
    </row>
    <row r="466" spans="1:15" ht="12.75" customHeight="1">
      <c r="A466" s="33">
        <v>456</v>
      </c>
      <c r="B466" s="53" t="s">
        <v>497</v>
      </c>
      <c r="C466" s="31">
        <v>265</v>
      </c>
      <c r="D466" s="36">
        <v>265.11666666666667</v>
      </c>
      <c r="E466" s="36">
        <v>258.88333333333333</v>
      </c>
      <c r="F466" s="36">
        <v>252.76666666666665</v>
      </c>
      <c r="G466" s="36">
        <v>246.5333333333333</v>
      </c>
      <c r="H466" s="36">
        <v>271.23333333333335</v>
      </c>
      <c r="I466" s="36">
        <v>277.4666666666667</v>
      </c>
      <c r="J466" s="36">
        <v>283.58333333333337</v>
      </c>
      <c r="K466" s="31">
        <v>271.35000000000002</v>
      </c>
      <c r="L466" s="31">
        <v>259</v>
      </c>
      <c r="M466" s="31">
        <v>21.784310000000001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831.8</v>
      </c>
      <c r="D467" s="36">
        <v>834.44999999999993</v>
      </c>
      <c r="E467" s="36">
        <v>824.49999999999989</v>
      </c>
      <c r="F467" s="36">
        <v>817.19999999999993</v>
      </c>
      <c r="G467" s="36">
        <v>807.24999999999989</v>
      </c>
      <c r="H467" s="36">
        <v>841.74999999999989</v>
      </c>
      <c r="I467" s="36">
        <v>851.69999999999993</v>
      </c>
      <c r="J467" s="36">
        <v>858.99999999999989</v>
      </c>
      <c r="K467" s="31">
        <v>844.4</v>
      </c>
      <c r="L467" s="31">
        <v>827.15</v>
      </c>
      <c r="M467" s="31">
        <v>6.6914199999999999</v>
      </c>
      <c r="N467" s="1"/>
      <c r="O467" s="1"/>
    </row>
    <row r="468" spans="1:15" ht="12.75" customHeight="1">
      <c r="A468" s="33">
        <v>458</v>
      </c>
      <c r="B468" s="53" t="s">
        <v>498</v>
      </c>
      <c r="C468" s="31">
        <v>4384.7</v>
      </c>
      <c r="D468" s="36">
        <v>4380.7</v>
      </c>
      <c r="E468" s="36">
        <v>4357</v>
      </c>
      <c r="F468" s="36">
        <v>4329.3</v>
      </c>
      <c r="G468" s="36">
        <v>4305.6000000000004</v>
      </c>
      <c r="H468" s="36">
        <v>4408.3999999999996</v>
      </c>
      <c r="I468" s="36">
        <v>4432.0999999999985</v>
      </c>
      <c r="J468" s="36">
        <v>4459.7999999999993</v>
      </c>
      <c r="K468" s="31">
        <v>4404.3999999999996</v>
      </c>
      <c r="L468" s="31">
        <v>4353</v>
      </c>
      <c r="M468" s="31">
        <v>0.67305000000000004</v>
      </c>
      <c r="N468" s="1"/>
      <c r="O468" s="1"/>
    </row>
    <row r="469" spans="1:15" ht="12.75" customHeight="1">
      <c r="A469" s="33">
        <v>459</v>
      </c>
      <c r="B469" s="53" t="s">
        <v>499</v>
      </c>
      <c r="C469" s="31">
        <v>3786.15</v>
      </c>
      <c r="D469" s="36">
        <v>3806.0833333333335</v>
      </c>
      <c r="E469" s="36">
        <v>3745.2166666666672</v>
      </c>
      <c r="F469" s="36">
        <v>3704.2833333333338</v>
      </c>
      <c r="G469" s="36">
        <v>3643.4166666666674</v>
      </c>
      <c r="H469" s="36">
        <v>3847.0166666666669</v>
      </c>
      <c r="I469" s="36">
        <v>3907.8833333333328</v>
      </c>
      <c r="J469" s="36">
        <v>3948.8166666666666</v>
      </c>
      <c r="K469" s="31">
        <v>3866.95</v>
      </c>
      <c r="L469" s="31">
        <v>3765.15</v>
      </c>
      <c r="M469" s="31">
        <v>0.53254999999999997</v>
      </c>
      <c r="N469" s="1"/>
      <c r="O469" s="1"/>
    </row>
    <row r="470" spans="1:15" ht="12.75" customHeight="1">
      <c r="A470" s="33">
        <v>460</v>
      </c>
      <c r="B470" s="53" t="s">
        <v>871</v>
      </c>
      <c r="C470" s="31">
        <v>1396.05</v>
      </c>
      <c r="D470" s="36">
        <v>1405.8833333333332</v>
      </c>
      <c r="E470" s="36">
        <v>1378.1666666666665</v>
      </c>
      <c r="F470" s="36">
        <v>1360.2833333333333</v>
      </c>
      <c r="G470" s="36">
        <v>1332.5666666666666</v>
      </c>
      <c r="H470" s="36">
        <v>1423.7666666666664</v>
      </c>
      <c r="I470" s="36">
        <v>1451.4833333333331</v>
      </c>
      <c r="J470" s="36">
        <v>1469.3666666666663</v>
      </c>
      <c r="K470" s="31">
        <v>1433.6</v>
      </c>
      <c r="L470" s="31">
        <v>1388</v>
      </c>
      <c r="M470" s="31">
        <v>4.3826400000000003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3587.55</v>
      </c>
      <c r="D471" s="36">
        <v>3580.5</v>
      </c>
      <c r="E471" s="36">
        <v>3559.05</v>
      </c>
      <c r="F471" s="36">
        <v>3530.55</v>
      </c>
      <c r="G471" s="36">
        <v>3509.1000000000004</v>
      </c>
      <c r="H471" s="36">
        <v>3609</v>
      </c>
      <c r="I471" s="36">
        <v>3630.45</v>
      </c>
      <c r="J471" s="36">
        <v>3658.95</v>
      </c>
      <c r="K471" s="31">
        <v>3601.95</v>
      </c>
      <c r="L471" s="31">
        <v>3552</v>
      </c>
      <c r="M471" s="31">
        <v>7.1879999999999997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3429.75</v>
      </c>
      <c r="D472" s="36">
        <v>3456.3166666666671</v>
      </c>
      <c r="E472" s="36">
        <v>3389.6333333333341</v>
      </c>
      <c r="F472" s="36">
        <v>3349.5166666666669</v>
      </c>
      <c r="G472" s="36">
        <v>3282.8333333333339</v>
      </c>
      <c r="H472" s="36">
        <v>3496.4333333333343</v>
      </c>
      <c r="I472" s="36">
        <v>3563.1166666666677</v>
      </c>
      <c r="J472" s="36">
        <v>3603.2333333333345</v>
      </c>
      <c r="K472" s="31">
        <v>3523</v>
      </c>
      <c r="L472" s="31">
        <v>3416.2</v>
      </c>
      <c r="M472" s="31">
        <v>2.3341699999999999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1766.15</v>
      </c>
      <c r="D473" s="36">
        <v>1750.05</v>
      </c>
      <c r="E473" s="36">
        <v>1725.1</v>
      </c>
      <c r="F473" s="36">
        <v>1684.05</v>
      </c>
      <c r="G473" s="36">
        <v>1659.1</v>
      </c>
      <c r="H473" s="36">
        <v>1791.1</v>
      </c>
      <c r="I473" s="36">
        <v>1816.0500000000002</v>
      </c>
      <c r="J473" s="36">
        <v>1857.1</v>
      </c>
      <c r="K473" s="31">
        <v>1775</v>
      </c>
      <c r="L473" s="31">
        <v>1709</v>
      </c>
      <c r="M473" s="31">
        <v>7.5134699999999999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7148.2</v>
      </c>
      <c r="D474" s="36">
        <v>7175.7666666666673</v>
      </c>
      <c r="E474" s="36">
        <v>7083.7833333333347</v>
      </c>
      <c r="F474" s="36">
        <v>7019.3666666666677</v>
      </c>
      <c r="G474" s="36">
        <v>6927.383333333335</v>
      </c>
      <c r="H474" s="36">
        <v>7240.1833333333343</v>
      </c>
      <c r="I474" s="36">
        <v>7332.1666666666661</v>
      </c>
      <c r="J474" s="36">
        <v>7396.5833333333339</v>
      </c>
      <c r="K474" s="31">
        <v>7267.75</v>
      </c>
      <c r="L474" s="31">
        <v>7111.35</v>
      </c>
      <c r="M474" s="31">
        <v>6.2528300000000003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36.86</v>
      </c>
      <c r="D475" s="36">
        <v>36.93666666666666</v>
      </c>
      <c r="E475" s="36">
        <v>36.723333333333322</v>
      </c>
      <c r="F475" s="36">
        <v>36.586666666666659</v>
      </c>
      <c r="G475" s="36">
        <v>36.373333333333321</v>
      </c>
      <c r="H475" s="36">
        <v>37.073333333333323</v>
      </c>
      <c r="I475" s="36">
        <v>37.286666666666662</v>
      </c>
      <c r="J475" s="36">
        <v>37.423333333333325</v>
      </c>
      <c r="K475" s="31">
        <v>37.15</v>
      </c>
      <c r="L475" s="31">
        <v>36.799999999999997</v>
      </c>
      <c r="M475" s="31">
        <v>44.133560000000003</v>
      </c>
      <c r="N475" s="1"/>
      <c r="O475" s="1"/>
    </row>
    <row r="476" spans="1:15" ht="12.75" customHeight="1">
      <c r="A476" s="33">
        <v>466</v>
      </c>
      <c r="B476" s="53" t="s">
        <v>501</v>
      </c>
      <c r="C476" s="31">
        <v>469.7</v>
      </c>
      <c r="D476" s="36">
        <v>470.88333333333338</v>
      </c>
      <c r="E476" s="36">
        <v>464.91666666666674</v>
      </c>
      <c r="F476" s="36">
        <v>460.13333333333338</v>
      </c>
      <c r="G476" s="36">
        <v>454.16666666666674</v>
      </c>
      <c r="H476" s="36">
        <v>475.66666666666674</v>
      </c>
      <c r="I476" s="36">
        <v>481.63333333333333</v>
      </c>
      <c r="J476" s="36">
        <v>486.41666666666674</v>
      </c>
      <c r="K476" s="31">
        <v>476.85</v>
      </c>
      <c r="L476" s="31">
        <v>466.1</v>
      </c>
      <c r="M476" s="31">
        <v>9.3842499999999998</v>
      </c>
      <c r="N476" s="1"/>
      <c r="O476" s="1"/>
    </row>
    <row r="477" spans="1:15" ht="12.75" customHeight="1">
      <c r="A477" s="33">
        <v>467</v>
      </c>
      <c r="B477" s="31" t="s">
        <v>502</v>
      </c>
      <c r="C477" s="36">
        <v>732.8</v>
      </c>
      <c r="D477" s="36">
        <v>733.93333333333328</v>
      </c>
      <c r="E477" s="36">
        <v>720.96666666666658</v>
      </c>
      <c r="F477" s="36">
        <v>709.13333333333333</v>
      </c>
      <c r="G477" s="36">
        <v>696.16666666666663</v>
      </c>
      <c r="H477" s="36">
        <v>745.76666666666654</v>
      </c>
      <c r="I477" s="36">
        <v>758.73333333333323</v>
      </c>
      <c r="J477" s="31">
        <v>770.56666666666649</v>
      </c>
      <c r="K477" s="31">
        <v>746.9</v>
      </c>
      <c r="L477" s="31">
        <v>722.1</v>
      </c>
      <c r="M477" s="53">
        <v>11.44204</v>
      </c>
      <c r="N477" s="1"/>
      <c r="O477" s="1"/>
    </row>
    <row r="478" spans="1:15" ht="12.75" customHeight="1">
      <c r="A478" s="33">
        <v>468</v>
      </c>
      <c r="B478" s="31" t="s">
        <v>295</v>
      </c>
      <c r="C478" s="36">
        <v>4100.2</v>
      </c>
      <c r="D478" s="36">
        <v>4079.7333333333336</v>
      </c>
      <c r="E478" s="36">
        <v>4042.4666666666672</v>
      </c>
      <c r="F478" s="36">
        <v>3984.7333333333336</v>
      </c>
      <c r="G478" s="36">
        <v>3947.4666666666672</v>
      </c>
      <c r="H478" s="36">
        <v>4137.4666666666672</v>
      </c>
      <c r="I478" s="36">
        <v>4174.7333333333336</v>
      </c>
      <c r="J478" s="31">
        <v>4232.4666666666672</v>
      </c>
      <c r="K478" s="31">
        <v>4117</v>
      </c>
      <c r="L478" s="31">
        <v>4022</v>
      </c>
      <c r="M478" s="53">
        <v>1.00956</v>
      </c>
      <c r="N478" s="1"/>
      <c r="O478" s="1"/>
    </row>
    <row r="479" spans="1:15" ht="12.75" customHeight="1">
      <c r="A479" s="33">
        <v>469</v>
      </c>
      <c r="B479" s="31" t="s">
        <v>503</v>
      </c>
      <c r="C479" s="31">
        <v>50.58</v>
      </c>
      <c r="D479" s="36">
        <v>50.669999999999995</v>
      </c>
      <c r="E479" s="36">
        <v>50.149999999999991</v>
      </c>
      <c r="F479" s="36">
        <v>49.72</v>
      </c>
      <c r="G479" s="36">
        <v>49.199999999999996</v>
      </c>
      <c r="H479" s="36">
        <v>51.099999999999987</v>
      </c>
      <c r="I479" s="36">
        <v>51.619999999999983</v>
      </c>
      <c r="J479" s="36">
        <v>52.049999999999983</v>
      </c>
      <c r="K479" s="31">
        <v>51.19</v>
      </c>
      <c r="L479" s="31">
        <v>50.24</v>
      </c>
      <c r="M479" s="31">
        <v>41.95476</v>
      </c>
      <c r="N479" s="1"/>
      <c r="O479" s="1"/>
    </row>
    <row r="480" spans="1:15" ht="12.75" customHeight="1">
      <c r="A480" s="33">
        <v>470</v>
      </c>
      <c r="B480" s="31" t="s">
        <v>504</v>
      </c>
      <c r="C480" s="36">
        <v>1168.3</v>
      </c>
      <c r="D480" s="36">
        <v>1186.6000000000001</v>
      </c>
      <c r="E480" s="36">
        <v>1118.2000000000003</v>
      </c>
      <c r="F480" s="36">
        <v>1068.1000000000001</v>
      </c>
      <c r="G480" s="36">
        <v>999.70000000000027</v>
      </c>
      <c r="H480" s="36">
        <v>1236.7000000000003</v>
      </c>
      <c r="I480" s="36">
        <v>1305.1000000000004</v>
      </c>
      <c r="J480" s="31">
        <v>1355.2000000000003</v>
      </c>
      <c r="K480" s="31">
        <v>1255</v>
      </c>
      <c r="L480" s="31">
        <v>1136.5</v>
      </c>
      <c r="M480" s="53">
        <v>38.351520000000001</v>
      </c>
      <c r="N480" s="1"/>
      <c r="O480" s="1"/>
    </row>
    <row r="481" spans="1:15" ht="12.75" customHeight="1">
      <c r="A481" s="33">
        <v>471</v>
      </c>
      <c r="B481" s="31" t="s">
        <v>231</v>
      </c>
      <c r="C481" s="31">
        <v>599.5</v>
      </c>
      <c r="D481" s="36">
        <v>599.9</v>
      </c>
      <c r="E481" s="36">
        <v>592.59999999999991</v>
      </c>
      <c r="F481" s="36">
        <v>585.69999999999993</v>
      </c>
      <c r="G481" s="36">
        <v>578.39999999999986</v>
      </c>
      <c r="H481" s="36">
        <v>606.79999999999995</v>
      </c>
      <c r="I481" s="36">
        <v>614.09999999999991</v>
      </c>
      <c r="J481" s="36">
        <v>621</v>
      </c>
      <c r="K481" s="31">
        <v>607.20000000000005</v>
      </c>
      <c r="L481" s="31">
        <v>593</v>
      </c>
      <c r="M481" s="31">
        <v>36.403440000000003</v>
      </c>
      <c r="N481" s="1"/>
      <c r="O481" s="1"/>
    </row>
    <row r="482" spans="1:15" ht="12.75" customHeight="1">
      <c r="A482" s="33">
        <v>472</v>
      </c>
      <c r="B482" s="31" t="s">
        <v>505</v>
      </c>
      <c r="C482" s="36">
        <v>1192.2</v>
      </c>
      <c r="D482" s="36">
        <v>1179.1666666666667</v>
      </c>
      <c r="E482" s="36">
        <v>1158.3333333333335</v>
      </c>
      <c r="F482" s="36">
        <v>1124.4666666666667</v>
      </c>
      <c r="G482" s="36">
        <v>1103.6333333333334</v>
      </c>
      <c r="H482" s="36">
        <v>1213.0333333333335</v>
      </c>
      <c r="I482" s="36">
        <v>1233.866666666667</v>
      </c>
      <c r="J482" s="36">
        <v>1267.7333333333336</v>
      </c>
      <c r="K482" s="31">
        <v>1200</v>
      </c>
      <c r="L482" s="31">
        <v>1145.3</v>
      </c>
      <c r="M482" s="31">
        <v>13.479290000000001</v>
      </c>
      <c r="N482" s="1"/>
      <c r="O482" s="1"/>
    </row>
    <row r="483" spans="1:15" ht="12.75" customHeight="1">
      <c r="A483" s="33">
        <v>473</v>
      </c>
      <c r="B483" s="31" t="s">
        <v>828</v>
      </c>
      <c r="C483" s="31">
        <v>44.11</v>
      </c>
      <c r="D483" s="36">
        <v>44.206666666666671</v>
      </c>
      <c r="E483" s="36">
        <v>43.81333333333334</v>
      </c>
      <c r="F483" s="36">
        <v>43.516666666666666</v>
      </c>
      <c r="G483" s="36">
        <v>43.123333333333335</v>
      </c>
      <c r="H483" s="36">
        <v>44.503333333333345</v>
      </c>
      <c r="I483" s="36">
        <v>44.896666666666675</v>
      </c>
      <c r="J483" s="36">
        <v>45.193333333333349</v>
      </c>
      <c r="K483" s="31">
        <v>44.6</v>
      </c>
      <c r="L483" s="31">
        <v>43.91</v>
      </c>
      <c r="M483" s="31">
        <v>126.91721</v>
      </c>
      <c r="N483" s="1"/>
      <c r="O483" s="1"/>
    </row>
    <row r="484" spans="1:15" ht="12.75" customHeight="1">
      <c r="A484" s="33">
        <v>474</v>
      </c>
      <c r="B484" s="31" t="s">
        <v>230</v>
      </c>
      <c r="C484" s="36">
        <v>11424.9</v>
      </c>
      <c r="D484" s="36">
        <v>11404.966666666667</v>
      </c>
      <c r="E484" s="36">
        <v>11344.933333333334</v>
      </c>
      <c r="F484" s="36">
        <v>11264.966666666667</v>
      </c>
      <c r="G484" s="36">
        <v>11204.933333333334</v>
      </c>
      <c r="H484" s="36">
        <v>11484.933333333334</v>
      </c>
      <c r="I484" s="36">
        <v>11544.966666666667</v>
      </c>
      <c r="J484" s="36">
        <v>11624.933333333334</v>
      </c>
      <c r="K484" s="31">
        <v>11465</v>
      </c>
      <c r="L484" s="31">
        <v>11325</v>
      </c>
      <c r="M484" s="31">
        <v>2.4867300000000001</v>
      </c>
      <c r="N484" s="1"/>
      <c r="O484" s="1"/>
    </row>
    <row r="485" spans="1:15" ht="12.75" customHeight="1">
      <c r="A485" s="33">
        <v>475</v>
      </c>
      <c r="B485" s="53" t="s">
        <v>296</v>
      </c>
      <c r="C485" s="31">
        <v>122.42</v>
      </c>
      <c r="D485" s="36">
        <v>122.11</v>
      </c>
      <c r="E485" s="36">
        <v>120.82</v>
      </c>
      <c r="F485" s="36">
        <v>119.22</v>
      </c>
      <c r="G485" s="36">
        <v>117.92999999999999</v>
      </c>
      <c r="H485" s="36">
        <v>123.71</v>
      </c>
      <c r="I485" s="36">
        <v>124.99999999999999</v>
      </c>
      <c r="J485" s="36">
        <v>126.6</v>
      </c>
      <c r="K485" s="31">
        <v>123.4</v>
      </c>
      <c r="L485" s="31">
        <v>120.51</v>
      </c>
      <c r="M485" s="31">
        <v>90.802180000000007</v>
      </c>
      <c r="N485" s="1"/>
      <c r="O485" s="1"/>
    </row>
    <row r="486" spans="1:15" ht="12.75" customHeight="1">
      <c r="A486" s="33">
        <v>476</v>
      </c>
      <c r="B486" s="53" t="s">
        <v>229</v>
      </c>
      <c r="C486" s="36">
        <v>2030.5</v>
      </c>
      <c r="D486" s="36">
        <v>2035.8999999999999</v>
      </c>
      <c r="E486" s="36">
        <v>2010.8999999999996</v>
      </c>
      <c r="F486" s="36">
        <v>1991.2999999999997</v>
      </c>
      <c r="G486" s="36">
        <v>1966.2999999999995</v>
      </c>
      <c r="H486" s="36">
        <v>2055.5</v>
      </c>
      <c r="I486" s="36">
        <v>2080.5</v>
      </c>
      <c r="J486" s="36">
        <v>2100.1</v>
      </c>
      <c r="K486" s="31">
        <v>2060.9</v>
      </c>
      <c r="L486" s="31">
        <v>2016.3</v>
      </c>
      <c r="M486" s="31">
        <v>2.1263800000000002</v>
      </c>
      <c r="N486" s="1"/>
      <c r="O486" s="1"/>
    </row>
    <row r="487" spans="1:15" ht="12.75" customHeight="1">
      <c r="A487" s="33">
        <v>477</v>
      </c>
      <c r="B487" s="53" t="s">
        <v>875</v>
      </c>
      <c r="C487" s="31">
        <v>1484.85</v>
      </c>
      <c r="D487" s="36">
        <v>1485.1333333333332</v>
      </c>
      <c r="E487" s="36">
        <v>1474.3166666666664</v>
      </c>
      <c r="F487" s="36">
        <v>1463.7833333333331</v>
      </c>
      <c r="G487" s="36">
        <v>1452.9666666666662</v>
      </c>
      <c r="H487" s="36">
        <v>1495.6666666666665</v>
      </c>
      <c r="I487" s="36">
        <v>1506.4833333333331</v>
      </c>
      <c r="J487" s="36">
        <v>1517.0166666666667</v>
      </c>
      <c r="K487" s="31">
        <v>1495.95</v>
      </c>
      <c r="L487" s="31">
        <v>1474.6</v>
      </c>
      <c r="M487" s="31">
        <v>8.1788299999999996</v>
      </c>
      <c r="N487" s="1"/>
      <c r="O487" s="1"/>
    </row>
    <row r="488" spans="1:15" ht="12.75" customHeight="1">
      <c r="A488" s="33">
        <v>478</v>
      </c>
      <c r="B488" s="53" t="s">
        <v>829</v>
      </c>
      <c r="C488" s="36">
        <v>334.75</v>
      </c>
      <c r="D488" s="36">
        <v>332.75</v>
      </c>
      <c r="E488" s="36">
        <v>328.95</v>
      </c>
      <c r="F488" s="36">
        <v>323.14999999999998</v>
      </c>
      <c r="G488" s="36">
        <v>319.34999999999997</v>
      </c>
      <c r="H488" s="36">
        <v>338.55</v>
      </c>
      <c r="I488" s="36">
        <v>342.34999999999997</v>
      </c>
      <c r="J488" s="36">
        <v>348.15000000000003</v>
      </c>
      <c r="K488" s="31">
        <v>336.55</v>
      </c>
      <c r="L488" s="31">
        <v>326.95</v>
      </c>
      <c r="M488" s="31">
        <v>8.3078599999999998</v>
      </c>
      <c r="N488" s="1"/>
      <c r="O488" s="1"/>
    </row>
    <row r="489" spans="1:15" ht="12.75" customHeight="1">
      <c r="A489" s="33">
        <v>479</v>
      </c>
      <c r="B489" s="53" t="s">
        <v>506</v>
      </c>
      <c r="C489" s="36">
        <v>453.05</v>
      </c>
      <c r="D489" s="36">
        <v>456.11666666666662</v>
      </c>
      <c r="E489" s="36">
        <v>446.33333333333326</v>
      </c>
      <c r="F489" s="36">
        <v>439.61666666666662</v>
      </c>
      <c r="G489" s="36">
        <v>429.83333333333326</v>
      </c>
      <c r="H489" s="36">
        <v>462.83333333333326</v>
      </c>
      <c r="I489" s="36">
        <v>472.61666666666667</v>
      </c>
      <c r="J489" s="36">
        <v>479.33333333333326</v>
      </c>
      <c r="K489" s="31">
        <v>465.9</v>
      </c>
      <c r="L489" s="31">
        <v>449.4</v>
      </c>
      <c r="M489" s="31">
        <v>8.2547999999999995</v>
      </c>
      <c r="N489" s="1"/>
      <c r="O489" s="1"/>
    </row>
    <row r="490" spans="1:15" ht="12.75" customHeight="1">
      <c r="A490" s="33">
        <v>480</v>
      </c>
      <c r="B490" s="53" t="s">
        <v>507</v>
      </c>
      <c r="C490" s="36">
        <v>490.15</v>
      </c>
      <c r="D490" s="36">
        <v>489.59999999999997</v>
      </c>
      <c r="E490" s="36">
        <v>483.69999999999993</v>
      </c>
      <c r="F490" s="36">
        <v>477.24999999999994</v>
      </c>
      <c r="G490" s="36">
        <v>471.34999999999991</v>
      </c>
      <c r="H490" s="36">
        <v>496.04999999999995</v>
      </c>
      <c r="I490" s="36">
        <v>501.94999999999993</v>
      </c>
      <c r="J490" s="36">
        <v>508.4</v>
      </c>
      <c r="K490" s="31">
        <v>495.5</v>
      </c>
      <c r="L490" s="31">
        <v>483.15</v>
      </c>
      <c r="M490" s="31">
        <v>7.81555</v>
      </c>
      <c r="N490" s="1"/>
      <c r="O490" s="1"/>
    </row>
    <row r="491" spans="1:15" ht="12.75" customHeight="1">
      <c r="A491" s="33">
        <v>481</v>
      </c>
      <c r="B491" s="53" t="s">
        <v>508</v>
      </c>
      <c r="C491" s="36">
        <v>314.35000000000002</v>
      </c>
      <c r="D491" s="36">
        <v>316.76666666666665</v>
      </c>
      <c r="E491" s="36">
        <v>310.58333333333331</v>
      </c>
      <c r="F491" s="36">
        <v>306.81666666666666</v>
      </c>
      <c r="G491" s="36">
        <v>300.63333333333333</v>
      </c>
      <c r="H491" s="36">
        <v>320.5333333333333</v>
      </c>
      <c r="I491" s="36">
        <v>326.7166666666667</v>
      </c>
      <c r="J491" s="36">
        <v>330.48333333333329</v>
      </c>
      <c r="K491" s="31">
        <v>322.95</v>
      </c>
      <c r="L491" s="31">
        <v>313</v>
      </c>
      <c r="M491" s="31">
        <v>4.2483300000000002</v>
      </c>
      <c r="N491" s="1"/>
      <c r="O491" s="1"/>
    </row>
    <row r="492" spans="1:15" ht="12.75" customHeight="1">
      <c r="A492" s="33">
        <v>482</v>
      </c>
      <c r="B492" s="53" t="s">
        <v>509</v>
      </c>
      <c r="C492" s="36">
        <v>488.2</v>
      </c>
      <c r="D492" s="36">
        <v>492.13333333333338</v>
      </c>
      <c r="E492" s="36">
        <v>480.26666666666677</v>
      </c>
      <c r="F492" s="36">
        <v>472.33333333333337</v>
      </c>
      <c r="G492" s="36">
        <v>460.46666666666675</v>
      </c>
      <c r="H492" s="36">
        <v>500.06666666666678</v>
      </c>
      <c r="I492" s="36">
        <v>511.93333333333345</v>
      </c>
      <c r="J492" s="36">
        <v>519.86666666666679</v>
      </c>
      <c r="K492" s="31">
        <v>504</v>
      </c>
      <c r="L492" s="31">
        <v>484.2</v>
      </c>
      <c r="M492" s="31">
        <v>3.0158800000000001</v>
      </c>
      <c r="N492" s="1"/>
      <c r="O492" s="1"/>
    </row>
    <row r="493" spans="1:15" ht="12.75" customHeight="1">
      <c r="A493" s="33">
        <v>483</v>
      </c>
      <c r="B493" s="53" t="s">
        <v>510</v>
      </c>
      <c r="C493" s="36">
        <v>560.6</v>
      </c>
      <c r="D493" s="36">
        <v>562.15</v>
      </c>
      <c r="E493" s="36">
        <v>551.79999999999995</v>
      </c>
      <c r="F493" s="36">
        <v>543</v>
      </c>
      <c r="G493" s="36">
        <v>532.65</v>
      </c>
      <c r="H493" s="36">
        <v>570.94999999999993</v>
      </c>
      <c r="I493" s="36">
        <v>581.30000000000007</v>
      </c>
      <c r="J493" s="36">
        <v>590.09999999999991</v>
      </c>
      <c r="K493" s="31">
        <v>572.5</v>
      </c>
      <c r="L493" s="31">
        <v>553.35</v>
      </c>
      <c r="M493" s="31">
        <v>1.9905999999999999</v>
      </c>
      <c r="N493" s="1"/>
      <c r="O493" s="1"/>
    </row>
    <row r="494" spans="1:15" ht="12.75" customHeight="1">
      <c r="A494" s="33">
        <v>484</v>
      </c>
      <c r="B494" s="53" t="s">
        <v>297</v>
      </c>
      <c r="C494" s="36">
        <v>1521.45</v>
      </c>
      <c r="D494" s="36">
        <v>1518.2</v>
      </c>
      <c r="E494" s="36">
        <v>1502.4</v>
      </c>
      <c r="F494" s="36">
        <v>1483.3500000000001</v>
      </c>
      <c r="G494" s="36">
        <v>1467.5500000000002</v>
      </c>
      <c r="H494" s="36">
        <v>1537.25</v>
      </c>
      <c r="I494" s="36">
        <v>1553.0499999999997</v>
      </c>
      <c r="J494" s="36">
        <v>1572.1</v>
      </c>
      <c r="K494" s="31">
        <v>1534</v>
      </c>
      <c r="L494" s="31">
        <v>1499.15</v>
      </c>
      <c r="M494" s="31">
        <v>15.78787</v>
      </c>
      <c r="N494" s="1"/>
      <c r="O494" s="1"/>
    </row>
    <row r="495" spans="1:15" ht="12.75" customHeight="1">
      <c r="A495" s="33">
        <v>485</v>
      </c>
      <c r="B495" s="53" t="s">
        <v>511</v>
      </c>
      <c r="C495" s="53">
        <v>1240.75</v>
      </c>
      <c r="D495" s="36">
        <v>1248.5</v>
      </c>
      <c r="E495" s="36">
        <v>1230.25</v>
      </c>
      <c r="F495" s="36">
        <v>1219.75</v>
      </c>
      <c r="G495" s="36">
        <v>1201.5</v>
      </c>
      <c r="H495" s="36">
        <v>1259</v>
      </c>
      <c r="I495" s="36">
        <v>1277.25</v>
      </c>
      <c r="J495" s="36">
        <v>1287.75</v>
      </c>
      <c r="K495" s="31">
        <v>1266.75</v>
      </c>
      <c r="L495" s="31">
        <v>1238</v>
      </c>
      <c r="M495" s="31">
        <v>0.84597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463.25</v>
      </c>
      <c r="D496" s="36">
        <v>465.9666666666667</v>
      </c>
      <c r="E496" s="36">
        <v>458.28333333333342</v>
      </c>
      <c r="F496" s="36">
        <v>453.31666666666672</v>
      </c>
      <c r="G496" s="36">
        <v>445.63333333333344</v>
      </c>
      <c r="H496" s="36">
        <v>470.93333333333339</v>
      </c>
      <c r="I496" s="36">
        <v>478.61666666666667</v>
      </c>
      <c r="J496" s="36">
        <v>483.58333333333337</v>
      </c>
      <c r="K496" s="31">
        <v>473.65</v>
      </c>
      <c r="L496" s="31">
        <v>461</v>
      </c>
      <c r="M496" s="31">
        <v>119.33834</v>
      </c>
      <c r="N496" s="1"/>
      <c r="O496" s="1"/>
    </row>
    <row r="497" spans="1:15" ht="12.75" customHeight="1">
      <c r="A497" s="33">
        <v>487</v>
      </c>
      <c r="B497" s="53" t="s">
        <v>512</v>
      </c>
      <c r="C497" s="53">
        <v>899.7</v>
      </c>
      <c r="D497" s="36">
        <v>906.9</v>
      </c>
      <c r="E497" s="36">
        <v>886.8</v>
      </c>
      <c r="F497" s="36">
        <v>873.9</v>
      </c>
      <c r="G497" s="36">
        <v>853.8</v>
      </c>
      <c r="H497" s="36">
        <v>919.8</v>
      </c>
      <c r="I497" s="36">
        <v>939.90000000000009</v>
      </c>
      <c r="J497" s="36">
        <v>952.8</v>
      </c>
      <c r="K497" s="31">
        <v>927</v>
      </c>
      <c r="L497" s="31">
        <v>894</v>
      </c>
      <c r="M497" s="31">
        <v>1.5871299999999999</v>
      </c>
      <c r="N497" s="1"/>
      <c r="O497" s="1"/>
    </row>
    <row r="498" spans="1:15" ht="12.75" customHeight="1">
      <c r="A498" s="33">
        <v>488</v>
      </c>
      <c r="B498" s="53" t="s">
        <v>137</v>
      </c>
      <c r="C498" s="53">
        <v>15.05</v>
      </c>
      <c r="D498" s="36">
        <v>15.146666666666668</v>
      </c>
      <c r="E498" s="36">
        <v>14.713333333333336</v>
      </c>
      <c r="F498" s="36">
        <v>14.376666666666669</v>
      </c>
      <c r="G498" s="36">
        <v>13.943333333333337</v>
      </c>
      <c r="H498" s="36">
        <v>15.483333333333336</v>
      </c>
      <c r="I498" s="36">
        <v>15.916666666666666</v>
      </c>
      <c r="J498" s="36">
        <v>16.253333333333337</v>
      </c>
      <c r="K498" s="31">
        <v>15.58</v>
      </c>
      <c r="L498" s="31">
        <v>14.81</v>
      </c>
      <c r="M498" s="31">
        <v>6859.5906500000001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1769.65</v>
      </c>
      <c r="D499" s="36">
        <v>1780.4166666666667</v>
      </c>
      <c r="E499" s="36">
        <v>1739.7833333333335</v>
      </c>
      <c r="F499" s="36">
        <v>1709.9166666666667</v>
      </c>
      <c r="G499" s="36">
        <v>1669.2833333333335</v>
      </c>
      <c r="H499" s="36">
        <v>1810.2833333333335</v>
      </c>
      <c r="I499" s="36">
        <v>1850.9166666666667</v>
      </c>
      <c r="J499" s="31">
        <v>1880.7833333333335</v>
      </c>
      <c r="K499" s="31">
        <v>1821.05</v>
      </c>
      <c r="L499" s="31">
        <v>1750.55</v>
      </c>
      <c r="M499" s="53">
        <v>15.53875</v>
      </c>
      <c r="N499" s="1"/>
      <c r="O499" s="1"/>
    </row>
    <row r="500" spans="1:15" ht="12.75" customHeight="1">
      <c r="A500" s="33">
        <v>490</v>
      </c>
      <c r="B500" s="53" t="s">
        <v>513</v>
      </c>
      <c r="C500" s="36">
        <v>698.2</v>
      </c>
      <c r="D500" s="36">
        <v>699.5333333333333</v>
      </c>
      <c r="E500" s="36">
        <v>685.66666666666663</v>
      </c>
      <c r="F500" s="36">
        <v>673.13333333333333</v>
      </c>
      <c r="G500" s="36">
        <v>659.26666666666665</v>
      </c>
      <c r="H500" s="36">
        <v>712.06666666666661</v>
      </c>
      <c r="I500" s="36">
        <v>725.93333333333339</v>
      </c>
      <c r="J500" s="31">
        <v>738.46666666666658</v>
      </c>
      <c r="K500" s="31">
        <v>713.4</v>
      </c>
      <c r="L500" s="31">
        <v>687</v>
      </c>
      <c r="M500" s="53">
        <v>7.8001300000000002</v>
      </c>
      <c r="N500" s="1"/>
      <c r="O500" s="1"/>
    </row>
    <row r="501" spans="1:15" ht="12.75" customHeight="1">
      <c r="A501" s="33">
        <v>491</v>
      </c>
      <c r="B501" s="53" t="s">
        <v>830</v>
      </c>
      <c r="C501" s="53">
        <v>188.84</v>
      </c>
      <c r="D501" s="36">
        <v>189.87666666666667</v>
      </c>
      <c r="E501" s="36">
        <v>185.57333333333332</v>
      </c>
      <c r="F501" s="36">
        <v>182.30666666666667</v>
      </c>
      <c r="G501" s="36">
        <v>178.00333333333333</v>
      </c>
      <c r="H501" s="36">
        <v>193.14333333333332</v>
      </c>
      <c r="I501" s="36">
        <v>197.44666666666666</v>
      </c>
      <c r="J501" s="36">
        <v>200.71333333333331</v>
      </c>
      <c r="K501" s="31">
        <v>194.18</v>
      </c>
      <c r="L501" s="31">
        <v>186.61</v>
      </c>
      <c r="M501" s="31">
        <v>67.671520000000001</v>
      </c>
      <c r="N501" s="1"/>
      <c r="O501" s="1"/>
    </row>
    <row r="502" spans="1:15" ht="12.75" customHeight="1">
      <c r="A502" s="33">
        <v>492</v>
      </c>
      <c r="B502" s="53" t="s">
        <v>514</v>
      </c>
      <c r="C502" s="53">
        <v>819.5</v>
      </c>
      <c r="D502" s="36">
        <v>826.11666666666667</v>
      </c>
      <c r="E502" s="36">
        <v>806.48333333333335</v>
      </c>
      <c r="F502" s="36">
        <v>793.4666666666667</v>
      </c>
      <c r="G502" s="36">
        <v>773.83333333333337</v>
      </c>
      <c r="H502" s="36">
        <v>839.13333333333333</v>
      </c>
      <c r="I502" s="36">
        <v>858.76666666666677</v>
      </c>
      <c r="J502" s="36">
        <v>871.7833333333333</v>
      </c>
      <c r="K502" s="31">
        <v>845.75</v>
      </c>
      <c r="L502" s="31">
        <v>813.1</v>
      </c>
      <c r="M502" s="31">
        <v>0.45151000000000002</v>
      </c>
      <c r="N502" s="1"/>
      <c r="O502" s="1"/>
    </row>
    <row r="503" spans="1:15" ht="12.75" customHeight="1">
      <c r="A503" s="33">
        <v>493</v>
      </c>
      <c r="B503" s="53" t="s">
        <v>298</v>
      </c>
      <c r="C503" s="36">
        <v>2220.5</v>
      </c>
      <c r="D503" s="36">
        <v>2202.5</v>
      </c>
      <c r="E503" s="36">
        <v>2160</v>
      </c>
      <c r="F503" s="36">
        <v>2099.5</v>
      </c>
      <c r="G503" s="36">
        <v>2057</v>
      </c>
      <c r="H503" s="36">
        <v>2263</v>
      </c>
      <c r="I503" s="36">
        <v>2305.5</v>
      </c>
      <c r="J503" s="31">
        <v>2366</v>
      </c>
      <c r="K503" s="31">
        <v>2245</v>
      </c>
      <c r="L503" s="31">
        <v>2142</v>
      </c>
      <c r="M503" s="53">
        <v>3.26755</v>
      </c>
      <c r="N503" s="1"/>
      <c r="O503" s="1"/>
    </row>
    <row r="504" spans="1:15" ht="12.75" customHeight="1">
      <c r="A504" s="33">
        <v>494</v>
      </c>
      <c r="B504" s="53" t="s">
        <v>234</v>
      </c>
      <c r="C504" s="53">
        <v>532.45000000000005</v>
      </c>
      <c r="D504" s="36">
        <v>535.43333333333339</v>
      </c>
      <c r="E504" s="36">
        <v>528.86666666666679</v>
      </c>
      <c r="F504" s="36">
        <v>525.28333333333342</v>
      </c>
      <c r="G504" s="36">
        <v>518.71666666666681</v>
      </c>
      <c r="H504" s="36">
        <v>539.01666666666677</v>
      </c>
      <c r="I504" s="36">
        <v>545.58333333333337</v>
      </c>
      <c r="J504" s="36">
        <v>549.16666666666674</v>
      </c>
      <c r="K504" s="31">
        <v>542</v>
      </c>
      <c r="L504" s="31">
        <v>531.85</v>
      </c>
      <c r="M504" s="31">
        <v>78.679910000000007</v>
      </c>
      <c r="N504" s="1"/>
      <c r="O504" s="1"/>
    </row>
    <row r="505" spans="1:15" ht="12.75" customHeight="1">
      <c r="A505" s="33">
        <v>495</v>
      </c>
      <c r="B505" s="192" t="s">
        <v>299</v>
      </c>
      <c r="C505" s="192">
        <v>23.87</v>
      </c>
      <c r="D505" s="193">
        <v>23.75</v>
      </c>
      <c r="E505" s="193">
        <v>23.48</v>
      </c>
      <c r="F505" s="193">
        <v>23.09</v>
      </c>
      <c r="G505" s="193">
        <v>22.82</v>
      </c>
      <c r="H505" s="193">
        <v>24.14</v>
      </c>
      <c r="I505" s="193">
        <v>24.409999999999997</v>
      </c>
      <c r="J505" s="193">
        <v>24.8</v>
      </c>
      <c r="K505" s="194">
        <v>24.02</v>
      </c>
      <c r="L505" s="194">
        <v>23.36</v>
      </c>
      <c r="M505" s="194">
        <v>1424.8332700000001</v>
      </c>
      <c r="N505" s="1"/>
      <c r="O505" s="1"/>
    </row>
    <row r="506" spans="1:15" ht="12.75" customHeight="1">
      <c r="A506" s="33">
        <v>496</v>
      </c>
      <c r="B506" s="265" t="s">
        <v>515</v>
      </c>
      <c r="C506" s="265">
        <v>15494.15</v>
      </c>
      <c r="D506" s="266">
        <v>15456.383333333333</v>
      </c>
      <c r="E506" s="266">
        <v>15112.766666666666</v>
      </c>
      <c r="F506" s="266">
        <v>14731.383333333333</v>
      </c>
      <c r="G506" s="266">
        <v>14387.766666666666</v>
      </c>
      <c r="H506" s="266">
        <v>15837.766666666666</v>
      </c>
      <c r="I506" s="266">
        <v>16181.383333333331</v>
      </c>
      <c r="J506" s="266">
        <v>16562.766666666666</v>
      </c>
      <c r="K506" s="267">
        <v>15800</v>
      </c>
      <c r="L506" s="267">
        <v>15075</v>
      </c>
      <c r="M506" s="267">
        <v>0.10831</v>
      </c>
      <c r="N506" s="1"/>
      <c r="O506" s="1"/>
    </row>
    <row r="507" spans="1:15" ht="12.75" customHeight="1">
      <c r="A507" s="33">
        <v>497</v>
      </c>
      <c r="B507" s="207" t="s">
        <v>235</v>
      </c>
      <c r="C507" s="207">
        <v>142</v>
      </c>
      <c r="D507" s="208">
        <v>141.70000000000002</v>
      </c>
      <c r="E507" s="208">
        <v>140.35000000000002</v>
      </c>
      <c r="F507" s="208">
        <v>138.70000000000002</v>
      </c>
      <c r="G507" s="208">
        <v>137.35000000000002</v>
      </c>
      <c r="H507" s="208">
        <v>143.35000000000002</v>
      </c>
      <c r="I507" s="208">
        <v>144.69999999999999</v>
      </c>
      <c r="J507" s="208">
        <v>146.35000000000002</v>
      </c>
      <c r="K507" s="206">
        <v>143.05000000000001</v>
      </c>
      <c r="L507" s="206">
        <v>140.05000000000001</v>
      </c>
      <c r="M507" s="206">
        <v>99.646469999999994</v>
      </c>
      <c r="N507" s="191"/>
      <c r="O507" s="191"/>
    </row>
    <row r="508" spans="1:15" ht="12.75" customHeight="1">
      <c r="A508" s="33">
        <v>498</v>
      </c>
      <c r="B508" s="268" t="s">
        <v>516</v>
      </c>
      <c r="C508" s="268">
        <v>789.8</v>
      </c>
      <c r="D508" s="268">
        <v>785.66666666666663</v>
      </c>
      <c r="E508" s="268">
        <v>774.33333333333326</v>
      </c>
      <c r="F508" s="268">
        <v>758.86666666666667</v>
      </c>
      <c r="G508" s="268">
        <v>747.5333333333333</v>
      </c>
      <c r="H508" s="268">
        <v>801.13333333333321</v>
      </c>
      <c r="I508" s="268">
        <v>812.46666666666647</v>
      </c>
      <c r="J508" s="268">
        <v>827.93333333333317</v>
      </c>
      <c r="K508" s="268">
        <v>797</v>
      </c>
      <c r="L508" s="268">
        <v>770.2</v>
      </c>
      <c r="M508" s="268">
        <v>8.0756599999999992</v>
      </c>
      <c r="N508" s="191"/>
      <c r="O508" s="191"/>
    </row>
    <row r="509" spans="1:15" ht="12.75" customHeight="1">
      <c r="A509" s="264">
        <v>499</v>
      </c>
      <c r="B509" s="270" t="s">
        <v>300</v>
      </c>
      <c r="C509" s="270">
        <v>244.45</v>
      </c>
      <c r="D509" s="270">
        <v>246.20000000000002</v>
      </c>
      <c r="E509" s="270">
        <v>240.10000000000002</v>
      </c>
      <c r="F509" s="270">
        <v>235.75</v>
      </c>
      <c r="G509" s="270">
        <v>229.65</v>
      </c>
      <c r="H509" s="270">
        <v>250.55000000000004</v>
      </c>
      <c r="I509" s="270">
        <v>256.64999999999998</v>
      </c>
      <c r="J509" s="270">
        <v>261.00000000000006</v>
      </c>
      <c r="K509" s="270">
        <v>252.3</v>
      </c>
      <c r="L509" s="270">
        <v>241.85</v>
      </c>
      <c r="M509" s="270">
        <v>558.33056999999997</v>
      </c>
      <c r="N509" s="191"/>
      <c r="O509" s="191"/>
    </row>
    <row r="510" spans="1:15" ht="12.75" customHeight="1">
      <c r="A510" s="206">
        <v>500</v>
      </c>
      <c r="B510" s="268" t="s">
        <v>236</v>
      </c>
      <c r="C510" s="268">
        <v>1111.55</v>
      </c>
      <c r="D510" s="268">
        <v>1119.8500000000001</v>
      </c>
      <c r="E510" s="268">
        <v>1099.7500000000002</v>
      </c>
      <c r="F510" s="268">
        <v>1087.95</v>
      </c>
      <c r="G510" s="268">
        <v>1067.8500000000001</v>
      </c>
      <c r="H510" s="268">
        <v>1131.6500000000003</v>
      </c>
      <c r="I510" s="268">
        <v>1151.7500000000002</v>
      </c>
      <c r="J510" s="268">
        <v>1163.5500000000004</v>
      </c>
      <c r="K510" s="268">
        <v>1139.95</v>
      </c>
      <c r="L510" s="268">
        <v>1108.05</v>
      </c>
      <c r="M510" s="268">
        <v>28.182510000000001</v>
      </c>
      <c r="N510" s="191"/>
      <c r="O510" s="191"/>
    </row>
    <row r="511" spans="1:15" ht="12.75" customHeight="1">
      <c r="A511" s="206">
        <v>501</v>
      </c>
      <c r="B511" s="271" t="s">
        <v>872</v>
      </c>
      <c r="C511" s="271">
        <v>2854.55</v>
      </c>
      <c r="D511" s="271">
        <v>2891.5666666666671</v>
      </c>
      <c r="E511" s="271">
        <v>2788.1333333333341</v>
      </c>
      <c r="F511" s="271">
        <v>2721.7166666666672</v>
      </c>
      <c r="G511" s="271">
        <v>2618.2833333333342</v>
      </c>
      <c r="H511" s="271">
        <v>2957.983333333334</v>
      </c>
      <c r="I511" s="271">
        <v>3061.4166666666674</v>
      </c>
      <c r="J511" s="271">
        <v>3127.8333333333339</v>
      </c>
      <c r="K511" s="271">
        <v>2995</v>
      </c>
      <c r="L511" s="271">
        <v>2825.15</v>
      </c>
      <c r="M511" s="271">
        <v>1.9886900000000001</v>
      </c>
      <c r="N511" s="191"/>
      <c r="O511" s="191"/>
    </row>
    <row r="512" spans="1:15" ht="12.75" customHeight="1">
      <c r="N512" s="191"/>
      <c r="O512" s="191"/>
    </row>
    <row r="513" spans="1:15" ht="12.75" customHeight="1">
      <c r="N513" s="1"/>
      <c r="O513" s="1"/>
    </row>
    <row r="514" spans="1:15" ht="12.75" customHeight="1">
      <c r="N514" s="191"/>
      <c r="O514" s="191"/>
    </row>
    <row r="515" spans="1:15" ht="12.75" customHeight="1">
      <c r="N515" s="191"/>
      <c r="O515" s="19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239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248</v>
      </c>
      <c r="N530" s="1"/>
      <c r="O530" s="1"/>
    </row>
    <row r="531" spans="1:15" ht="12.75" customHeight="1">
      <c r="A531" s="64" t="s">
        <v>249</v>
      </c>
      <c r="N531" s="1"/>
      <c r="O531" s="1"/>
    </row>
    <row r="532" spans="1:15" ht="12.75" customHeight="1">
      <c r="A532" s="64" t="s">
        <v>250</v>
      </c>
      <c r="N532" s="1"/>
      <c r="O532" s="1"/>
    </row>
    <row r="533" spans="1:15" ht="12.75" customHeight="1">
      <c r="A533" s="64" t="s">
        <v>251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3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280" customWidth="1"/>
    <col min="2" max="2" width="14.33203125" style="218" customWidth="1"/>
    <col min="3" max="3" width="28.33203125" style="206" customWidth="1"/>
    <col min="4" max="4" width="55.6640625" style="206" customWidth="1"/>
    <col min="5" max="5" width="12.44140625" style="206" customWidth="1"/>
    <col min="6" max="6" width="13.109375" style="281" customWidth="1"/>
    <col min="7" max="7" width="9.5546875" style="218" customWidth="1"/>
    <col min="8" max="8" width="10.33203125" style="218" customWidth="1"/>
    <col min="9" max="9" width="9.33203125" style="258" customWidth="1"/>
    <col min="10" max="10" width="14.33203125" style="258" customWidth="1"/>
    <col min="11" max="28" width="9.33203125" style="258" customWidth="1"/>
    <col min="29" max="16384" width="14.44140625" style="258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58"/>
      <c r="B5" s="359"/>
      <c r="C5" s="358"/>
      <c r="D5" s="359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518</v>
      </c>
      <c r="B7" s="360" t="s">
        <v>519</v>
      </c>
      <c r="C7" s="360"/>
      <c r="D7" s="7">
        <f>Main!B10</f>
        <v>45538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2.8">
      <c r="A9" s="81" t="s">
        <v>520</v>
      </c>
      <c r="B9" s="82" t="s">
        <v>521</v>
      </c>
      <c r="C9" s="82" t="s">
        <v>522</v>
      </c>
      <c r="D9" s="82" t="s">
        <v>523</v>
      </c>
      <c r="E9" s="82" t="s">
        <v>524</v>
      </c>
      <c r="F9" s="82" t="s">
        <v>525</v>
      </c>
      <c r="G9" s="82" t="s">
        <v>526</v>
      </c>
      <c r="H9" s="82" t="s">
        <v>527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45537</v>
      </c>
      <c r="B10" s="32">
        <v>532403</v>
      </c>
      <c r="C10" s="31" t="s">
        <v>999</v>
      </c>
      <c r="D10" s="31" t="s">
        <v>1000</v>
      </c>
      <c r="E10" s="31" t="s">
        <v>528</v>
      </c>
      <c r="F10" s="84">
        <v>31432</v>
      </c>
      <c r="G10" s="32">
        <v>5.4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45537</v>
      </c>
      <c r="B11" s="32">
        <v>532403</v>
      </c>
      <c r="C11" s="31" t="s">
        <v>999</v>
      </c>
      <c r="D11" s="31" t="s">
        <v>1001</v>
      </c>
      <c r="E11" s="31" t="s">
        <v>529</v>
      </c>
      <c r="F11" s="84">
        <v>30952</v>
      </c>
      <c r="G11" s="32">
        <v>5.4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45537</v>
      </c>
      <c r="B12" s="32">
        <v>540135</v>
      </c>
      <c r="C12" s="31" t="s">
        <v>1002</v>
      </c>
      <c r="D12" s="31" t="s">
        <v>1003</v>
      </c>
      <c r="E12" s="31" t="s">
        <v>529</v>
      </c>
      <c r="F12" s="84">
        <v>5642827</v>
      </c>
      <c r="G12" s="32">
        <v>1.62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45537</v>
      </c>
      <c r="B13" s="32">
        <v>540135</v>
      </c>
      <c r="C13" s="31" t="s">
        <v>1002</v>
      </c>
      <c r="D13" s="31" t="s">
        <v>1003</v>
      </c>
      <c r="E13" s="31" t="s">
        <v>528</v>
      </c>
      <c r="F13" s="84">
        <v>8778192</v>
      </c>
      <c r="G13" s="32">
        <v>1.6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45537</v>
      </c>
      <c r="B14" s="32">
        <v>539455</v>
      </c>
      <c r="C14" s="31" t="s">
        <v>1004</v>
      </c>
      <c r="D14" s="31" t="s">
        <v>873</v>
      </c>
      <c r="E14" s="31" t="s">
        <v>529</v>
      </c>
      <c r="F14" s="84">
        <v>29600</v>
      </c>
      <c r="G14" s="32">
        <v>33.64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45537</v>
      </c>
      <c r="B15" s="32">
        <v>539455</v>
      </c>
      <c r="C15" s="31" t="s">
        <v>1004</v>
      </c>
      <c r="D15" s="31" t="s">
        <v>1005</v>
      </c>
      <c r="E15" s="31" t="s">
        <v>528</v>
      </c>
      <c r="F15" s="84">
        <v>41000</v>
      </c>
      <c r="G15" s="32">
        <v>34.04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45537</v>
      </c>
      <c r="B16" s="32">
        <v>539455</v>
      </c>
      <c r="C16" s="31" t="s">
        <v>1004</v>
      </c>
      <c r="D16" s="31" t="s">
        <v>1006</v>
      </c>
      <c r="E16" s="31" t="s">
        <v>528</v>
      </c>
      <c r="F16" s="84">
        <v>35000</v>
      </c>
      <c r="G16" s="32">
        <v>32.94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45537</v>
      </c>
      <c r="B17" s="32">
        <v>539455</v>
      </c>
      <c r="C17" s="31" t="s">
        <v>1004</v>
      </c>
      <c r="D17" s="31" t="s">
        <v>1007</v>
      </c>
      <c r="E17" s="31" t="s">
        <v>528</v>
      </c>
      <c r="F17" s="84">
        <v>22392</v>
      </c>
      <c r="G17" s="32">
        <v>33.590000000000003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45537</v>
      </c>
      <c r="B18" s="32">
        <v>539455</v>
      </c>
      <c r="C18" s="31" t="s">
        <v>1004</v>
      </c>
      <c r="D18" s="31" t="s">
        <v>1008</v>
      </c>
      <c r="E18" s="31" t="s">
        <v>529</v>
      </c>
      <c r="F18" s="84">
        <v>22268</v>
      </c>
      <c r="G18" s="32">
        <v>33.6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45537</v>
      </c>
      <c r="B19" s="32">
        <v>540829</v>
      </c>
      <c r="C19" s="31" t="s">
        <v>1009</v>
      </c>
      <c r="D19" s="31" t="s">
        <v>1010</v>
      </c>
      <c r="E19" s="31" t="s">
        <v>528</v>
      </c>
      <c r="F19" s="84">
        <v>30000</v>
      </c>
      <c r="G19" s="32">
        <v>26.42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45537</v>
      </c>
      <c r="B20" s="32">
        <v>540829</v>
      </c>
      <c r="C20" s="31" t="s">
        <v>1009</v>
      </c>
      <c r="D20" s="31" t="s">
        <v>873</v>
      </c>
      <c r="E20" s="31" t="s">
        <v>529</v>
      </c>
      <c r="F20" s="84">
        <v>20000</v>
      </c>
      <c r="G20" s="32">
        <v>26.39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45537</v>
      </c>
      <c r="B21" s="32">
        <v>506365</v>
      </c>
      <c r="C21" s="31" t="s">
        <v>912</v>
      </c>
      <c r="D21" s="31" t="s">
        <v>913</v>
      </c>
      <c r="E21" s="31" t="s">
        <v>529</v>
      </c>
      <c r="F21" s="84">
        <v>13855</v>
      </c>
      <c r="G21" s="32">
        <v>80.900000000000006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45537</v>
      </c>
      <c r="B22" s="32">
        <v>506365</v>
      </c>
      <c r="C22" s="31" t="s">
        <v>912</v>
      </c>
      <c r="D22" s="31" t="s">
        <v>917</v>
      </c>
      <c r="E22" s="31" t="s">
        <v>528</v>
      </c>
      <c r="F22" s="84">
        <v>15045</v>
      </c>
      <c r="G22" s="32">
        <v>80.56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45537</v>
      </c>
      <c r="B23" s="32">
        <v>543606</v>
      </c>
      <c r="C23" s="31" t="s">
        <v>1011</v>
      </c>
      <c r="D23" s="31" t="s">
        <v>1012</v>
      </c>
      <c r="E23" s="31" t="s">
        <v>529</v>
      </c>
      <c r="F23" s="84">
        <v>32000</v>
      </c>
      <c r="G23" s="32">
        <v>69.5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45537</v>
      </c>
      <c r="B24" s="32">
        <v>539559</v>
      </c>
      <c r="C24" s="31" t="s">
        <v>1013</v>
      </c>
      <c r="D24" s="31" t="s">
        <v>1014</v>
      </c>
      <c r="E24" s="31" t="s">
        <v>529</v>
      </c>
      <c r="F24" s="84">
        <v>114178</v>
      </c>
      <c r="G24" s="32">
        <v>7.96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45537</v>
      </c>
      <c r="B25" s="32">
        <v>539559</v>
      </c>
      <c r="C25" s="31" t="s">
        <v>1013</v>
      </c>
      <c r="D25" s="31" t="s">
        <v>1014</v>
      </c>
      <c r="E25" s="31" t="s">
        <v>528</v>
      </c>
      <c r="F25" s="84">
        <v>450467</v>
      </c>
      <c r="G25" s="32">
        <v>8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45537</v>
      </c>
      <c r="B26" s="32">
        <v>539559</v>
      </c>
      <c r="C26" s="31" t="s">
        <v>1013</v>
      </c>
      <c r="D26" s="31" t="s">
        <v>1015</v>
      </c>
      <c r="E26" s="31" t="s">
        <v>529</v>
      </c>
      <c r="F26" s="84">
        <v>1041439</v>
      </c>
      <c r="G26" s="32">
        <v>8.01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45537</v>
      </c>
      <c r="B27" s="32">
        <v>540080</v>
      </c>
      <c r="C27" s="31" t="s">
        <v>1016</v>
      </c>
      <c r="D27" s="31" t="s">
        <v>1017</v>
      </c>
      <c r="E27" s="31" t="s">
        <v>528</v>
      </c>
      <c r="F27" s="84">
        <v>860000</v>
      </c>
      <c r="G27" s="32">
        <v>11.62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45537</v>
      </c>
      <c r="B28" s="32">
        <v>540080</v>
      </c>
      <c r="C28" s="31" t="s">
        <v>1016</v>
      </c>
      <c r="D28" s="31" t="s">
        <v>1018</v>
      </c>
      <c r="E28" s="31" t="s">
        <v>529</v>
      </c>
      <c r="F28" s="84">
        <v>940084</v>
      </c>
      <c r="G28" s="32">
        <v>11.63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45537</v>
      </c>
      <c r="B29" s="32">
        <v>521137</v>
      </c>
      <c r="C29" s="31" t="s">
        <v>940</v>
      </c>
      <c r="D29" s="31" t="s">
        <v>1019</v>
      </c>
      <c r="E29" s="31" t="s">
        <v>528</v>
      </c>
      <c r="F29" s="84">
        <v>60478</v>
      </c>
      <c r="G29" s="32">
        <v>5.14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45537</v>
      </c>
      <c r="B30" s="32">
        <v>512443</v>
      </c>
      <c r="C30" s="31" t="s">
        <v>1020</v>
      </c>
      <c r="D30" s="31" t="s">
        <v>1021</v>
      </c>
      <c r="E30" s="31" t="s">
        <v>528</v>
      </c>
      <c r="F30" s="84">
        <v>50000</v>
      </c>
      <c r="G30" s="32">
        <v>8.27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45537</v>
      </c>
      <c r="B31" s="32">
        <v>509563</v>
      </c>
      <c r="C31" s="31" t="s">
        <v>955</v>
      </c>
      <c r="D31" s="31" t="s">
        <v>873</v>
      </c>
      <c r="E31" s="31" t="s">
        <v>529</v>
      </c>
      <c r="F31" s="84">
        <v>64334</v>
      </c>
      <c r="G31" s="32">
        <v>46.8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45537</v>
      </c>
      <c r="B32" s="32">
        <v>531723</v>
      </c>
      <c r="C32" s="31" t="s">
        <v>946</v>
      </c>
      <c r="D32" s="31" t="s">
        <v>1022</v>
      </c>
      <c r="E32" s="31" t="s">
        <v>528</v>
      </c>
      <c r="F32" s="84">
        <v>4477359</v>
      </c>
      <c r="G32" s="32">
        <v>1.58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45537</v>
      </c>
      <c r="B33" s="32">
        <v>531723</v>
      </c>
      <c r="C33" s="31" t="s">
        <v>946</v>
      </c>
      <c r="D33" s="31" t="s">
        <v>929</v>
      </c>
      <c r="E33" s="31" t="s">
        <v>528</v>
      </c>
      <c r="F33" s="84">
        <v>7226099</v>
      </c>
      <c r="G33" s="32">
        <v>1.44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45537</v>
      </c>
      <c r="B34" s="32">
        <v>532139</v>
      </c>
      <c r="C34" s="31" t="s">
        <v>1023</v>
      </c>
      <c r="D34" s="31" t="s">
        <v>1024</v>
      </c>
      <c r="E34" s="31" t="s">
        <v>529</v>
      </c>
      <c r="F34" s="84">
        <v>22050</v>
      </c>
      <c r="G34" s="32">
        <v>1.63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45537</v>
      </c>
      <c r="B35" s="32">
        <v>532139</v>
      </c>
      <c r="C35" s="31" t="s">
        <v>1023</v>
      </c>
      <c r="D35" s="31" t="s">
        <v>1025</v>
      </c>
      <c r="E35" s="31" t="s">
        <v>528</v>
      </c>
      <c r="F35" s="84">
        <v>18541</v>
      </c>
      <c r="G35" s="32">
        <v>1.62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45537</v>
      </c>
      <c r="B36" s="32">
        <v>539206</v>
      </c>
      <c r="C36" s="31" t="s">
        <v>957</v>
      </c>
      <c r="D36" s="31" t="s">
        <v>958</v>
      </c>
      <c r="E36" s="31" t="s">
        <v>529</v>
      </c>
      <c r="F36" s="84">
        <v>16596</v>
      </c>
      <c r="G36" s="32">
        <v>67.45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45537</v>
      </c>
      <c r="B37" s="32">
        <v>539175</v>
      </c>
      <c r="C37" s="31" t="s">
        <v>1026</v>
      </c>
      <c r="D37" s="31" t="s">
        <v>1027</v>
      </c>
      <c r="E37" s="31" t="s">
        <v>529</v>
      </c>
      <c r="F37" s="84">
        <v>32396</v>
      </c>
      <c r="G37" s="32">
        <v>6.41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45537</v>
      </c>
      <c r="B38" s="32">
        <v>539175</v>
      </c>
      <c r="C38" s="31" t="s">
        <v>1026</v>
      </c>
      <c r="D38" s="31" t="s">
        <v>1028</v>
      </c>
      <c r="E38" s="31" t="s">
        <v>529</v>
      </c>
      <c r="F38" s="84">
        <v>44251</v>
      </c>
      <c r="G38" s="32">
        <v>6.32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45537</v>
      </c>
      <c r="B39" s="32">
        <v>543951</v>
      </c>
      <c r="C39" s="31" t="s">
        <v>896</v>
      </c>
      <c r="D39" s="31" t="s">
        <v>897</v>
      </c>
      <c r="E39" s="31" t="s">
        <v>529</v>
      </c>
      <c r="F39" s="84">
        <v>54000</v>
      </c>
      <c r="G39" s="32">
        <v>66.86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45537</v>
      </c>
      <c r="B40" s="32">
        <v>523467</v>
      </c>
      <c r="C40" s="31" t="s">
        <v>1029</v>
      </c>
      <c r="D40" s="31" t="s">
        <v>1030</v>
      </c>
      <c r="E40" s="31" t="s">
        <v>528</v>
      </c>
      <c r="F40" s="84">
        <v>510000</v>
      </c>
      <c r="G40" s="32">
        <v>2.0499999999999998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45537</v>
      </c>
      <c r="B41" s="32">
        <v>543286</v>
      </c>
      <c r="C41" s="31" t="s">
        <v>1031</v>
      </c>
      <c r="D41" s="31" t="s">
        <v>1032</v>
      </c>
      <c r="E41" s="31" t="s">
        <v>529</v>
      </c>
      <c r="F41" s="84">
        <v>36000</v>
      </c>
      <c r="G41" s="32">
        <v>9.5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45537</v>
      </c>
      <c r="B42" s="32">
        <v>543286</v>
      </c>
      <c r="C42" s="31" t="s">
        <v>1031</v>
      </c>
      <c r="D42" s="31" t="s">
        <v>1033</v>
      </c>
      <c r="E42" s="31" t="s">
        <v>528</v>
      </c>
      <c r="F42" s="84">
        <v>36000</v>
      </c>
      <c r="G42" s="32">
        <v>9.5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45537</v>
      </c>
      <c r="B43" s="32">
        <v>539910</v>
      </c>
      <c r="C43" s="31" t="s">
        <v>1034</v>
      </c>
      <c r="D43" s="31" t="s">
        <v>1035</v>
      </c>
      <c r="E43" s="31" t="s">
        <v>529</v>
      </c>
      <c r="F43" s="84">
        <v>153547</v>
      </c>
      <c r="G43" s="32">
        <v>1.6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45537</v>
      </c>
      <c r="B44" s="32">
        <v>539910</v>
      </c>
      <c r="C44" s="31" t="s">
        <v>1034</v>
      </c>
      <c r="D44" s="31" t="s">
        <v>954</v>
      </c>
      <c r="E44" s="31" t="s">
        <v>528</v>
      </c>
      <c r="F44" s="84">
        <v>129789</v>
      </c>
      <c r="G44" s="32">
        <v>1.6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45537</v>
      </c>
      <c r="B45" s="32">
        <v>539910</v>
      </c>
      <c r="C45" s="31" t="s">
        <v>1034</v>
      </c>
      <c r="D45" s="31" t="s">
        <v>954</v>
      </c>
      <c r="E45" s="31" t="s">
        <v>529</v>
      </c>
      <c r="F45" s="84">
        <v>11</v>
      </c>
      <c r="G45" s="32">
        <v>1.73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45537</v>
      </c>
      <c r="B46" s="32">
        <v>539408</v>
      </c>
      <c r="C46" s="31" t="s">
        <v>1036</v>
      </c>
      <c r="D46" s="31" t="s">
        <v>1037</v>
      </c>
      <c r="E46" s="31" t="s">
        <v>528</v>
      </c>
      <c r="F46" s="84">
        <v>60603</v>
      </c>
      <c r="G46" s="32">
        <v>21.02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45537</v>
      </c>
      <c r="B47" s="32">
        <v>539408</v>
      </c>
      <c r="C47" s="31" t="s">
        <v>1036</v>
      </c>
      <c r="D47" s="31" t="s">
        <v>1038</v>
      </c>
      <c r="E47" s="31" t="s">
        <v>529</v>
      </c>
      <c r="F47" s="84">
        <v>51000</v>
      </c>
      <c r="G47" s="32">
        <v>21.02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45537</v>
      </c>
      <c r="B48" s="32">
        <v>533602</v>
      </c>
      <c r="C48" s="31" t="s">
        <v>918</v>
      </c>
      <c r="D48" s="31" t="s">
        <v>1039</v>
      </c>
      <c r="E48" s="31" t="s">
        <v>528</v>
      </c>
      <c r="F48" s="84">
        <v>2337000</v>
      </c>
      <c r="G48" s="32">
        <v>2.77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45537</v>
      </c>
      <c r="B49" s="32">
        <v>533602</v>
      </c>
      <c r="C49" s="31" t="s">
        <v>918</v>
      </c>
      <c r="D49" s="31" t="s">
        <v>1039</v>
      </c>
      <c r="E49" s="31" t="s">
        <v>529</v>
      </c>
      <c r="F49" s="84">
        <v>2337000</v>
      </c>
      <c r="G49" s="32">
        <v>2.56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45537</v>
      </c>
      <c r="B50" s="32">
        <v>533602</v>
      </c>
      <c r="C50" s="31" t="s">
        <v>918</v>
      </c>
      <c r="D50" s="31" t="s">
        <v>1040</v>
      </c>
      <c r="E50" s="31" t="s">
        <v>529</v>
      </c>
      <c r="F50" s="84">
        <v>2300000</v>
      </c>
      <c r="G50" s="32">
        <v>2.72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45537</v>
      </c>
      <c r="B51" s="32">
        <v>512595</v>
      </c>
      <c r="C51" s="31" t="s">
        <v>1041</v>
      </c>
      <c r="D51" s="31" t="s">
        <v>990</v>
      </c>
      <c r="E51" s="31" t="s">
        <v>528</v>
      </c>
      <c r="F51" s="84">
        <v>5000</v>
      </c>
      <c r="G51" s="32">
        <v>659.4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45537</v>
      </c>
      <c r="B52" s="32">
        <v>512595</v>
      </c>
      <c r="C52" s="31" t="s">
        <v>1041</v>
      </c>
      <c r="D52" s="31" t="s">
        <v>1042</v>
      </c>
      <c r="E52" s="31" t="s">
        <v>528</v>
      </c>
      <c r="F52" s="84">
        <v>3570</v>
      </c>
      <c r="G52" s="32">
        <v>662.26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45537</v>
      </c>
      <c r="B53" s="32">
        <v>512595</v>
      </c>
      <c r="C53" s="31" t="s">
        <v>1041</v>
      </c>
      <c r="D53" s="31" t="s">
        <v>1005</v>
      </c>
      <c r="E53" s="31" t="s">
        <v>529</v>
      </c>
      <c r="F53" s="84">
        <v>5597</v>
      </c>
      <c r="G53" s="32">
        <v>662.28</v>
      </c>
      <c r="H53" s="32" t="s">
        <v>324</v>
      </c>
    </row>
    <row r="54" spans="1:28" customFormat="1" ht="15" customHeight="1">
      <c r="A54" s="83">
        <v>45537</v>
      </c>
      <c r="B54" s="32">
        <v>514418</v>
      </c>
      <c r="C54" s="31" t="s">
        <v>1043</v>
      </c>
      <c r="D54" s="31" t="s">
        <v>1044</v>
      </c>
      <c r="E54" s="31" t="s">
        <v>528</v>
      </c>
      <c r="F54" s="84">
        <v>2698</v>
      </c>
      <c r="G54" s="32">
        <v>560.72</v>
      </c>
      <c r="H54" s="32" t="s">
        <v>324</v>
      </c>
    </row>
    <row r="55" spans="1:28" customFormat="1" ht="15" customHeight="1">
      <c r="A55" s="83">
        <v>45537</v>
      </c>
      <c r="B55" s="32">
        <v>514418</v>
      </c>
      <c r="C55" s="31" t="s">
        <v>1043</v>
      </c>
      <c r="D55" s="31" t="s">
        <v>1044</v>
      </c>
      <c r="E55" s="31" t="s">
        <v>529</v>
      </c>
      <c r="F55" s="84">
        <v>320124</v>
      </c>
      <c r="G55" s="32">
        <v>557</v>
      </c>
      <c r="H55" s="32" t="s">
        <v>324</v>
      </c>
    </row>
    <row r="56" spans="1:28" customFormat="1" ht="15" customHeight="1">
      <c r="A56" s="83">
        <v>45537</v>
      </c>
      <c r="B56" s="32">
        <v>514418</v>
      </c>
      <c r="C56" s="31" t="s">
        <v>1043</v>
      </c>
      <c r="D56" s="31" t="s">
        <v>1045</v>
      </c>
      <c r="E56" s="31" t="s">
        <v>528</v>
      </c>
      <c r="F56" s="84">
        <v>320124</v>
      </c>
      <c r="G56" s="32">
        <v>557</v>
      </c>
      <c r="H56" s="32" t="s">
        <v>324</v>
      </c>
    </row>
    <row r="57" spans="1:28" customFormat="1" ht="15" customHeight="1">
      <c r="A57" s="83">
        <v>45537</v>
      </c>
      <c r="B57" s="32">
        <v>541337</v>
      </c>
      <c r="C57" s="31" t="s">
        <v>1046</v>
      </c>
      <c r="D57" s="31" t="s">
        <v>1047</v>
      </c>
      <c r="E57" s="31" t="s">
        <v>529</v>
      </c>
      <c r="F57" s="84">
        <v>51000</v>
      </c>
      <c r="G57" s="32">
        <v>7.6</v>
      </c>
      <c r="H57" s="32" t="s">
        <v>324</v>
      </c>
    </row>
    <row r="58" spans="1:28" customFormat="1" ht="15" customHeight="1">
      <c r="A58" s="83">
        <v>45537</v>
      </c>
      <c r="B58" s="32">
        <v>543579</v>
      </c>
      <c r="C58" s="31" t="s">
        <v>1048</v>
      </c>
      <c r="D58" s="31" t="s">
        <v>1049</v>
      </c>
      <c r="E58" s="31" t="s">
        <v>529</v>
      </c>
      <c r="F58" s="84">
        <v>348000</v>
      </c>
      <c r="G58" s="32">
        <v>12.76</v>
      </c>
      <c r="H58" s="32" t="s">
        <v>324</v>
      </c>
    </row>
    <row r="59" spans="1:28" customFormat="1" ht="15" customHeight="1">
      <c r="A59" s="83">
        <v>45537</v>
      </c>
      <c r="B59" s="32">
        <v>543579</v>
      </c>
      <c r="C59" s="31" t="s">
        <v>1048</v>
      </c>
      <c r="D59" s="31" t="s">
        <v>1050</v>
      </c>
      <c r="E59" s="31" t="s">
        <v>528</v>
      </c>
      <c r="F59" s="84">
        <v>336000</v>
      </c>
      <c r="G59" s="32">
        <v>12.75</v>
      </c>
      <c r="H59" s="32" t="s">
        <v>324</v>
      </c>
    </row>
    <row r="60" spans="1:28" customFormat="1" ht="15" customHeight="1">
      <c r="A60" s="83">
        <v>45537</v>
      </c>
      <c r="B60" s="32">
        <v>543305</v>
      </c>
      <c r="C60" s="31" t="s">
        <v>1051</v>
      </c>
      <c r="D60" s="31" t="s">
        <v>1052</v>
      </c>
      <c r="E60" s="31" t="s">
        <v>528</v>
      </c>
      <c r="F60" s="84">
        <v>84000</v>
      </c>
      <c r="G60" s="32">
        <v>10.07</v>
      </c>
      <c r="H60" s="32" t="s">
        <v>324</v>
      </c>
    </row>
    <row r="61" spans="1:28" customFormat="1" ht="15" customHeight="1">
      <c r="A61" s="83">
        <v>45537</v>
      </c>
      <c r="B61" s="32">
        <v>530557</v>
      </c>
      <c r="C61" s="31" t="s">
        <v>1053</v>
      </c>
      <c r="D61" s="31" t="s">
        <v>956</v>
      </c>
      <c r="E61" s="31" t="s">
        <v>529</v>
      </c>
      <c r="F61" s="84">
        <v>5373920</v>
      </c>
      <c r="G61" s="32">
        <v>0.86</v>
      </c>
      <c r="H61" s="32" t="s">
        <v>324</v>
      </c>
    </row>
    <row r="62" spans="1:28" customFormat="1" ht="15" customHeight="1">
      <c r="A62" s="83">
        <v>45537</v>
      </c>
      <c r="B62" s="32">
        <v>540243</v>
      </c>
      <c r="C62" s="31" t="s">
        <v>1054</v>
      </c>
      <c r="D62" s="31" t="s">
        <v>1055</v>
      </c>
      <c r="E62" s="31" t="s">
        <v>529</v>
      </c>
      <c r="F62" s="84">
        <v>9723</v>
      </c>
      <c r="G62" s="32">
        <v>55.83</v>
      </c>
      <c r="H62" s="32" t="s">
        <v>324</v>
      </c>
    </row>
    <row r="63" spans="1:28" customFormat="1" ht="15" customHeight="1">
      <c r="A63" s="83">
        <v>45537</v>
      </c>
      <c r="B63" s="32">
        <v>540243</v>
      </c>
      <c r="C63" s="31" t="s">
        <v>1054</v>
      </c>
      <c r="D63" s="31" t="s">
        <v>1055</v>
      </c>
      <c r="E63" s="31" t="s">
        <v>528</v>
      </c>
      <c r="F63" s="84">
        <v>56567</v>
      </c>
      <c r="G63" s="32">
        <v>55.83</v>
      </c>
      <c r="H63" s="32" t="s">
        <v>324</v>
      </c>
    </row>
    <row r="64" spans="1:28" customFormat="1" ht="15" customHeight="1">
      <c r="A64" s="83">
        <v>45537</v>
      </c>
      <c r="B64" s="32">
        <v>531496</v>
      </c>
      <c r="C64" s="31" t="s">
        <v>1056</v>
      </c>
      <c r="D64" s="31" t="s">
        <v>1057</v>
      </c>
      <c r="E64" s="31" t="s">
        <v>528</v>
      </c>
      <c r="F64" s="84">
        <v>25911</v>
      </c>
      <c r="G64" s="32">
        <v>5.19</v>
      </c>
      <c r="H64" s="32" t="s">
        <v>324</v>
      </c>
    </row>
    <row r="65" spans="1:8" customFormat="1" ht="15" customHeight="1">
      <c r="A65" s="83">
        <v>45537</v>
      </c>
      <c r="B65" s="32">
        <v>531496</v>
      </c>
      <c r="C65" s="31" t="s">
        <v>1056</v>
      </c>
      <c r="D65" s="31" t="s">
        <v>1058</v>
      </c>
      <c r="E65" s="31" t="s">
        <v>529</v>
      </c>
      <c r="F65" s="84">
        <v>25911</v>
      </c>
      <c r="G65" s="32">
        <v>5.19</v>
      </c>
      <c r="H65" s="32" t="s">
        <v>324</v>
      </c>
    </row>
    <row r="66" spans="1:8" customFormat="1" ht="15" customHeight="1">
      <c r="A66" s="83">
        <v>45537</v>
      </c>
      <c r="B66" s="32">
        <v>523483</v>
      </c>
      <c r="C66" s="31" t="s">
        <v>961</v>
      </c>
      <c r="D66" s="31" t="s">
        <v>962</v>
      </c>
      <c r="E66" s="31" t="s">
        <v>528</v>
      </c>
      <c r="F66" s="84">
        <v>61970</v>
      </c>
      <c r="G66" s="32">
        <v>274.49</v>
      </c>
      <c r="H66" s="32" t="s">
        <v>324</v>
      </c>
    </row>
    <row r="67" spans="1:8" customFormat="1" ht="15" customHeight="1">
      <c r="A67" s="83">
        <v>45537</v>
      </c>
      <c r="B67" s="32">
        <v>531395</v>
      </c>
      <c r="C67" s="31" t="s">
        <v>903</v>
      </c>
      <c r="D67" s="31" t="s">
        <v>873</v>
      </c>
      <c r="E67" s="31" t="s">
        <v>529</v>
      </c>
      <c r="F67" s="84">
        <v>52875</v>
      </c>
      <c r="G67" s="32">
        <v>76.3</v>
      </c>
      <c r="H67" s="32" t="s">
        <v>324</v>
      </c>
    </row>
    <row r="68" spans="1:8" customFormat="1" ht="15" customHeight="1">
      <c r="A68" s="83">
        <v>45537</v>
      </c>
      <c r="B68" s="32">
        <v>531395</v>
      </c>
      <c r="C68" s="31" t="s">
        <v>903</v>
      </c>
      <c r="D68" s="31" t="s">
        <v>941</v>
      </c>
      <c r="E68" s="31" t="s">
        <v>528</v>
      </c>
      <c r="F68" s="84">
        <v>35000</v>
      </c>
      <c r="G68" s="32">
        <v>76.3</v>
      </c>
      <c r="H68" s="32" t="s">
        <v>324</v>
      </c>
    </row>
    <row r="69" spans="1:8" customFormat="1" ht="15" customHeight="1">
      <c r="A69" s="83">
        <v>45537</v>
      </c>
      <c r="B69" s="32">
        <v>541634</v>
      </c>
      <c r="C69" s="31" t="s">
        <v>1059</v>
      </c>
      <c r="D69" s="31" t="s">
        <v>1060</v>
      </c>
      <c r="E69" s="31" t="s">
        <v>528</v>
      </c>
      <c r="F69" s="84">
        <v>63500</v>
      </c>
      <c r="G69" s="32">
        <v>38.35</v>
      </c>
      <c r="H69" s="32" t="s">
        <v>324</v>
      </c>
    </row>
    <row r="70" spans="1:8" customFormat="1" ht="15" customHeight="1">
      <c r="A70" s="83">
        <v>45537</v>
      </c>
      <c r="B70" s="32">
        <v>539760</v>
      </c>
      <c r="C70" s="31" t="s">
        <v>1061</v>
      </c>
      <c r="D70" s="31" t="s">
        <v>1062</v>
      </c>
      <c r="E70" s="31" t="s">
        <v>529</v>
      </c>
      <c r="F70" s="84">
        <v>92066</v>
      </c>
      <c r="G70" s="32">
        <v>148.58000000000001</v>
      </c>
      <c r="H70" s="32" t="s">
        <v>324</v>
      </c>
    </row>
    <row r="71" spans="1:8" customFormat="1" ht="15" customHeight="1">
      <c r="A71" s="83">
        <v>45537</v>
      </c>
      <c r="B71" s="32">
        <v>543256</v>
      </c>
      <c r="C71" s="31" t="s">
        <v>1063</v>
      </c>
      <c r="D71" s="31" t="s">
        <v>1064</v>
      </c>
      <c r="E71" s="31" t="s">
        <v>529</v>
      </c>
      <c r="F71" s="84">
        <v>50167</v>
      </c>
      <c r="G71" s="32">
        <v>21.79</v>
      </c>
      <c r="H71" s="32" t="s">
        <v>324</v>
      </c>
    </row>
    <row r="72" spans="1:8" customFormat="1" ht="15" customHeight="1">
      <c r="A72" s="83">
        <v>45537</v>
      </c>
      <c r="B72" s="32">
        <v>539921</v>
      </c>
      <c r="C72" s="31" t="s">
        <v>963</v>
      </c>
      <c r="D72" s="31" t="s">
        <v>960</v>
      </c>
      <c r="E72" s="31" t="s">
        <v>528</v>
      </c>
      <c r="F72" s="84">
        <v>4720190</v>
      </c>
      <c r="G72" s="32">
        <v>122.85</v>
      </c>
      <c r="H72" s="32" t="s">
        <v>324</v>
      </c>
    </row>
    <row r="73" spans="1:8" customFormat="1" ht="15" customHeight="1">
      <c r="A73" s="83">
        <v>45537</v>
      </c>
      <c r="B73" s="32">
        <v>539921</v>
      </c>
      <c r="C73" s="31" t="s">
        <v>963</v>
      </c>
      <c r="D73" s="31" t="s">
        <v>1065</v>
      </c>
      <c r="E73" s="31" t="s">
        <v>529</v>
      </c>
      <c r="F73" s="84">
        <v>4720190</v>
      </c>
      <c r="G73" s="32">
        <v>122.85</v>
      </c>
      <c r="H73" s="32" t="s">
        <v>324</v>
      </c>
    </row>
    <row r="74" spans="1:8" customFormat="1" ht="15" customHeight="1">
      <c r="A74" s="83">
        <v>45537</v>
      </c>
      <c r="B74" s="32">
        <v>526841</v>
      </c>
      <c r="C74" s="31" t="s">
        <v>1066</v>
      </c>
      <c r="D74" s="31" t="s">
        <v>1067</v>
      </c>
      <c r="E74" s="31" t="s">
        <v>529</v>
      </c>
      <c r="F74" s="84">
        <v>31488</v>
      </c>
      <c r="G74" s="32">
        <v>36.57</v>
      </c>
      <c r="H74" s="32" t="s">
        <v>324</v>
      </c>
    </row>
    <row r="75" spans="1:8" customFormat="1" ht="15" customHeight="1">
      <c r="A75" s="83">
        <v>45537</v>
      </c>
      <c r="B75" s="32">
        <v>540259</v>
      </c>
      <c r="C75" s="31" t="s">
        <v>1068</v>
      </c>
      <c r="D75" s="31" t="s">
        <v>1069</v>
      </c>
      <c r="E75" s="31" t="s">
        <v>529</v>
      </c>
      <c r="F75" s="84">
        <v>80000</v>
      </c>
      <c r="G75" s="32">
        <v>8.9499999999999993</v>
      </c>
      <c r="H75" s="32" t="s">
        <v>324</v>
      </c>
    </row>
    <row r="76" spans="1:8" customFormat="1" ht="15" customHeight="1">
      <c r="A76" s="83">
        <v>45537</v>
      </c>
      <c r="B76" s="32">
        <v>540259</v>
      </c>
      <c r="C76" s="31" t="s">
        <v>1068</v>
      </c>
      <c r="D76" s="31" t="s">
        <v>1070</v>
      </c>
      <c r="E76" s="31" t="s">
        <v>528</v>
      </c>
      <c r="F76" s="84">
        <v>134000</v>
      </c>
      <c r="G76" s="32">
        <v>8.9499999999999993</v>
      </c>
      <c r="H76" s="32" t="s">
        <v>324</v>
      </c>
    </row>
    <row r="77" spans="1:8" customFormat="1" ht="15" customHeight="1">
      <c r="A77" s="83">
        <v>45537</v>
      </c>
      <c r="B77" s="32">
        <v>543963</v>
      </c>
      <c r="C77" s="31" t="s">
        <v>1071</v>
      </c>
      <c r="D77" s="31" t="s">
        <v>1072</v>
      </c>
      <c r="E77" s="31" t="s">
        <v>528</v>
      </c>
      <c r="F77" s="84">
        <v>99000</v>
      </c>
      <c r="G77" s="32">
        <v>50.02</v>
      </c>
      <c r="H77" s="32" t="s">
        <v>324</v>
      </c>
    </row>
    <row r="78" spans="1:8" customFormat="1" ht="15" customHeight="1">
      <c r="A78" s="83">
        <v>45537</v>
      </c>
      <c r="B78" s="32">
        <v>543963</v>
      </c>
      <c r="C78" s="31" t="s">
        <v>1071</v>
      </c>
      <c r="D78" s="31" t="s">
        <v>1073</v>
      </c>
      <c r="E78" s="31" t="s">
        <v>529</v>
      </c>
      <c r="F78" s="84">
        <v>603000</v>
      </c>
      <c r="G78" s="32">
        <v>49.13</v>
      </c>
      <c r="H78" s="32" t="s">
        <v>324</v>
      </c>
    </row>
    <row r="79" spans="1:8" customFormat="1" ht="15" customHeight="1">
      <c r="A79" s="83">
        <v>45537</v>
      </c>
      <c r="B79" s="32">
        <v>543963</v>
      </c>
      <c r="C79" s="31" t="s">
        <v>1071</v>
      </c>
      <c r="D79" s="31" t="s">
        <v>1074</v>
      </c>
      <c r="E79" s="31" t="s">
        <v>529</v>
      </c>
      <c r="F79" s="84">
        <v>3000</v>
      </c>
      <c r="G79" s="32">
        <v>50.3</v>
      </c>
      <c r="H79" s="32" t="s">
        <v>324</v>
      </c>
    </row>
    <row r="80" spans="1:8" customFormat="1" ht="15" customHeight="1">
      <c r="A80" s="83">
        <v>45537</v>
      </c>
      <c r="B80" s="32">
        <v>543963</v>
      </c>
      <c r="C80" s="31" t="s">
        <v>1071</v>
      </c>
      <c r="D80" s="31" t="s">
        <v>1074</v>
      </c>
      <c r="E80" s="31" t="s">
        <v>528</v>
      </c>
      <c r="F80" s="84">
        <v>60000</v>
      </c>
      <c r="G80" s="32">
        <v>50.02</v>
      </c>
      <c r="H80" s="32" t="s">
        <v>324</v>
      </c>
    </row>
    <row r="81" spans="1:8" customFormat="1" ht="15" customHeight="1">
      <c r="A81" s="83">
        <v>45537</v>
      </c>
      <c r="B81" s="32">
        <v>543963</v>
      </c>
      <c r="C81" s="31" t="s">
        <v>1071</v>
      </c>
      <c r="D81" s="31" t="s">
        <v>1075</v>
      </c>
      <c r="E81" s="31" t="s">
        <v>529</v>
      </c>
      <c r="F81" s="84">
        <v>90000</v>
      </c>
      <c r="G81" s="32">
        <v>50.25</v>
      </c>
      <c r="H81" s="32" t="s">
        <v>324</v>
      </c>
    </row>
    <row r="82" spans="1:8" customFormat="1" ht="15" customHeight="1">
      <c r="A82" s="83">
        <v>45537</v>
      </c>
      <c r="B82" s="32">
        <v>539217</v>
      </c>
      <c r="C82" s="31" t="s">
        <v>930</v>
      </c>
      <c r="D82" s="31" t="s">
        <v>931</v>
      </c>
      <c r="E82" s="31" t="s">
        <v>529</v>
      </c>
      <c r="F82" s="84">
        <v>8961885</v>
      </c>
      <c r="G82" s="32">
        <v>1.87</v>
      </c>
      <c r="H82" s="32" t="s">
        <v>324</v>
      </c>
    </row>
    <row r="83" spans="1:8" customFormat="1" ht="15" customHeight="1">
      <c r="A83" s="83">
        <v>45537</v>
      </c>
      <c r="B83" s="32">
        <v>539217</v>
      </c>
      <c r="C83" s="31" t="s">
        <v>930</v>
      </c>
      <c r="D83" s="31" t="s">
        <v>1076</v>
      </c>
      <c r="E83" s="31" t="s">
        <v>528</v>
      </c>
      <c r="F83" s="84">
        <v>5943000</v>
      </c>
      <c r="G83" s="32">
        <v>1.91</v>
      </c>
      <c r="H83" s="32" t="s">
        <v>324</v>
      </c>
    </row>
    <row r="84" spans="1:8" customFormat="1" ht="15" customHeight="1">
      <c r="A84" s="83">
        <v>45537</v>
      </c>
      <c r="B84" s="32">
        <v>538733</v>
      </c>
      <c r="C84" s="31" t="s">
        <v>1077</v>
      </c>
      <c r="D84" s="31" t="s">
        <v>953</v>
      </c>
      <c r="E84" s="31" t="s">
        <v>528</v>
      </c>
      <c r="F84" s="84">
        <v>81281</v>
      </c>
      <c r="G84" s="32">
        <v>4.41</v>
      </c>
      <c r="H84" s="32" t="s">
        <v>324</v>
      </c>
    </row>
    <row r="85" spans="1:8" customFormat="1" ht="15" customHeight="1">
      <c r="A85" s="83">
        <v>45537</v>
      </c>
      <c r="B85" s="32">
        <v>538733</v>
      </c>
      <c r="C85" s="31" t="s">
        <v>1077</v>
      </c>
      <c r="D85" s="31" t="s">
        <v>953</v>
      </c>
      <c r="E85" s="31" t="s">
        <v>529</v>
      </c>
      <c r="F85" s="84">
        <v>63</v>
      </c>
      <c r="G85" s="32">
        <v>4.71</v>
      </c>
      <c r="H85" s="32" t="s">
        <v>324</v>
      </c>
    </row>
    <row r="86" spans="1:8" customFormat="1" ht="15" customHeight="1">
      <c r="A86" s="83">
        <v>45537</v>
      </c>
      <c r="B86" s="32">
        <v>538733</v>
      </c>
      <c r="C86" s="31" t="s">
        <v>1077</v>
      </c>
      <c r="D86" s="31" t="s">
        <v>1078</v>
      </c>
      <c r="E86" s="31" t="s">
        <v>529</v>
      </c>
      <c r="F86" s="84">
        <v>102515</v>
      </c>
      <c r="G86" s="32">
        <v>4.4400000000000004</v>
      </c>
      <c r="H86" s="32" t="s">
        <v>324</v>
      </c>
    </row>
    <row r="87" spans="1:8" customFormat="1" ht="15" customHeight="1">
      <c r="A87" s="83">
        <v>45537</v>
      </c>
      <c r="B87" s="32">
        <v>532070</v>
      </c>
      <c r="C87" s="31" t="s">
        <v>1079</v>
      </c>
      <c r="D87" s="31" t="s">
        <v>1080</v>
      </c>
      <c r="E87" s="31" t="s">
        <v>529</v>
      </c>
      <c r="F87" s="84">
        <v>49336</v>
      </c>
      <c r="G87" s="32">
        <v>228.5</v>
      </c>
      <c r="H87" s="32" t="s">
        <v>324</v>
      </c>
    </row>
    <row r="88" spans="1:8" customFormat="1" ht="15" customHeight="1">
      <c r="A88" s="83">
        <v>45537</v>
      </c>
      <c r="B88" s="32">
        <v>543745</v>
      </c>
      <c r="C88" s="31" t="s">
        <v>1081</v>
      </c>
      <c r="D88" s="31" t="s">
        <v>1082</v>
      </c>
      <c r="E88" s="31" t="s">
        <v>528</v>
      </c>
      <c r="F88" s="84">
        <v>324000</v>
      </c>
      <c r="G88" s="32">
        <v>17</v>
      </c>
      <c r="H88" s="32" t="s">
        <v>324</v>
      </c>
    </row>
    <row r="89" spans="1:8" customFormat="1" ht="15" customHeight="1">
      <c r="A89" s="83">
        <v>45537</v>
      </c>
      <c r="B89" s="32">
        <v>543745</v>
      </c>
      <c r="C89" s="31" t="s">
        <v>1081</v>
      </c>
      <c r="D89" s="31" t="s">
        <v>1083</v>
      </c>
      <c r="E89" s="31" t="s">
        <v>529</v>
      </c>
      <c r="F89" s="84">
        <v>456000</v>
      </c>
      <c r="G89" s="32">
        <v>17.02</v>
      </c>
      <c r="H89" s="32" t="s">
        <v>324</v>
      </c>
    </row>
    <row r="90" spans="1:8" customFormat="1" ht="15" customHeight="1">
      <c r="A90" s="83">
        <v>45537</v>
      </c>
      <c r="B90" s="32">
        <v>531039</v>
      </c>
      <c r="C90" s="31" t="s">
        <v>1084</v>
      </c>
      <c r="D90" s="31" t="s">
        <v>873</v>
      </c>
      <c r="E90" s="31" t="s">
        <v>529</v>
      </c>
      <c r="F90" s="84">
        <v>38739</v>
      </c>
      <c r="G90" s="32">
        <v>9.1</v>
      </c>
      <c r="H90" s="32" t="s">
        <v>324</v>
      </c>
    </row>
    <row r="91" spans="1:8" customFormat="1" ht="15" customHeight="1">
      <c r="A91" s="83">
        <v>45537</v>
      </c>
      <c r="B91" s="32">
        <v>544186</v>
      </c>
      <c r="C91" s="31" t="s">
        <v>964</v>
      </c>
      <c r="D91" s="31" t="s">
        <v>965</v>
      </c>
      <c r="E91" s="31" t="s">
        <v>528</v>
      </c>
      <c r="F91" s="84">
        <v>600000</v>
      </c>
      <c r="G91" s="32">
        <v>335.73</v>
      </c>
      <c r="H91" s="32" t="s">
        <v>324</v>
      </c>
    </row>
    <row r="92" spans="1:8" customFormat="1" ht="15" customHeight="1">
      <c r="A92" s="83">
        <v>45537</v>
      </c>
      <c r="B92" s="32">
        <v>544186</v>
      </c>
      <c r="C92" s="31" t="s">
        <v>964</v>
      </c>
      <c r="D92" s="31" t="s">
        <v>966</v>
      </c>
      <c r="E92" s="31" t="s">
        <v>529</v>
      </c>
      <c r="F92" s="84">
        <v>600000</v>
      </c>
      <c r="G92" s="32">
        <v>335.73</v>
      </c>
      <c r="H92" s="32" t="s">
        <v>324</v>
      </c>
    </row>
    <row r="93" spans="1:8" customFormat="1" ht="15" customHeight="1">
      <c r="A93" s="83">
        <v>45537</v>
      </c>
      <c r="B93" s="32">
        <v>531846</v>
      </c>
      <c r="C93" s="31" t="s">
        <v>967</v>
      </c>
      <c r="D93" s="31" t="s">
        <v>968</v>
      </c>
      <c r="E93" s="31" t="s">
        <v>528</v>
      </c>
      <c r="F93" s="84">
        <v>43750</v>
      </c>
      <c r="G93" s="32">
        <v>12.86</v>
      </c>
      <c r="H93" s="32" t="s">
        <v>324</v>
      </c>
    </row>
    <row r="94" spans="1:8" customFormat="1" ht="15" customHeight="1">
      <c r="A94" s="83">
        <v>45537</v>
      </c>
      <c r="B94" s="32">
        <v>531846</v>
      </c>
      <c r="C94" s="31" t="s">
        <v>967</v>
      </c>
      <c r="D94" s="31" t="s">
        <v>1085</v>
      </c>
      <c r="E94" s="31" t="s">
        <v>529</v>
      </c>
      <c r="F94" s="84">
        <v>73325</v>
      </c>
      <c r="G94" s="32">
        <v>12.93</v>
      </c>
      <c r="H94" s="32" t="s">
        <v>324</v>
      </c>
    </row>
    <row r="95" spans="1:8" customFormat="1" ht="15" customHeight="1">
      <c r="A95" s="83">
        <v>45537</v>
      </c>
      <c r="B95" s="32">
        <v>532378</v>
      </c>
      <c r="C95" s="31" t="s">
        <v>1086</v>
      </c>
      <c r="D95" s="31" t="s">
        <v>1087</v>
      </c>
      <c r="E95" s="31" t="s">
        <v>529</v>
      </c>
      <c r="F95" s="84">
        <v>51940</v>
      </c>
      <c r="G95" s="32">
        <v>3.75</v>
      </c>
      <c r="H95" s="32" t="s">
        <v>324</v>
      </c>
    </row>
    <row r="96" spans="1:8" customFormat="1" ht="15" customHeight="1">
      <c r="A96" s="83">
        <v>45537</v>
      </c>
      <c r="B96" s="32">
        <v>503657</v>
      </c>
      <c r="C96" s="31" t="s">
        <v>1088</v>
      </c>
      <c r="D96" s="31" t="s">
        <v>1089</v>
      </c>
      <c r="E96" s="31" t="s">
        <v>529</v>
      </c>
      <c r="F96" s="84">
        <v>55302</v>
      </c>
      <c r="G96" s="32">
        <v>31.87</v>
      </c>
      <c r="H96" s="32" t="s">
        <v>324</v>
      </c>
    </row>
    <row r="97" spans="1:8" customFormat="1" ht="15" customHeight="1">
      <c r="A97" s="83">
        <v>45537</v>
      </c>
      <c r="B97" s="32">
        <v>503657</v>
      </c>
      <c r="C97" s="31" t="s">
        <v>1088</v>
      </c>
      <c r="D97" s="31" t="s">
        <v>1014</v>
      </c>
      <c r="E97" s="31" t="s">
        <v>529</v>
      </c>
      <c r="F97" s="84">
        <v>106881</v>
      </c>
      <c r="G97" s="32">
        <v>32.130000000000003</v>
      </c>
      <c r="H97" s="32" t="s">
        <v>324</v>
      </c>
    </row>
    <row r="98" spans="1:8" customFormat="1" ht="15" customHeight="1">
      <c r="A98" s="83">
        <v>45537</v>
      </c>
      <c r="B98" s="32">
        <v>503657</v>
      </c>
      <c r="C98" s="31" t="s">
        <v>1088</v>
      </c>
      <c r="D98" s="31" t="s">
        <v>1089</v>
      </c>
      <c r="E98" s="31" t="s">
        <v>528</v>
      </c>
      <c r="F98" s="84">
        <v>75302</v>
      </c>
      <c r="G98" s="32">
        <v>32.380000000000003</v>
      </c>
      <c r="H98" s="32" t="s">
        <v>324</v>
      </c>
    </row>
    <row r="99" spans="1:8" customFormat="1" ht="15" customHeight="1">
      <c r="A99" s="83">
        <v>45537</v>
      </c>
      <c r="B99" s="32">
        <v>503657</v>
      </c>
      <c r="C99" s="31" t="s">
        <v>1088</v>
      </c>
      <c r="D99" s="31" t="s">
        <v>1014</v>
      </c>
      <c r="E99" s="31" t="s">
        <v>528</v>
      </c>
      <c r="F99" s="84">
        <v>106881</v>
      </c>
      <c r="G99" s="32">
        <v>32.29</v>
      </c>
      <c r="H99" s="32" t="s">
        <v>324</v>
      </c>
    </row>
    <row r="100" spans="1:8" customFormat="1" ht="15" customHeight="1">
      <c r="A100" s="83">
        <v>45537</v>
      </c>
      <c r="B100" s="32">
        <v>503657</v>
      </c>
      <c r="C100" s="31" t="s">
        <v>1088</v>
      </c>
      <c r="D100" s="31" t="s">
        <v>1090</v>
      </c>
      <c r="E100" s="31" t="s">
        <v>529</v>
      </c>
      <c r="F100" s="84">
        <v>89364</v>
      </c>
      <c r="G100" s="32">
        <v>32.35</v>
      </c>
      <c r="H100" s="32" t="s">
        <v>324</v>
      </c>
    </row>
    <row r="101" spans="1:8" customFormat="1" ht="15" customHeight="1">
      <c r="A101" s="83">
        <v>45537</v>
      </c>
      <c r="B101" s="32">
        <v>542803</v>
      </c>
      <c r="C101" s="31" t="s">
        <v>932</v>
      </c>
      <c r="D101" s="31" t="s">
        <v>969</v>
      </c>
      <c r="E101" s="31" t="s">
        <v>528</v>
      </c>
      <c r="F101" s="84">
        <v>87348</v>
      </c>
      <c r="G101" s="32">
        <v>7.65</v>
      </c>
      <c r="H101" s="32" t="s">
        <v>324</v>
      </c>
    </row>
    <row r="102" spans="1:8" customFormat="1" ht="15" customHeight="1">
      <c r="A102" s="83">
        <v>45537</v>
      </c>
      <c r="B102" s="32">
        <v>542803</v>
      </c>
      <c r="C102" s="31" t="s">
        <v>932</v>
      </c>
      <c r="D102" s="31" t="s">
        <v>905</v>
      </c>
      <c r="E102" s="31" t="s">
        <v>529</v>
      </c>
      <c r="F102" s="84">
        <v>68218</v>
      </c>
      <c r="G102" s="32">
        <v>7.63</v>
      </c>
      <c r="H102" s="32" t="s">
        <v>324</v>
      </c>
    </row>
    <row r="103" spans="1:8" customFormat="1" ht="15" customHeight="1">
      <c r="A103" s="83">
        <v>45537</v>
      </c>
      <c r="B103" s="32">
        <v>538732</v>
      </c>
      <c r="C103" s="31" t="s">
        <v>1091</v>
      </c>
      <c r="D103" s="31" t="s">
        <v>1092</v>
      </c>
      <c r="E103" s="31" t="s">
        <v>529</v>
      </c>
      <c r="F103" s="84">
        <v>138940</v>
      </c>
      <c r="G103" s="32">
        <v>78.02</v>
      </c>
      <c r="H103" s="32" t="s">
        <v>324</v>
      </c>
    </row>
    <row r="104" spans="1:8" customFormat="1" ht="15" customHeight="1">
      <c r="A104" s="83">
        <v>45537</v>
      </c>
      <c r="B104" s="32">
        <v>532053</v>
      </c>
      <c r="C104" s="31" t="s">
        <v>1093</v>
      </c>
      <c r="D104" s="31" t="s">
        <v>1094</v>
      </c>
      <c r="E104" s="31" t="s">
        <v>529</v>
      </c>
      <c r="F104" s="84">
        <v>700000</v>
      </c>
      <c r="G104" s="32">
        <v>143.02000000000001</v>
      </c>
      <c r="H104" s="32" t="s">
        <v>324</v>
      </c>
    </row>
    <row r="105" spans="1:8" customFormat="1" ht="15" customHeight="1">
      <c r="A105" s="83">
        <v>45537</v>
      </c>
      <c r="B105" s="32">
        <v>532053</v>
      </c>
      <c r="C105" s="31" t="s">
        <v>1093</v>
      </c>
      <c r="D105" s="31" t="s">
        <v>1095</v>
      </c>
      <c r="E105" s="31" t="s">
        <v>528</v>
      </c>
      <c r="F105" s="84">
        <v>310180</v>
      </c>
      <c r="G105" s="32">
        <v>143.41</v>
      </c>
      <c r="H105" s="32" t="s">
        <v>324</v>
      </c>
    </row>
    <row r="106" spans="1:8" customFormat="1" ht="15" customHeight="1">
      <c r="A106" s="83">
        <v>45537</v>
      </c>
      <c r="B106" s="32">
        <v>532053</v>
      </c>
      <c r="C106" s="31" t="s">
        <v>1093</v>
      </c>
      <c r="D106" s="31" t="s">
        <v>1096</v>
      </c>
      <c r="E106" s="31" t="s">
        <v>528</v>
      </c>
      <c r="F106" s="84">
        <v>169530</v>
      </c>
      <c r="G106" s="32">
        <v>143</v>
      </c>
      <c r="H106" s="32" t="s">
        <v>324</v>
      </c>
    </row>
    <row r="107" spans="1:8" customFormat="1" ht="15" customHeight="1">
      <c r="A107" s="83">
        <v>45537</v>
      </c>
      <c r="B107" s="32">
        <v>532053</v>
      </c>
      <c r="C107" s="31" t="s">
        <v>1093</v>
      </c>
      <c r="D107" s="31" t="s">
        <v>1097</v>
      </c>
      <c r="E107" s="31" t="s">
        <v>528</v>
      </c>
      <c r="F107" s="84">
        <v>220290</v>
      </c>
      <c r="G107" s="32">
        <v>143</v>
      </c>
      <c r="H107" s="32" t="s">
        <v>324</v>
      </c>
    </row>
    <row r="108" spans="1:8" customFormat="1" ht="15" customHeight="1">
      <c r="A108" s="83">
        <v>45537</v>
      </c>
      <c r="B108" s="32">
        <v>514266</v>
      </c>
      <c r="C108" s="31" t="s">
        <v>1098</v>
      </c>
      <c r="D108" s="31" t="s">
        <v>1099</v>
      </c>
      <c r="E108" s="31" t="s">
        <v>528</v>
      </c>
      <c r="F108" s="84">
        <v>20000</v>
      </c>
      <c r="G108" s="32">
        <v>101.25</v>
      </c>
      <c r="H108" s="32" t="s">
        <v>324</v>
      </c>
    </row>
    <row r="109" spans="1:8" customFormat="1" ht="15" customHeight="1">
      <c r="A109" s="83">
        <v>45537</v>
      </c>
      <c r="B109" s="32">
        <v>514266</v>
      </c>
      <c r="C109" s="31" t="s">
        <v>1098</v>
      </c>
      <c r="D109" s="31" t="s">
        <v>1099</v>
      </c>
      <c r="E109" s="31" t="s">
        <v>529</v>
      </c>
      <c r="F109" s="84">
        <v>14501</v>
      </c>
      <c r="G109" s="32">
        <v>92.26</v>
      </c>
      <c r="H109" s="32" t="s">
        <v>324</v>
      </c>
    </row>
    <row r="110" spans="1:8" customFormat="1" ht="15" customHeight="1">
      <c r="A110" s="83">
        <v>45537</v>
      </c>
      <c r="B110" s="32" t="s">
        <v>942</v>
      </c>
      <c r="C110" s="31" t="s">
        <v>943</v>
      </c>
      <c r="D110" s="31" t="s">
        <v>970</v>
      </c>
      <c r="E110" s="31" t="s">
        <v>528</v>
      </c>
      <c r="F110" s="84">
        <v>297486</v>
      </c>
      <c r="G110" s="32">
        <v>287.61</v>
      </c>
      <c r="H110" s="32" t="s">
        <v>835</v>
      </c>
    </row>
    <row r="111" spans="1:8" customFormat="1" ht="15" customHeight="1">
      <c r="A111" s="83">
        <v>45537</v>
      </c>
      <c r="B111" s="32" t="s">
        <v>942</v>
      </c>
      <c r="C111" s="31" t="s">
        <v>943</v>
      </c>
      <c r="D111" s="31" t="s">
        <v>881</v>
      </c>
      <c r="E111" s="31" t="s">
        <v>528</v>
      </c>
      <c r="F111" s="84">
        <v>688397</v>
      </c>
      <c r="G111" s="32">
        <v>287.13</v>
      </c>
      <c r="H111" s="32" t="s">
        <v>835</v>
      </c>
    </row>
    <row r="112" spans="1:8" customFormat="1" ht="15" customHeight="1">
      <c r="A112" s="83">
        <v>45537</v>
      </c>
      <c r="B112" s="32" t="s">
        <v>942</v>
      </c>
      <c r="C112" s="31" t="s">
        <v>943</v>
      </c>
      <c r="D112" s="31" t="s">
        <v>1100</v>
      </c>
      <c r="E112" s="31" t="s">
        <v>528</v>
      </c>
      <c r="F112" s="84">
        <v>469544</v>
      </c>
      <c r="G112" s="32">
        <v>287.57</v>
      </c>
      <c r="H112" s="32" t="s">
        <v>835</v>
      </c>
    </row>
    <row r="113" spans="1:8" customFormat="1" ht="15" customHeight="1">
      <c r="A113" s="83">
        <v>45537</v>
      </c>
      <c r="B113" s="32" t="s">
        <v>942</v>
      </c>
      <c r="C113" s="31" t="s">
        <v>943</v>
      </c>
      <c r="D113" s="31" t="s">
        <v>890</v>
      </c>
      <c r="E113" s="31" t="s">
        <v>528</v>
      </c>
      <c r="F113" s="84">
        <v>415027</v>
      </c>
      <c r="G113" s="32">
        <v>287.13</v>
      </c>
      <c r="H113" s="32" t="s">
        <v>835</v>
      </c>
    </row>
    <row r="114" spans="1:8" customFormat="1" ht="15" customHeight="1">
      <c r="A114" s="83">
        <v>45537</v>
      </c>
      <c r="B114" s="32" t="s">
        <v>942</v>
      </c>
      <c r="C114" s="31" t="s">
        <v>943</v>
      </c>
      <c r="D114" s="31" t="s">
        <v>874</v>
      </c>
      <c r="E114" s="31" t="s">
        <v>528</v>
      </c>
      <c r="F114" s="84">
        <v>645407</v>
      </c>
      <c r="G114" s="32">
        <v>287.77</v>
      </c>
      <c r="H114" s="32" t="s">
        <v>835</v>
      </c>
    </row>
    <row r="115" spans="1:8" customFormat="1" ht="15" customHeight="1">
      <c r="A115" s="83">
        <v>45537</v>
      </c>
      <c r="B115" s="32" t="s">
        <v>942</v>
      </c>
      <c r="C115" s="31" t="s">
        <v>943</v>
      </c>
      <c r="D115" s="31" t="s">
        <v>894</v>
      </c>
      <c r="E115" s="31" t="s">
        <v>528</v>
      </c>
      <c r="F115" s="84">
        <v>490749</v>
      </c>
      <c r="G115" s="32">
        <v>287.48</v>
      </c>
      <c r="H115" s="32" t="s">
        <v>835</v>
      </c>
    </row>
    <row r="116" spans="1:8" customFormat="1" ht="15" customHeight="1">
      <c r="A116" s="83">
        <v>45537</v>
      </c>
      <c r="B116" s="32" t="s">
        <v>1101</v>
      </c>
      <c r="C116" s="31" t="s">
        <v>1102</v>
      </c>
      <c r="D116" s="31" t="s">
        <v>1103</v>
      </c>
      <c r="E116" s="31" t="s">
        <v>528</v>
      </c>
      <c r="F116" s="84">
        <v>14000</v>
      </c>
      <c r="G116" s="32">
        <v>81.96</v>
      </c>
      <c r="H116" s="32" t="s">
        <v>835</v>
      </c>
    </row>
    <row r="117" spans="1:8" customFormat="1" ht="15" customHeight="1">
      <c r="A117" s="83">
        <v>45537</v>
      </c>
      <c r="B117" s="32" t="s">
        <v>1101</v>
      </c>
      <c r="C117" s="31" t="s">
        <v>1102</v>
      </c>
      <c r="D117" s="31" t="s">
        <v>1104</v>
      </c>
      <c r="E117" s="31" t="s">
        <v>528</v>
      </c>
      <c r="F117" s="84">
        <v>88000</v>
      </c>
      <c r="G117" s="32">
        <v>82.42</v>
      </c>
      <c r="H117" s="32" t="s">
        <v>835</v>
      </c>
    </row>
    <row r="118" spans="1:8" customFormat="1" ht="15" customHeight="1">
      <c r="A118" s="83">
        <v>45537</v>
      </c>
      <c r="B118" s="32" t="s">
        <v>1105</v>
      </c>
      <c r="C118" s="31" t="s">
        <v>1106</v>
      </c>
      <c r="D118" s="31" t="s">
        <v>881</v>
      </c>
      <c r="E118" s="31" t="s">
        <v>528</v>
      </c>
      <c r="F118" s="84">
        <v>723670</v>
      </c>
      <c r="G118" s="32">
        <v>94.6</v>
      </c>
      <c r="H118" s="32" t="s">
        <v>835</v>
      </c>
    </row>
    <row r="119" spans="1:8" customFormat="1" ht="15" customHeight="1">
      <c r="A119" s="83">
        <v>45537</v>
      </c>
      <c r="B119" s="32" t="s">
        <v>1105</v>
      </c>
      <c r="C119" s="31" t="s">
        <v>1106</v>
      </c>
      <c r="D119" s="31" t="s">
        <v>894</v>
      </c>
      <c r="E119" s="31" t="s">
        <v>528</v>
      </c>
      <c r="F119" s="84">
        <v>641371</v>
      </c>
      <c r="G119" s="32">
        <v>94.59</v>
      </c>
      <c r="H119" s="32" t="s">
        <v>835</v>
      </c>
    </row>
    <row r="120" spans="1:8" customFormat="1" ht="15" customHeight="1">
      <c r="A120" s="83">
        <v>45537</v>
      </c>
      <c r="B120" s="32" t="s">
        <v>1107</v>
      </c>
      <c r="C120" s="31" t="s">
        <v>1108</v>
      </c>
      <c r="D120" s="31" t="s">
        <v>1109</v>
      </c>
      <c r="E120" s="31" t="s">
        <v>528</v>
      </c>
      <c r="F120" s="84">
        <v>70400</v>
      </c>
      <c r="G120" s="32">
        <v>89.48</v>
      </c>
      <c r="H120" s="32" t="s">
        <v>835</v>
      </c>
    </row>
    <row r="121" spans="1:8" customFormat="1" ht="15" customHeight="1">
      <c r="A121" s="83">
        <v>45537</v>
      </c>
      <c r="B121" s="32" t="s">
        <v>1110</v>
      </c>
      <c r="C121" s="31" t="s">
        <v>1111</v>
      </c>
      <c r="D121" s="31" t="s">
        <v>898</v>
      </c>
      <c r="E121" s="31" t="s">
        <v>528</v>
      </c>
      <c r="F121" s="84">
        <v>31200</v>
      </c>
      <c r="G121" s="32">
        <v>78.650000000000006</v>
      </c>
      <c r="H121" s="32" t="s">
        <v>835</v>
      </c>
    </row>
    <row r="122" spans="1:8" customFormat="1" ht="15" customHeight="1">
      <c r="A122" s="83">
        <v>45537</v>
      </c>
      <c r="B122" s="32" t="s">
        <v>1112</v>
      </c>
      <c r="C122" s="31" t="s">
        <v>1113</v>
      </c>
      <c r="D122" s="31" t="s">
        <v>1114</v>
      </c>
      <c r="E122" s="31" t="s">
        <v>528</v>
      </c>
      <c r="F122" s="84">
        <v>104000</v>
      </c>
      <c r="G122" s="32">
        <v>88.8</v>
      </c>
      <c r="H122" s="32" t="s">
        <v>835</v>
      </c>
    </row>
    <row r="123" spans="1:8" customFormat="1" ht="15" customHeight="1">
      <c r="A123" s="83">
        <v>45537</v>
      </c>
      <c r="B123" s="32" t="s">
        <v>1115</v>
      </c>
      <c r="C123" s="31" t="s">
        <v>1116</v>
      </c>
      <c r="D123" s="31" t="s">
        <v>904</v>
      </c>
      <c r="E123" s="31" t="s">
        <v>528</v>
      </c>
      <c r="F123" s="84">
        <v>235604</v>
      </c>
      <c r="G123" s="32">
        <v>66.510000000000005</v>
      </c>
      <c r="H123" s="32" t="s">
        <v>835</v>
      </c>
    </row>
    <row r="124" spans="1:8" customFormat="1" ht="15" customHeight="1">
      <c r="A124" s="83">
        <v>45537</v>
      </c>
      <c r="B124" s="32" t="s">
        <v>944</v>
      </c>
      <c r="C124" s="31" t="s">
        <v>945</v>
      </c>
      <c r="D124" s="31" t="s">
        <v>894</v>
      </c>
      <c r="E124" s="31" t="s">
        <v>528</v>
      </c>
      <c r="F124" s="84">
        <v>461086</v>
      </c>
      <c r="G124" s="32">
        <v>282.63</v>
      </c>
      <c r="H124" s="32" t="s">
        <v>835</v>
      </c>
    </row>
    <row r="125" spans="1:8" customFormat="1" ht="15" customHeight="1">
      <c r="A125" s="83">
        <v>45537</v>
      </c>
      <c r="B125" s="32" t="s">
        <v>944</v>
      </c>
      <c r="C125" s="31" t="s">
        <v>945</v>
      </c>
      <c r="D125" s="31" t="s">
        <v>890</v>
      </c>
      <c r="E125" s="31" t="s">
        <v>528</v>
      </c>
      <c r="F125" s="84">
        <v>246005</v>
      </c>
      <c r="G125" s="32">
        <v>282.18</v>
      </c>
      <c r="H125" s="32" t="s">
        <v>835</v>
      </c>
    </row>
    <row r="126" spans="1:8" customFormat="1" ht="15" customHeight="1">
      <c r="A126" s="83">
        <v>45537</v>
      </c>
      <c r="B126" s="32" t="s">
        <v>944</v>
      </c>
      <c r="C126" s="31" t="s">
        <v>945</v>
      </c>
      <c r="D126" s="31" t="s">
        <v>881</v>
      </c>
      <c r="E126" s="31" t="s">
        <v>528</v>
      </c>
      <c r="F126" s="84">
        <v>260103</v>
      </c>
      <c r="G126" s="32">
        <v>278.55</v>
      </c>
      <c r="H126" s="32" t="s">
        <v>835</v>
      </c>
    </row>
    <row r="127" spans="1:8" customFormat="1" ht="15" customHeight="1">
      <c r="A127" s="83">
        <v>45537</v>
      </c>
      <c r="B127" s="32" t="s">
        <v>1117</v>
      </c>
      <c r="C127" s="31" t="s">
        <v>1118</v>
      </c>
      <c r="D127" s="31" t="s">
        <v>881</v>
      </c>
      <c r="E127" s="31" t="s">
        <v>528</v>
      </c>
      <c r="F127" s="84">
        <v>198243</v>
      </c>
      <c r="G127" s="32">
        <v>248.14</v>
      </c>
      <c r="H127" s="32" t="s">
        <v>835</v>
      </c>
    </row>
    <row r="128" spans="1:8" customFormat="1" ht="15" customHeight="1">
      <c r="A128" s="83">
        <v>45537</v>
      </c>
      <c r="B128" s="32" t="s">
        <v>1119</v>
      </c>
      <c r="C128" s="31" t="s">
        <v>1120</v>
      </c>
      <c r="D128" s="31" t="s">
        <v>1121</v>
      </c>
      <c r="E128" s="31" t="s">
        <v>528</v>
      </c>
      <c r="F128" s="84">
        <v>51500</v>
      </c>
      <c r="G128" s="32">
        <v>250.05</v>
      </c>
      <c r="H128" s="32" t="s">
        <v>835</v>
      </c>
    </row>
    <row r="129" spans="1:8" customFormat="1" ht="15" customHeight="1">
      <c r="A129" s="83">
        <v>45537</v>
      </c>
      <c r="B129" s="32" t="s">
        <v>946</v>
      </c>
      <c r="C129" s="31" t="s">
        <v>947</v>
      </c>
      <c r="D129" s="31" t="s">
        <v>929</v>
      </c>
      <c r="E129" s="31" t="s">
        <v>528</v>
      </c>
      <c r="F129" s="84">
        <v>16375222</v>
      </c>
      <c r="G129" s="32">
        <v>1.49</v>
      </c>
      <c r="H129" s="32" t="s">
        <v>835</v>
      </c>
    </row>
    <row r="130" spans="1:8" customFormat="1" ht="15" customHeight="1">
      <c r="A130" s="83">
        <v>45537</v>
      </c>
      <c r="B130" s="32" t="s">
        <v>946</v>
      </c>
      <c r="C130" s="31" t="s">
        <v>947</v>
      </c>
      <c r="D130" s="31" t="s">
        <v>1122</v>
      </c>
      <c r="E130" s="31" t="s">
        <v>528</v>
      </c>
      <c r="F130" s="84">
        <v>3500000</v>
      </c>
      <c r="G130" s="32">
        <v>1.59</v>
      </c>
      <c r="H130" s="32" t="s">
        <v>835</v>
      </c>
    </row>
    <row r="131" spans="1:8" customFormat="1" ht="15" customHeight="1">
      <c r="A131" s="83">
        <v>45537</v>
      </c>
      <c r="B131" s="32" t="s">
        <v>946</v>
      </c>
      <c r="C131" s="31" t="s">
        <v>947</v>
      </c>
      <c r="D131" s="31" t="s">
        <v>1022</v>
      </c>
      <c r="E131" s="31" t="s">
        <v>528</v>
      </c>
      <c r="F131" s="84">
        <v>6105675</v>
      </c>
      <c r="G131" s="32">
        <v>1.58</v>
      </c>
      <c r="H131" s="32" t="s">
        <v>835</v>
      </c>
    </row>
    <row r="132" spans="1:8" customFormat="1" ht="15" customHeight="1">
      <c r="A132" s="83">
        <v>45537</v>
      </c>
      <c r="B132" s="32" t="s">
        <v>946</v>
      </c>
      <c r="C132" s="31" t="s">
        <v>947</v>
      </c>
      <c r="D132" s="31" t="s">
        <v>988</v>
      </c>
      <c r="E132" s="31" t="s">
        <v>528</v>
      </c>
      <c r="F132" s="84">
        <v>5000000</v>
      </c>
      <c r="G132" s="32">
        <v>1.45</v>
      </c>
      <c r="H132" s="32" t="s">
        <v>835</v>
      </c>
    </row>
    <row r="133" spans="1:8" customFormat="1" ht="15" customHeight="1">
      <c r="A133" s="83">
        <v>45537</v>
      </c>
      <c r="B133" s="32" t="s">
        <v>1123</v>
      </c>
      <c r="C133" s="31" t="s">
        <v>1124</v>
      </c>
      <c r="D133" s="31" t="s">
        <v>881</v>
      </c>
      <c r="E133" s="31" t="s">
        <v>528</v>
      </c>
      <c r="F133" s="84">
        <v>350987</v>
      </c>
      <c r="G133" s="32">
        <v>134.09</v>
      </c>
      <c r="H133" s="32" t="s">
        <v>835</v>
      </c>
    </row>
    <row r="134" spans="1:8" customFormat="1" ht="15" customHeight="1">
      <c r="A134" s="83">
        <v>45537</v>
      </c>
      <c r="B134" s="32" t="s">
        <v>971</v>
      </c>
      <c r="C134" s="31" t="s">
        <v>972</v>
      </c>
      <c r="D134" s="31" t="s">
        <v>881</v>
      </c>
      <c r="E134" s="31" t="s">
        <v>528</v>
      </c>
      <c r="F134" s="84">
        <v>207262</v>
      </c>
      <c r="G134" s="32">
        <v>1105.76</v>
      </c>
      <c r="H134" s="32" t="s">
        <v>835</v>
      </c>
    </row>
    <row r="135" spans="1:8" customFormat="1" ht="15" customHeight="1">
      <c r="A135" s="83">
        <v>45537</v>
      </c>
      <c r="B135" s="32" t="s">
        <v>971</v>
      </c>
      <c r="C135" s="31" t="s">
        <v>972</v>
      </c>
      <c r="D135" s="31" t="s">
        <v>1125</v>
      </c>
      <c r="E135" s="31" t="s">
        <v>528</v>
      </c>
      <c r="F135" s="84">
        <v>179715</v>
      </c>
      <c r="G135" s="32">
        <v>1112.8800000000001</v>
      </c>
      <c r="H135" s="32" t="s">
        <v>835</v>
      </c>
    </row>
    <row r="136" spans="1:8" customFormat="1" ht="15" customHeight="1">
      <c r="A136" s="83">
        <v>45537</v>
      </c>
      <c r="B136" s="32" t="s">
        <v>971</v>
      </c>
      <c r="C136" s="31" t="s">
        <v>972</v>
      </c>
      <c r="D136" s="31" t="s">
        <v>894</v>
      </c>
      <c r="E136" s="31" t="s">
        <v>528</v>
      </c>
      <c r="F136" s="84">
        <v>222651</v>
      </c>
      <c r="G136" s="32">
        <v>1104.02</v>
      </c>
      <c r="H136" s="32" t="s">
        <v>835</v>
      </c>
    </row>
    <row r="137" spans="1:8" customFormat="1" ht="15" customHeight="1">
      <c r="A137" s="83">
        <v>45537</v>
      </c>
      <c r="B137" s="32" t="s">
        <v>971</v>
      </c>
      <c r="C137" s="31" t="s">
        <v>972</v>
      </c>
      <c r="D137" s="31" t="s">
        <v>874</v>
      </c>
      <c r="E137" s="31" t="s">
        <v>528</v>
      </c>
      <c r="F137" s="84">
        <v>166330</v>
      </c>
      <c r="G137" s="32">
        <v>1101.5</v>
      </c>
      <c r="H137" s="32" t="s">
        <v>835</v>
      </c>
    </row>
    <row r="138" spans="1:8" customFormat="1" ht="15" customHeight="1">
      <c r="A138" s="83">
        <v>45537</v>
      </c>
      <c r="B138" s="32" t="s">
        <v>1126</v>
      </c>
      <c r="C138" s="31" t="s">
        <v>1127</v>
      </c>
      <c r="D138" s="31" t="s">
        <v>1128</v>
      </c>
      <c r="E138" s="31" t="s">
        <v>528</v>
      </c>
      <c r="F138" s="84">
        <v>7491707</v>
      </c>
      <c r="G138" s="32">
        <v>134.16</v>
      </c>
      <c r="H138" s="32" t="s">
        <v>835</v>
      </c>
    </row>
    <row r="139" spans="1:8" customFormat="1" ht="15" customHeight="1">
      <c r="A139" s="83">
        <v>45537</v>
      </c>
      <c r="B139" s="32" t="s">
        <v>272</v>
      </c>
      <c r="C139" s="31" t="s">
        <v>973</v>
      </c>
      <c r="D139" s="31" t="s">
        <v>881</v>
      </c>
      <c r="E139" s="31" t="s">
        <v>528</v>
      </c>
      <c r="F139" s="84">
        <v>3637937</v>
      </c>
      <c r="G139" s="32">
        <v>453</v>
      </c>
      <c r="H139" s="32" t="s">
        <v>835</v>
      </c>
    </row>
    <row r="140" spans="1:8" customFormat="1" ht="15" customHeight="1">
      <c r="A140" s="83">
        <v>45537</v>
      </c>
      <c r="B140" s="32" t="s">
        <v>1129</v>
      </c>
      <c r="C140" s="31" t="s">
        <v>1130</v>
      </c>
      <c r="D140" s="31" t="s">
        <v>1131</v>
      </c>
      <c r="E140" s="31" t="s">
        <v>528</v>
      </c>
      <c r="F140" s="84">
        <v>116000</v>
      </c>
      <c r="G140" s="32">
        <v>46</v>
      </c>
      <c r="H140" s="32" t="s">
        <v>835</v>
      </c>
    </row>
    <row r="141" spans="1:8" customFormat="1" ht="15" customHeight="1">
      <c r="A141" s="83">
        <v>45537</v>
      </c>
      <c r="B141" s="32" t="s">
        <v>121</v>
      </c>
      <c r="C141" s="31" t="s">
        <v>1132</v>
      </c>
      <c r="D141" s="31" t="s">
        <v>881</v>
      </c>
      <c r="E141" s="31" t="s">
        <v>528</v>
      </c>
      <c r="F141" s="84">
        <v>3880418</v>
      </c>
      <c r="G141" s="32">
        <v>668.91</v>
      </c>
      <c r="H141" s="32" t="s">
        <v>835</v>
      </c>
    </row>
    <row r="142" spans="1:8" customFormat="1" ht="15" customHeight="1">
      <c r="A142" s="83">
        <v>45537</v>
      </c>
      <c r="B142" s="32" t="s">
        <v>723</v>
      </c>
      <c r="C142" s="31" t="s">
        <v>1133</v>
      </c>
      <c r="D142" s="31" t="s">
        <v>881</v>
      </c>
      <c r="E142" s="31" t="s">
        <v>528</v>
      </c>
      <c r="F142" s="84">
        <v>291622</v>
      </c>
      <c r="G142" s="32">
        <v>583.86</v>
      </c>
      <c r="H142" s="32" t="s">
        <v>835</v>
      </c>
    </row>
    <row r="143" spans="1:8" customFormat="1" ht="15" customHeight="1">
      <c r="A143" s="83">
        <v>45537</v>
      </c>
      <c r="B143" s="32" t="s">
        <v>974</v>
      </c>
      <c r="C143" s="31" t="s">
        <v>975</v>
      </c>
      <c r="D143" s="31" t="s">
        <v>881</v>
      </c>
      <c r="E143" s="31" t="s">
        <v>528</v>
      </c>
      <c r="F143" s="84">
        <v>416972</v>
      </c>
      <c r="G143" s="32">
        <v>187.35</v>
      </c>
      <c r="H143" s="32" t="s">
        <v>835</v>
      </c>
    </row>
    <row r="144" spans="1:8" customFormat="1" ht="15" customHeight="1">
      <c r="A144" s="83">
        <v>45537</v>
      </c>
      <c r="B144" s="32" t="s">
        <v>959</v>
      </c>
      <c r="C144" s="31" t="s">
        <v>976</v>
      </c>
      <c r="D144" s="31" t="s">
        <v>874</v>
      </c>
      <c r="E144" s="31" t="s">
        <v>528</v>
      </c>
      <c r="F144" s="84">
        <v>8028099</v>
      </c>
      <c r="G144" s="32">
        <v>2.38</v>
      </c>
      <c r="H144" s="32" t="s">
        <v>835</v>
      </c>
    </row>
    <row r="145" spans="1:8" customFormat="1" ht="15" customHeight="1">
      <c r="A145" s="83">
        <v>45537</v>
      </c>
      <c r="B145" s="32" t="s">
        <v>978</v>
      </c>
      <c r="C145" s="31" t="s">
        <v>979</v>
      </c>
      <c r="D145" s="31" t="s">
        <v>904</v>
      </c>
      <c r="E145" s="31" t="s">
        <v>528</v>
      </c>
      <c r="F145" s="84">
        <v>138638</v>
      </c>
      <c r="G145" s="32">
        <v>174.26</v>
      </c>
      <c r="H145" s="32" t="s">
        <v>835</v>
      </c>
    </row>
    <row r="146" spans="1:8" customFormat="1" ht="15" customHeight="1">
      <c r="A146" s="83">
        <v>45537</v>
      </c>
      <c r="B146" s="32" t="s">
        <v>978</v>
      </c>
      <c r="C146" s="31" t="s">
        <v>979</v>
      </c>
      <c r="D146" s="31" t="s">
        <v>894</v>
      </c>
      <c r="E146" s="31" t="s">
        <v>528</v>
      </c>
      <c r="F146" s="84">
        <v>82158</v>
      </c>
      <c r="G146" s="32">
        <v>169.8</v>
      </c>
      <c r="H146" s="32" t="s">
        <v>835</v>
      </c>
    </row>
    <row r="147" spans="1:8" customFormat="1" ht="15" customHeight="1">
      <c r="A147" s="83">
        <v>45537</v>
      </c>
      <c r="B147" s="32" t="s">
        <v>978</v>
      </c>
      <c r="C147" s="31" t="s">
        <v>979</v>
      </c>
      <c r="D147" s="31" t="s">
        <v>890</v>
      </c>
      <c r="E147" s="31" t="s">
        <v>528</v>
      </c>
      <c r="F147" s="84">
        <v>122246</v>
      </c>
      <c r="G147" s="32">
        <v>170.32</v>
      </c>
      <c r="H147" s="32" t="s">
        <v>835</v>
      </c>
    </row>
    <row r="148" spans="1:8" customFormat="1" ht="15" customHeight="1">
      <c r="A148" s="83">
        <v>45537</v>
      </c>
      <c r="B148" s="32" t="s">
        <v>948</v>
      </c>
      <c r="C148" s="31" t="s">
        <v>949</v>
      </c>
      <c r="D148" s="31" t="s">
        <v>873</v>
      </c>
      <c r="E148" s="31" t="s">
        <v>528</v>
      </c>
      <c r="F148" s="84">
        <v>2736000</v>
      </c>
      <c r="G148" s="32">
        <v>3.64</v>
      </c>
      <c r="H148" s="32" t="s">
        <v>835</v>
      </c>
    </row>
    <row r="149" spans="1:8" customFormat="1" ht="15" customHeight="1">
      <c r="A149" s="83">
        <v>45537</v>
      </c>
      <c r="B149" s="32" t="s">
        <v>980</v>
      </c>
      <c r="C149" s="31" t="s">
        <v>981</v>
      </c>
      <c r="D149" s="31" t="s">
        <v>983</v>
      </c>
      <c r="E149" s="31" t="s">
        <v>528</v>
      </c>
      <c r="F149" s="84">
        <v>81000</v>
      </c>
      <c r="G149" s="32">
        <v>4.3499999999999996</v>
      </c>
      <c r="H149" s="32" t="s">
        <v>835</v>
      </c>
    </row>
    <row r="150" spans="1:8" customFormat="1" ht="15" customHeight="1">
      <c r="A150" s="83">
        <v>45537</v>
      </c>
      <c r="B150" s="32" t="s">
        <v>980</v>
      </c>
      <c r="C150" s="31" t="s">
        <v>981</v>
      </c>
      <c r="D150" s="31" t="s">
        <v>982</v>
      </c>
      <c r="E150" s="31" t="s">
        <v>528</v>
      </c>
      <c r="F150" s="84">
        <v>57000</v>
      </c>
      <c r="G150" s="32">
        <v>4.3499999999999996</v>
      </c>
      <c r="H150" s="32" t="s">
        <v>835</v>
      </c>
    </row>
    <row r="151" spans="1:8" customFormat="1" ht="15" customHeight="1">
      <c r="A151" s="83">
        <v>45537</v>
      </c>
      <c r="B151" s="32" t="s">
        <v>1134</v>
      </c>
      <c r="C151" s="31" t="s">
        <v>1135</v>
      </c>
      <c r="D151" s="31" t="s">
        <v>881</v>
      </c>
      <c r="E151" s="31" t="s">
        <v>528</v>
      </c>
      <c r="F151" s="84">
        <v>705215</v>
      </c>
      <c r="G151" s="32">
        <v>117.26</v>
      </c>
      <c r="H151" s="32" t="s">
        <v>835</v>
      </c>
    </row>
    <row r="152" spans="1:8" customFormat="1" ht="15" customHeight="1">
      <c r="A152" s="83">
        <v>45537</v>
      </c>
      <c r="B152" s="32" t="s">
        <v>1134</v>
      </c>
      <c r="C152" s="31" t="s">
        <v>1135</v>
      </c>
      <c r="D152" s="31" t="s">
        <v>894</v>
      </c>
      <c r="E152" s="31" t="s">
        <v>528</v>
      </c>
      <c r="F152" s="84">
        <v>848462</v>
      </c>
      <c r="G152" s="32">
        <v>119.64</v>
      </c>
      <c r="H152" s="32" t="s">
        <v>835</v>
      </c>
    </row>
    <row r="153" spans="1:8" customFormat="1" ht="15" customHeight="1">
      <c r="A153" s="83">
        <v>45537</v>
      </c>
      <c r="B153" s="32" t="s">
        <v>1134</v>
      </c>
      <c r="C153" s="31" t="s">
        <v>1135</v>
      </c>
      <c r="D153" s="31" t="s">
        <v>890</v>
      </c>
      <c r="E153" s="31" t="s">
        <v>528</v>
      </c>
      <c r="F153" s="84">
        <v>520716</v>
      </c>
      <c r="G153" s="32">
        <v>118.97</v>
      </c>
      <c r="H153" s="32" t="s">
        <v>835</v>
      </c>
    </row>
    <row r="154" spans="1:8" customFormat="1" ht="15" customHeight="1">
      <c r="A154" s="83">
        <v>45537</v>
      </c>
      <c r="B154" s="32" t="s">
        <v>1134</v>
      </c>
      <c r="C154" s="31" t="s">
        <v>1135</v>
      </c>
      <c r="D154" s="31" t="s">
        <v>874</v>
      </c>
      <c r="E154" s="31" t="s">
        <v>528</v>
      </c>
      <c r="F154" s="84">
        <v>704435</v>
      </c>
      <c r="G154" s="32">
        <v>118.76</v>
      </c>
      <c r="H154" s="32" t="s">
        <v>835</v>
      </c>
    </row>
    <row r="155" spans="1:8" customFormat="1" ht="15" customHeight="1">
      <c r="A155" s="83">
        <v>45537</v>
      </c>
      <c r="B155" s="32" t="s">
        <v>1134</v>
      </c>
      <c r="C155" s="31" t="s">
        <v>1135</v>
      </c>
      <c r="D155" s="31" t="s">
        <v>904</v>
      </c>
      <c r="E155" s="31" t="s">
        <v>528</v>
      </c>
      <c r="F155" s="84">
        <v>622908</v>
      </c>
      <c r="G155" s="32">
        <v>119.8</v>
      </c>
      <c r="H155" s="32" t="s">
        <v>835</v>
      </c>
    </row>
    <row r="156" spans="1:8" customFormat="1" ht="15" customHeight="1">
      <c r="A156" s="83">
        <v>45537</v>
      </c>
      <c r="B156" s="32" t="s">
        <v>1136</v>
      </c>
      <c r="C156" s="31" t="s">
        <v>1137</v>
      </c>
      <c r="D156" s="31" t="s">
        <v>881</v>
      </c>
      <c r="E156" s="31" t="s">
        <v>528</v>
      </c>
      <c r="F156" s="84">
        <v>304663</v>
      </c>
      <c r="G156" s="32">
        <v>184.59</v>
      </c>
      <c r="H156" s="32" t="s">
        <v>835</v>
      </c>
    </row>
    <row r="157" spans="1:8" customFormat="1" ht="15" customHeight="1">
      <c r="A157" s="83">
        <v>45537</v>
      </c>
      <c r="B157" s="32" t="s">
        <v>1138</v>
      </c>
      <c r="C157" s="31" t="s">
        <v>1139</v>
      </c>
      <c r="D157" s="31" t="s">
        <v>1140</v>
      </c>
      <c r="E157" s="31" t="s">
        <v>528</v>
      </c>
      <c r="F157" s="84">
        <v>143149</v>
      </c>
      <c r="G157" s="32">
        <v>41.85</v>
      </c>
      <c r="H157" s="32" t="s">
        <v>835</v>
      </c>
    </row>
    <row r="158" spans="1:8" customFormat="1" ht="15" customHeight="1">
      <c r="A158" s="83">
        <v>45537</v>
      </c>
      <c r="B158" s="32" t="s">
        <v>984</v>
      </c>
      <c r="C158" s="31" t="s">
        <v>985</v>
      </c>
      <c r="D158" s="31" t="s">
        <v>881</v>
      </c>
      <c r="E158" s="31" t="s">
        <v>528</v>
      </c>
      <c r="F158" s="84">
        <v>197183</v>
      </c>
      <c r="G158" s="32">
        <v>383.67</v>
      </c>
      <c r="H158" s="32" t="s">
        <v>835</v>
      </c>
    </row>
    <row r="159" spans="1:8" customFormat="1" ht="15" customHeight="1">
      <c r="A159" s="83">
        <v>45537</v>
      </c>
      <c r="B159" s="32" t="s">
        <v>1141</v>
      </c>
      <c r="C159" s="31" t="s">
        <v>1142</v>
      </c>
      <c r="D159" s="31" t="s">
        <v>977</v>
      </c>
      <c r="E159" s="31" t="s">
        <v>528</v>
      </c>
      <c r="F159" s="84">
        <v>195000</v>
      </c>
      <c r="G159" s="32">
        <v>295.3</v>
      </c>
      <c r="H159" s="32" t="s">
        <v>835</v>
      </c>
    </row>
    <row r="160" spans="1:8" customFormat="1" ht="15" customHeight="1">
      <c r="A160" s="83">
        <v>45537</v>
      </c>
      <c r="B160" s="32" t="s">
        <v>1143</v>
      </c>
      <c r="C160" s="31" t="s">
        <v>1144</v>
      </c>
      <c r="D160" s="31" t="s">
        <v>1145</v>
      </c>
      <c r="E160" s="31" t="s">
        <v>528</v>
      </c>
      <c r="F160" s="84">
        <v>58777</v>
      </c>
      <c r="G160" s="32">
        <v>41.46</v>
      </c>
      <c r="H160" s="32" t="s">
        <v>835</v>
      </c>
    </row>
    <row r="161" spans="1:8" customFormat="1" ht="15" customHeight="1">
      <c r="A161" s="83">
        <v>45537</v>
      </c>
      <c r="B161" s="32" t="s">
        <v>986</v>
      </c>
      <c r="C161" s="31" t="s">
        <v>987</v>
      </c>
      <c r="D161" s="31" t="s">
        <v>956</v>
      </c>
      <c r="E161" s="31" t="s">
        <v>528</v>
      </c>
      <c r="F161" s="84">
        <v>72000</v>
      </c>
      <c r="G161" s="32">
        <v>201.36</v>
      </c>
      <c r="H161" s="32" t="s">
        <v>835</v>
      </c>
    </row>
    <row r="162" spans="1:8" customFormat="1" ht="15" customHeight="1">
      <c r="A162" s="83">
        <v>45537</v>
      </c>
      <c r="B162" s="32" t="s">
        <v>986</v>
      </c>
      <c r="C162" s="31" t="s">
        <v>987</v>
      </c>
      <c r="D162" s="31" t="s">
        <v>977</v>
      </c>
      <c r="E162" s="31" t="s">
        <v>528</v>
      </c>
      <c r="F162" s="84">
        <v>118000</v>
      </c>
      <c r="G162" s="32">
        <v>200.65</v>
      </c>
      <c r="H162" s="32" t="s">
        <v>835</v>
      </c>
    </row>
    <row r="163" spans="1:8" customFormat="1" ht="15" customHeight="1">
      <c r="A163" s="83">
        <v>45537</v>
      </c>
      <c r="B163" s="32" t="s">
        <v>986</v>
      </c>
      <c r="C163" s="31" t="s">
        <v>987</v>
      </c>
      <c r="D163" s="31" t="s">
        <v>898</v>
      </c>
      <c r="E163" s="31" t="s">
        <v>528</v>
      </c>
      <c r="F163" s="84">
        <v>80000</v>
      </c>
      <c r="G163" s="32">
        <v>196.65</v>
      </c>
      <c r="H163" s="32" t="s">
        <v>835</v>
      </c>
    </row>
    <row r="164" spans="1:8" customFormat="1" ht="15" customHeight="1">
      <c r="A164" s="83">
        <v>45537</v>
      </c>
      <c r="B164" s="32" t="s">
        <v>1146</v>
      </c>
      <c r="C164" s="31" t="s">
        <v>1147</v>
      </c>
      <c r="D164" s="31" t="s">
        <v>1148</v>
      </c>
      <c r="E164" s="31" t="s">
        <v>528</v>
      </c>
      <c r="F164" s="84">
        <v>624000</v>
      </c>
      <c r="G164" s="32">
        <v>576.14</v>
      </c>
      <c r="H164" s="32" t="s">
        <v>835</v>
      </c>
    </row>
    <row r="165" spans="1:8" customFormat="1" ht="15" customHeight="1">
      <c r="A165" s="83">
        <v>45537</v>
      </c>
      <c r="B165" s="32" t="s">
        <v>1149</v>
      </c>
      <c r="C165" s="31" t="s">
        <v>1150</v>
      </c>
      <c r="D165" s="31" t="s">
        <v>894</v>
      </c>
      <c r="E165" s="31" t="s">
        <v>528</v>
      </c>
      <c r="F165" s="84">
        <v>58701</v>
      </c>
      <c r="G165" s="32">
        <v>323.06</v>
      </c>
      <c r="H165" s="32" t="s">
        <v>835</v>
      </c>
    </row>
    <row r="166" spans="1:8" customFormat="1" ht="15" customHeight="1">
      <c r="A166" s="83">
        <v>45537</v>
      </c>
      <c r="B166" s="32" t="s">
        <v>1149</v>
      </c>
      <c r="C166" s="31" t="s">
        <v>1150</v>
      </c>
      <c r="D166" s="31" t="s">
        <v>881</v>
      </c>
      <c r="E166" s="31" t="s">
        <v>528</v>
      </c>
      <c r="F166" s="84">
        <v>73029</v>
      </c>
      <c r="G166" s="32">
        <v>320.67</v>
      </c>
      <c r="H166" s="32" t="s">
        <v>835</v>
      </c>
    </row>
    <row r="167" spans="1:8" customFormat="1" ht="15" customHeight="1">
      <c r="A167" s="83">
        <v>45537</v>
      </c>
      <c r="B167" s="32" t="s">
        <v>1149</v>
      </c>
      <c r="C167" s="31" t="s">
        <v>1150</v>
      </c>
      <c r="D167" s="31" t="s">
        <v>874</v>
      </c>
      <c r="E167" s="31" t="s">
        <v>528</v>
      </c>
      <c r="F167" s="84">
        <v>71985</v>
      </c>
      <c r="G167" s="32">
        <v>321.85000000000002</v>
      </c>
      <c r="H167" s="32" t="s">
        <v>835</v>
      </c>
    </row>
    <row r="168" spans="1:8" customFormat="1" ht="15" customHeight="1">
      <c r="A168" s="83">
        <v>45537</v>
      </c>
      <c r="B168" s="32" t="s">
        <v>1151</v>
      </c>
      <c r="C168" s="31" t="s">
        <v>1152</v>
      </c>
      <c r="D168" s="31" t="s">
        <v>898</v>
      </c>
      <c r="E168" s="31" t="s">
        <v>528</v>
      </c>
      <c r="F168" s="84">
        <v>991167</v>
      </c>
      <c r="G168" s="32">
        <v>34.020000000000003</v>
      </c>
      <c r="H168" s="32" t="s">
        <v>835</v>
      </c>
    </row>
    <row r="169" spans="1:8" customFormat="1" ht="15" customHeight="1">
      <c r="A169" s="83">
        <v>45537</v>
      </c>
      <c r="B169" s="32" t="s">
        <v>1151</v>
      </c>
      <c r="C169" s="31" t="s">
        <v>1152</v>
      </c>
      <c r="D169" s="31" t="s">
        <v>1121</v>
      </c>
      <c r="E169" s="31" t="s">
        <v>528</v>
      </c>
      <c r="F169" s="84">
        <v>999805</v>
      </c>
      <c r="G169" s="32">
        <v>35.31</v>
      </c>
      <c r="H169" s="32" t="s">
        <v>835</v>
      </c>
    </row>
    <row r="170" spans="1:8" customFormat="1" ht="15" customHeight="1">
      <c r="A170" s="83">
        <v>45537</v>
      </c>
      <c r="B170" s="32" t="s">
        <v>1153</v>
      </c>
      <c r="C170" s="31" t="s">
        <v>1154</v>
      </c>
      <c r="D170" s="31" t="s">
        <v>956</v>
      </c>
      <c r="E170" s="31" t="s">
        <v>528</v>
      </c>
      <c r="F170" s="84">
        <v>129000</v>
      </c>
      <c r="G170" s="32">
        <v>99.78</v>
      </c>
      <c r="H170" s="32" t="s">
        <v>835</v>
      </c>
    </row>
    <row r="171" spans="1:8" customFormat="1" ht="15" customHeight="1">
      <c r="A171" s="83">
        <v>45537</v>
      </c>
      <c r="B171" s="32" t="s">
        <v>942</v>
      </c>
      <c r="C171" s="31" t="s">
        <v>943</v>
      </c>
      <c r="D171" s="31" t="s">
        <v>894</v>
      </c>
      <c r="E171" s="31" t="s">
        <v>529</v>
      </c>
      <c r="F171" s="84">
        <v>490749</v>
      </c>
      <c r="G171" s="32">
        <v>287.85000000000002</v>
      </c>
      <c r="H171" s="32" t="s">
        <v>835</v>
      </c>
    </row>
    <row r="172" spans="1:8" customFormat="1" ht="15" customHeight="1">
      <c r="A172" s="83">
        <v>45537</v>
      </c>
      <c r="B172" s="32" t="s">
        <v>942</v>
      </c>
      <c r="C172" s="31" t="s">
        <v>943</v>
      </c>
      <c r="D172" s="31" t="s">
        <v>1100</v>
      </c>
      <c r="E172" s="31" t="s">
        <v>529</v>
      </c>
      <c r="F172" s="84">
        <v>469544</v>
      </c>
      <c r="G172" s="32">
        <v>287.73</v>
      </c>
      <c r="H172" s="32" t="s">
        <v>835</v>
      </c>
    </row>
    <row r="173" spans="1:8" customFormat="1" ht="15" customHeight="1">
      <c r="A173" s="83">
        <v>45537</v>
      </c>
      <c r="B173" s="32" t="s">
        <v>942</v>
      </c>
      <c r="C173" s="31" t="s">
        <v>943</v>
      </c>
      <c r="D173" s="31" t="s">
        <v>881</v>
      </c>
      <c r="E173" s="31" t="s">
        <v>529</v>
      </c>
      <c r="F173" s="84">
        <v>688397</v>
      </c>
      <c r="G173" s="32">
        <v>287.54000000000002</v>
      </c>
      <c r="H173" s="32" t="s">
        <v>835</v>
      </c>
    </row>
    <row r="174" spans="1:8" customFormat="1" ht="15" customHeight="1">
      <c r="A174" s="83">
        <v>45537</v>
      </c>
      <c r="B174" s="32" t="s">
        <v>942</v>
      </c>
      <c r="C174" s="31" t="s">
        <v>943</v>
      </c>
      <c r="D174" s="31" t="s">
        <v>890</v>
      </c>
      <c r="E174" s="31" t="s">
        <v>529</v>
      </c>
      <c r="F174" s="84">
        <v>412865</v>
      </c>
      <c r="G174" s="32">
        <v>287.54000000000002</v>
      </c>
      <c r="H174" s="32" t="s">
        <v>835</v>
      </c>
    </row>
    <row r="175" spans="1:8" customFormat="1" ht="15" customHeight="1">
      <c r="A175" s="83">
        <v>45537</v>
      </c>
      <c r="B175" s="32" t="s">
        <v>942</v>
      </c>
      <c r="C175" s="31" t="s">
        <v>943</v>
      </c>
      <c r="D175" s="31" t="s">
        <v>874</v>
      </c>
      <c r="E175" s="31" t="s">
        <v>529</v>
      </c>
      <c r="F175" s="84">
        <v>617594</v>
      </c>
      <c r="G175" s="32">
        <v>288.16000000000003</v>
      </c>
      <c r="H175" s="32" t="s">
        <v>835</v>
      </c>
    </row>
    <row r="176" spans="1:8" customFormat="1" ht="15" customHeight="1">
      <c r="A176" s="83">
        <v>45537</v>
      </c>
      <c r="B176" s="32" t="s">
        <v>942</v>
      </c>
      <c r="C176" s="31" t="s">
        <v>943</v>
      </c>
      <c r="D176" s="31" t="s">
        <v>970</v>
      </c>
      <c r="E176" s="31" t="s">
        <v>529</v>
      </c>
      <c r="F176" s="84">
        <v>297486</v>
      </c>
      <c r="G176" s="32">
        <v>287.85000000000002</v>
      </c>
      <c r="H176" s="32" t="s">
        <v>835</v>
      </c>
    </row>
    <row r="177" spans="1:8" customFormat="1" ht="15" customHeight="1">
      <c r="A177" s="83">
        <v>45537</v>
      </c>
      <c r="B177" s="32" t="s">
        <v>1101</v>
      </c>
      <c r="C177" s="31" t="s">
        <v>1102</v>
      </c>
      <c r="D177" s="31" t="s">
        <v>1103</v>
      </c>
      <c r="E177" s="31" t="s">
        <v>529</v>
      </c>
      <c r="F177" s="84">
        <v>94000</v>
      </c>
      <c r="G177" s="32">
        <v>82.1</v>
      </c>
      <c r="H177" s="32" t="s">
        <v>835</v>
      </c>
    </row>
    <row r="178" spans="1:8" customFormat="1" ht="15" customHeight="1">
      <c r="A178" s="83">
        <v>45537</v>
      </c>
      <c r="B178" s="32" t="s">
        <v>1101</v>
      </c>
      <c r="C178" s="31" t="s">
        <v>1102</v>
      </c>
      <c r="D178" s="31" t="s">
        <v>1104</v>
      </c>
      <c r="E178" s="31" t="s">
        <v>529</v>
      </c>
      <c r="F178" s="84">
        <v>88000</v>
      </c>
      <c r="G178" s="32">
        <v>82.5</v>
      </c>
      <c r="H178" s="32" t="s">
        <v>835</v>
      </c>
    </row>
    <row r="179" spans="1:8" customFormat="1" ht="15" customHeight="1">
      <c r="A179" s="83">
        <v>45537</v>
      </c>
      <c r="B179" s="32" t="s">
        <v>1155</v>
      </c>
      <c r="C179" s="31" t="s">
        <v>1156</v>
      </c>
      <c r="D179" s="31" t="s">
        <v>933</v>
      </c>
      <c r="E179" s="31" t="s">
        <v>529</v>
      </c>
      <c r="F179" s="84">
        <v>842478</v>
      </c>
      <c r="G179" s="32">
        <v>2.27</v>
      </c>
      <c r="H179" s="32" t="s">
        <v>835</v>
      </c>
    </row>
    <row r="180" spans="1:8" customFormat="1" ht="15" customHeight="1">
      <c r="A180" s="83">
        <v>45537</v>
      </c>
      <c r="B180" s="32" t="s">
        <v>1105</v>
      </c>
      <c r="C180" s="31" t="s">
        <v>1106</v>
      </c>
      <c r="D180" s="31" t="s">
        <v>894</v>
      </c>
      <c r="E180" s="31" t="s">
        <v>529</v>
      </c>
      <c r="F180" s="84">
        <v>641371</v>
      </c>
      <c r="G180" s="32">
        <v>94.67</v>
      </c>
      <c r="H180" s="32" t="s">
        <v>835</v>
      </c>
    </row>
    <row r="181" spans="1:8" customFormat="1" ht="15" customHeight="1">
      <c r="A181" s="83">
        <v>45537</v>
      </c>
      <c r="B181" s="32" t="s">
        <v>1105</v>
      </c>
      <c r="C181" s="31" t="s">
        <v>1106</v>
      </c>
      <c r="D181" s="31" t="s">
        <v>881</v>
      </c>
      <c r="E181" s="31" t="s">
        <v>529</v>
      </c>
      <c r="F181" s="84">
        <v>723670</v>
      </c>
      <c r="G181" s="32">
        <v>94.78</v>
      </c>
      <c r="H181" s="32" t="s">
        <v>835</v>
      </c>
    </row>
    <row r="182" spans="1:8" customFormat="1" ht="15" customHeight="1">
      <c r="A182" s="83">
        <v>45537</v>
      </c>
      <c r="B182" s="32" t="s">
        <v>1110</v>
      </c>
      <c r="C182" s="31" t="s">
        <v>1111</v>
      </c>
      <c r="D182" s="31" t="s">
        <v>898</v>
      </c>
      <c r="E182" s="31" t="s">
        <v>529</v>
      </c>
      <c r="F182" s="84">
        <v>19200</v>
      </c>
      <c r="G182" s="32">
        <v>83.98</v>
      </c>
      <c r="H182" s="32" t="s">
        <v>835</v>
      </c>
    </row>
    <row r="183" spans="1:8" customFormat="1" ht="15" customHeight="1">
      <c r="A183" s="83">
        <v>45537</v>
      </c>
      <c r="B183" s="32" t="s">
        <v>1110</v>
      </c>
      <c r="C183" s="31" t="s">
        <v>1111</v>
      </c>
      <c r="D183" s="31" t="s">
        <v>1157</v>
      </c>
      <c r="E183" s="31" t="s">
        <v>529</v>
      </c>
      <c r="F183" s="84">
        <v>48000</v>
      </c>
      <c r="G183" s="32">
        <v>78.650000000000006</v>
      </c>
      <c r="H183" s="32" t="s">
        <v>835</v>
      </c>
    </row>
    <row r="184" spans="1:8" customFormat="1" ht="15" customHeight="1">
      <c r="A184" s="83">
        <v>45537</v>
      </c>
      <c r="B184" s="32" t="s">
        <v>1115</v>
      </c>
      <c r="C184" s="31" t="s">
        <v>1116</v>
      </c>
      <c r="D184" s="31" t="s">
        <v>904</v>
      </c>
      <c r="E184" s="31" t="s">
        <v>529</v>
      </c>
      <c r="F184" s="84">
        <v>237652</v>
      </c>
      <c r="G184" s="32">
        <v>66.64</v>
      </c>
      <c r="H184" s="32" t="s">
        <v>835</v>
      </c>
    </row>
    <row r="185" spans="1:8" customFormat="1" ht="15" customHeight="1">
      <c r="A185" s="83">
        <v>45537</v>
      </c>
      <c r="B185" s="32" t="s">
        <v>944</v>
      </c>
      <c r="C185" s="31" t="s">
        <v>945</v>
      </c>
      <c r="D185" s="31" t="s">
        <v>890</v>
      </c>
      <c r="E185" s="31" t="s">
        <v>529</v>
      </c>
      <c r="F185" s="84">
        <v>273282</v>
      </c>
      <c r="G185" s="32">
        <v>282.81</v>
      </c>
      <c r="H185" s="32" t="s">
        <v>835</v>
      </c>
    </row>
    <row r="186" spans="1:8" customFormat="1" ht="15" customHeight="1">
      <c r="A186" s="83">
        <v>45537</v>
      </c>
      <c r="B186" s="32" t="s">
        <v>944</v>
      </c>
      <c r="C186" s="31" t="s">
        <v>945</v>
      </c>
      <c r="D186" s="31" t="s">
        <v>881</v>
      </c>
      <c r="E186" s="31" t="s">
        <v>529</v>
      </c>
      <c r="F186" s="84">
        <v>260103</v>
      </c>
      <c r="G186" s="32">
        <v>279.55</v>
      </c>
      <c r="H186" s="32" t="s">
        <v>835</v>
      </c>
    </row>
    <row r="187" spans="1:8" customFormat="1" ht="15" customHeight="1">
      <c r="A187" s="83">
        <v>45537</v>
      </c>
      <c r="B187" s="32" t="s">
        <v>944</v>
      </c>
      <c r="C187" s="31" t="s">
        <v>945</v>
      </c>
      <c r="D187" s="31" t="s">
        <v>894</v>
      </c>
      <c r="E187" s="31" t="s">
        <v>529</v>
      </c>
      <c r="F187" s="84">
        <v>461086</v>
      </c>
      <c r="G187" s="32">
        <v>282.95999999999998</v>
      </c>
      <c r="H187" s="32" t="s">
        <v>835</v>
      </c>
    </row>
    <row r="188" spans="1:8" customFormat="1" ht="15" customHeight="1">
      <c r="A188" s="83">
        <v>45537</v>
      </c>
      <c r="B188" s="32" t="s">
        <v>1117</v>
      </c>
      <c r="C188" s="31" t="s">
        <v>1118</v>
      </c>
      <c r="D188" s="31" t="s">
        <v>881</v>
      </c>
      <c r="E188" s="31" t="s">
        <v>529</v>
      </c>
      <c r="F188" s="84">
        <v>198243</v>
      </c>
      <c r="G188" s="32">
        <v>248.29</v>
      </c>
      <c r="H188" s="32" t="s">
        <v>835</v>
      </c>
    </row>
    <row r="189" spans="1:8" customFormat="1" ht="15" customHeight="1">
      <c r="A189" s="83">
        <v>45537</v>
      </c>
      <c r="B189" s="32" t="s">
        <v>1119</v>
      </c>
      <c r="C189" s="31" t="s">
        <v>1120</v>
      </c>
      <c r="D189" s="31" t="s">
        <v>1121</v>
      </c>
      <c r="E189" s="31" t="s">
        <v>529</v>
      </c>
      <c r="F189" s="84">
        <v>67500</v>
      </c>
      <c r="G189" s="32">
        <v>250.89</v>
      </c>
      <c r="H189" s="32" t="s">
        <v>835</v>
      </c>
    </row>
    <row r="190" spans="1:8" customFormat="1" ht="15" customHeight="1">
      <c r="A190" s="83">
        <v>45537</v>
      </c>
      <c r="B190" s="32" t="s">
        <v>946</v>
      </c>
      <c r="C190" s="31" t="s">
        <v>947</v>
      </c>
      <c r="D190" s="31" t="s">
        <v>1022</v>
      </c>
      <c r="E190" s="31" t="s">
        <v>529</v>
      </c>
      <c r="F190" s="84">
        <v>6105675</v>
      </c>
      <c r="G190" s="32">
        <v>1.59</v>
      </c>
      <c r="H190" s="32" t="s">
        <v>835</v>
      </c>
    </row>
    <row r="191" spans="1:8" customFormat="1" ht="15" customHeight="1">
      <c r="A191" s="83">
        <v>45537</v>
      </c>
      <c r="B191" s="32" t="s">
        <v>946</v>
      </c>
      <c r="C191" s="31" t="s">
        <v>947</v>
      </c>
      <c r="D191" s="31" t="s">
        <v>929</v>
      </c>
      <c r="E191" s="31" t="s">
        <v>529</v>
      </c>
      <c r="F191" s="84">
        <v>14912925</v>
      </c>
      <c r="G191" s="32">
        <v>1.51</v>
      </c>
      <c r="H191" s="32" t="s">
        <v>835</v>
      </c>
    </row>
    <row r="192" spans="1:8" customFormat="1" ht="15" customHeight="1">
      <c r="A192" s="83">
        <v>45537</v>
      </c>
      <c r="B192" s="32" t="s">
        <v>1123</v>
      </c>
      <c r="C192" s="31" t="s">
        <v>1124</v>
      </c>
      <c r="D192" s="31" t="s">
        <v>881</v>
      </c>
      <c r="E192" s="31" t="s">
        <v>529</v>
      </c>
      <c r="F192" s="84">
        <v>350987</v>
      </c>
      <c r="G192" s="32">
        <v>134.18</v>
      </c>
      <c r="H192" s="32" t="s">
        <v>835</v>
      </c>
    </row>
    <row r="193" spans="1:8" customFormat="1" ht="15" customHeight="1">
      <c r="A193" s="83">
        <v>45537</v>
      </c>
      <c r="B193" s="32" t="s">
        <v>1158</v>
      </c>
      <c r="C193" s="31" t="s">
        <v>1159</v>
      </c>
      <c r="D193" s="31" t="s">
        <v>1160</v>
      </c>
      <c r="E193" s="31" t="s">
        <v>529</v>
      </c>
      <c r="F193" s="84">
        <v>49500</v>
      </c>
      <c r="G193" s="32">
        <v>109.5</v>
      </c>
      <c r="H193" s="32" t="s">
        <v>835</v>
      </c>
    </row>
    <row r="194" spans="1:8" customFormat="1" ht="15" customHeight="1">
      <c r="A194" s="83">
        <v>45537</v>
      </c>
      <c r="B194" s="32" t="s">
        <v>971</v>
      </c>
      <c r="C194" s="31" t="s">
        <v>972</v>
      </c>
      <c r="D194" s="31" t="s">
        <v>894</v>
      </c>
      <c r="E194" s="31" t="s">
        <v>529</v>
      </c>
      <c r="F194" s="84">
        <v>222651</v>
      </c>
      <c r="G194" s="32">
        <v>1104.3900000000001</v>
      </c>
      <c r="H194" s="32" t="s">
        <v>835</v>
      </c>
    </row>
    <row r="195" spans="1:8" customFormat="1" ht="15" customHeight="1">
      <c r="A195" s="277">
        <v>45537</v>
      </c>
      <c r="B195" s="278" t="s">
        <v>971</v>
      </c>
      <c r="C195" s="194" t="s">
        <v>972</v>
      </c>
      <c r="D195" s="194" t="s">
        <v>874</v>
      </c>
      <c r="E195" s="194" t="s">
        <v>529</v>
      </c>
      <c r="F195" s="279">
        <v>168078</v>
      </c>
      <c r="G195" s="278">
        <v>1104.8399999999999</v>
      </c>
      <c r="H195" s="32" t="s">
        <v>835</v>
      </c>
    </row>
    <row r="196" spans="1:8" ht="15" customHeight="1">
      <c r="A196" s="280">
        <v>45537</v>
      </c>
      <c r="B196" s="218" t="s">
        <v>971</v>
      </c>
      <c r="C196" s="206" t="s">
        <v>972</v>
      </c>
      <c r="D196" s="206" t="s">
        <v>881</v>
      </c>
      <c r="E196" s="206" t="s">
        <v>529</v>
      </c>
      <c r="F196" s="281">
        <v>207262</v>
      </c>
      <c r="G196" s="218">
        <v>1106.8</v>
      </c>
      <c r="H196" s="32" t="s">
        <v>835</v>
      </c>
    </row>
    <row r="197" spans="1:8" ht="15" customHeight="1">
      <c r="A197" s="280">
        <v>45537</v>
      </c>
      <c r="B197" s="218" t="s">
        <v>272</v>
      </c>
      <c r="C197" s="206" t="s">
        <v>973</v>
      </c>
      <c r="D197" s="206" t="s">
        <v>881</v>
      </c>
      <c r="E197" s="206" t="s">
        <v>529</v>
      </c>
      <c r="F197" s="281">
        <v>3637937</v>
      </c>
      <c r="G197" s="218">
        <v>453.18</v>
      </c>
      <c r="H197" s="32" t="s">
        <v>835</v>
      </c>
    </row>
    <row r="198" spans="1:8" ht="15" customHeight="1">
      <c r="A198" s="280">
        <v>45537</v>
      </c>
      <c r="B198" s="218" t="s">
        <v>1129</v>
      </c>
      <c r="C198" s="206" t="s">
        <v>1130</v>
      </c>
      <c r="D198" s="206" t="s">
        <v>1161</v>
      </c>
      <c r="E198" s="206" t="s">
        <v>529</v>
      </c>
      <c r="F198" s="281">
        <v>236000</v>
      </c>
      <c r="G198" s="218">
        <v>46.01</v>
      </c>
      <c r="H198" s="32" t="s">
        <v>835</v>
      </c>
    </row>
    <row r="199" spans="1:8" ht="15" customHeight="1">
      <c r="A199" s="280">
        <v>45537</v>
      </c>
      <c r="B199" s="218" t="s">
        <v>121</v>
      </c>
      <c r="C199" s="206" t="s">
        <v>1132</v>
      </c>
      <c r="D199" s="206" t="s">
        <v>881</v>
      </c>
      <c r="E199" s="206" t="s">
        <v>529</v>
      </c>
      <c r="F199" s="281">
        <v>3880418</v>
      </c>
      <c r="G199" s="218">
        <v>669.09</v>
      </c>
      <c r="H199" s="32" t="s">
        <v>835</v>
      </c>
    </row>
    <row r="200" spans="1:8" ht="15" customHeight="1">
      <c r="A200" s="280">
        <v>45537</v>
      </c>
      <c r="B200" s="218" t="s">
        <v>934</v>
      </c>
      <c r="C200" s="206" t="s">
        <v>935</v>
      </c>
      <c r="D200" s="206" t="s">
        <v>898</v>
      </c>
      <c r="E200" s="206" t="s">
        <v>529</v>
      </c>
      <c r="F200" s="281">
        <v>28000</v>
      </c>
      <c r="G200" s="218">
        <v>133.85</v>
      </c>
      <c r="H200" s="32" t="s">
        <v>835</v>
      </c>
    </row>
    <row r="201" spans="1:8" ht="15" customHeight="1">
      <c r="A201" s="280">
        <v>45537</v>
      </c>
      <c r="B201" s="218" t="s">
        <v>723</v>
      </c>
      <c r="C201" s="206" t="s">
        <v>1133</v>
      </c>
      <c r="D201" s="206" t="s">
        <v>881</v>
      </c>
      <c r="E201" s="206" t="s">
        <v>529</v>
      </c>
      <c r="F201" s="281">
        <v>291622</v>
      </c>
      <c r="G201" s="218">
        <v>585.41</v>
      </c>
      <c r="H201" s="32" t="s">
        <v>835</v>
      </c>
    </row>
    <row r="202" spans="1:8" ht="15" customHeight="1">
      <c r="A202" s="280">
        <v>45537</v>
      </c>
      <c r="B202" s="218" t="s">
        <v>974</v>
      </c>
      <c r="C202" s="206" t="s">
        <v>975</v>
      </c>
      <c r="D202" s="206" t="s">
        <v>881</v>
      </c>
      <c r="E202" s="206" t="s">
        <v>529</v>
      </c>
      <c r="F202" s="281">
        <v>416972</v>
      </c>
      <c r="G202" s="218">
        <v>187.21</v>
      </c>
      <c r="H202" s="32" t="s">
        <v>835</v>
      </c>
    </row>
    <row r="203" spans="1:8" ht="15" customHeight="1">
      <c r="A203" s="280">
        <v>45537</v>
      </c>
      <c r="B203" s="218" t="s">
        <v>959</v>
      </c>
      <c r="C203" s="206" t="s">
        <v>976</v>
      </c>
      <c r="D203" s="206" t="s">
        <v>989</v>
      </c>
      <c r="E203" s="206" t="s">
        <v>529</v>
      </c>
      <c r="F203" s="281">
        <v>5382449</v>
      </c>
      <c r="G203" s="218">
        <v>2.3199999999999998</v>
      </c>
      <c r="H203" s="32" t="s">
        <v>835</v>
      </c>
    </row>
    <row r="204" spans="1:8" ht="15" customHeight="1">
      <c r="A204" s="280">
        <v>45537</v>
      </c>
      <c r="B204" s="218" t="s">
        <v>959</v>
      </c>
      <c r="C204" s="206" t="s">
        <v>976</v>
      </c>
      <c r="D204" s="206" t="s">
        <v>874</v>
      </c>
      <c r="E204" s="206" t="s">
        <v>529</v>
      </c>
      <c r="F204" s="281">
        <v>7673141</v>
      </c>
      <c r="G204" s="218">
        <v>2.39</v>
      </c>
      <c r="H204" s="32" t="s">
        <v>835</v>
      </c>
    </row>
    <row r="205" spans="1:8" ht="15" customHeight="1">
      <c r="A205" s="280">
        <v>45537</v>
      </c>
      <c r="B205" s="218" t="s">
        <v>978</v>
      </c>
      <c r="C205" s="206" t="s">
        <v>979</v>
      </c>
      <c r="D205" s="206" t="s">
        <v>904</v>
      </c>
      <c r="E205" s="206" t="s">
        <v>529</v>
      </c>
      <c r="F205" s="281">
        <v>138638</v>
      </c>
      <c r="G205" s="218">
        <v>174.44</v>
      </c>
      <c r="H205" s="32" t="s">
        <v>835</v>
      </c>
    </row>
    <row r="206" spans="1:8" ht="15" customHeight="1">
      <c r="A206" s="280">
        <v>45537</v>
      </c>
      <c r="B206" s="218" t="s">
        <v>978</v>
      </c>
      <c r="C206" s="206" t="s">
        <v>979</v>
      </c>
      <c r="D206" s="206" t="s">
        <v>894</v>
      </c>
      <c r="E206" s="206" t="s">
        <v>529</v>
      </c>
      <c r="F206" s="281">
        <v>82158</v>
      </c>
      <c r="G206" s="218">
        <v>169.9</v>
      </c>
      <c r="H206" s="32" t="s">
        <v>835</v>
      </c>
    </row>
    <row r="207" spans="1:8" ht="15" customHeight="1">
      <c r="A207" s="280">
        <v>45537</v>
      </c>
      <c r="B207" s="218" t="s">
        <v>978</v>
      </c>
      <c r="C207" s="206" t="s">
        <v>979</v>
      </c>
      <c r="D207" s="206" t="s">
        <v>890</v>
      </c>
      <c r="E207" s="206" t="s">
        <v>529</v>
      </c>
      <c r="F207" s="281">
        <v>130044</v>
      </c>
      <c r="G207" s="218">
        <v>169.62</v>
      </c>
      <c r="H207" s="32" t="s">
        <v>835</v>
      </c>
    </row>
    <row r="208" spans="1:8" ht="15" customHeight="1">
      <c r="A208" s="280">
        <v>45537</v>
      </c>
      <c r="B208" s="218" t="s">
        <v>948</v>
      </c>
      <c r="C208" s="206" t="s">
        <v>949</v>
      </c>
      <c r="D208" s="206" t="s">
        <v>873</v>
      </c>
      <c r="E208" s="206" t="s">
        <v>529</v>
      </c>
      <c r="F208" s="281">
        <v>2544000</v>
      </c>
      <c r="G208" s="218">
        <v>3.9</v>
      </c>
      <c r="H208" s="32" t="s">
        <v>835</v>
      </c>
    </row>
    <row r="209" spans="1:8" ht="15" customHeight="1">
      <c r="A209" s="280">
        <v>45537</v>
      </c>
      <c r="B209" s="218" t="s">
        <v>948</v>
      </c>
      <c r="C209" s="206" t="s">
        <v>949</v>
      </c>
      <c r="D209" s="206" t="s">
        <v>898</v>
      </c>
      <c r="E209" s="206" t="s">
        <v>529</v>
      </c>
      <c r="F209" s="281">
        <v>1440000</v>
      </c>
      <c r="G209" s="218">
        <v>3.72</v>
      </c>
      <c r="H209" s="32" t="s">
        <v>835</v>
      </c>
    </row>
    <row r="210" spans="1:8" ht="15" customHeight="1">
      <c r="A210" s="280">
        <v>45537</v>
      </c>
      <c r="B210" s="218" t="s">
        <v>980</v>
      </c>
      <c r="C210" s="206" t="s">
        <v>981</v>
      </c>
      <c r="D210" s="206" t="s">
        <v>982</v>
      </c>
      <c r="E210" s="206" t="s">
        <v>529</v>
      </c>
      <c r="F210" s="281">
        <v>123000</v>
      </c>
      <c r="G210" s="218">
        <v>4.42</v>
      </c>
      <c r="H210" s="32" t="s">
        <v>835</v>
      </c>
    </row>
    <row r="211" spans="1:8" ht="15" customHeight="1">
      <c r="A211" s="280">
        <v>45537</v>
      </c>
      <c r="B211" s="218" t="s">
        <v>1162</v>
      </c>
      <c r="C211" s="206" t="s">
        <v>1163</v>
      </c>
      <c r="D211" s="206" t="s">
        <v>1164</v>
      </c>
      <c r="E211" s="206" t="s">
        <v>529</v>
      </c>
      <c r="F211" s="281">
        <v>208000</v>
      </c>
      <c r="G211" s="218">
        <v>71.97</v>
      </c>
      <c r="H211" s="32" t="s">
        <v>835</v>
      </c>
    </row>
    <row r="212" spans="1:8" ht="15" customHeight="1">
      <c r="A212" s="280">
        <v>45537</v>
      </c>
      <c r="B212" s="218" t="s">
        <v>1134</v>
      </c>
      <c r="C212" s="206" t="s">
        <v>1135</v>
      </c>
      <c r="D212" s="206" t="s">
        <v>904</v>
      </c>
      <c r="E212" s="206" t="s">
        <v>529</v>
      </c>
      <c r="F212" s="281">
        <v>622908</v>
      </c>
      <c r="G212" s="218">
        <v>119.9</v>
      </c>
      <c r="H212" s="32" t="s">
        <v>835</v>
      </c>
    </row>
    <row r="213" spans="1:8" ht="15" customHeight="1">
      <c r="A213" s="280">
        <v>45537</v>
      </c>
      <c r="B213" s="218" t="s">
        <v>1134</v>
      </c>
      <c r="C213" s="206" t="s">
        <v>1135</v>
      </c>
      <c r="D213" s="206" t="s">
        <v>874</v>
      </c>
      <c r="E213" s="206" t="s">
        <v>529</v>
      </c>
      <c r="F213" s="281">
        <v>726021</v>
      </c>
      <c r="G213" s="218">
        <v>118.78</v>
      </c>
      <c r="H213" s="32" t="s">
        <v>835</v>
      </c>
    </row>
    <row r="214" spans="1:8" ht="15" customHeight="1">
      <c r="A214" s="280">
        <v>45537</v>
      </c>
      <c r="B214" s="218" t="s">
        <v>1134</v>
      </c>
      <c r="C214" s="206" t="s">
        <v>1135</v>
      </c>
      <c r="D214" s="206" t="s">
        <v>894</v>
      </c>
      <c r="E214" s="206" t="s">
        <v>529</v>
      </c>
      <c r="F214" s="281">
        <v>848462</v>
      </c>
      <c r="G214" s="218">
        <v>119.76</v>
      </c>
      <c r="H214" s="32" t="s">
        <v>835</v>
      </c>
    </row>
    <row r="215" spans="1:8" ht="15" customHeight="1">
      <c r="A215" s="280">
        <v>45537</v>
      </c>
      <c r="B215" s="218" t="s">
        <v>1134</v>
      </c>
      <c r="C215" s="206" t="s">
        <v>1135</v>
      </c>
      <c r="D215" s="206" t="s">
        <v>881</v>
      </c>
      <c r="E215" s="206" t="s">
        <v>529</v>
      </c>
      <c r="F215" s="281">
        <v>705215</v>
      </c>
      <c r="G215" s="218">
        <v>117.36</v>
      </c>
      <c r="H215" s="32" t="s">
        <v>835</v>
      </c>
    </row>
    <row r="216" spans="1:8" ht="15" customHeight="1">
      <c r="A216" s="280">
        <v>45537</v>
      </c>
      <c r="B216" s="218" t="s">
        <v>1134</v>
      </c>
      <c r="C216" s="206" t="s">
        <v>1135</v>
      </c>
      <c r="D216" s="206" t="s">
        <v>890</v>
      </c>
      <c r="E216" s="206" t="s">
        <v>529</v>
      </c>
      <c r="F216" s="281">
        <v>598069</v>
      </c>
      <c r="G216" s="218">
        <v>118.94</v>
      </c>
      <c r="H216" s="32" t="s">
        <v>835</v>
      </c>
    </row>
    <row r="217" spans="1:8" ht="15" customHeight="1">
      <c r="A217" s="280">
        <v>45537</v>
      </c>
      <c r="B217" s="218" t="s">
        <v>1136</v>
      </c>
      <c r="C217" s="206" t="s">
        <v>1137</v>
      </c>
      <c r="D217" s="206" t="s">
        <v>881</v>
      </c>
      <c r="E217" s="206" t="s">
        <v>529</v>
      </c>
      <c r="F217" s="281">
        <v>304663</v>
      </c>
      <c r="G217" s="218">
        <v>184.59</v>
      </c>
      <c r="H217" s="32" t="s">
        <v>835</v>
      </c>
    </row>
    <row r="218" spans="1:8" ht="15" customHeight="1">
      <c r="A218" s="280">
        <v>45537</v>
      </c>
      <c r="B218" s="218" t="s">
        <v>1165</v>
      </c>
      <c r="C218" s="206" t="s">
        <v>1166</v>
      </c>
      <c r="D218" s="206" t="s">
        <v>1167</v>
      </c>
      <c r="E218" s="206" t="s">
        <v>529</v>
      </c>
      <c r="F218" s="281">
        <v>265000</v>
      </c>
      <c r="G218" s="218">
        <v>16.989999999999998</v>
      </c>
      <c r="H218" s="32" t="s">
        <v>835</v>
      </c>
    </row>
    <row r="219" spans="1:8" ht="15" customHeight="1">
      <c r="A219" s="280">
        <v>45537</v>
      </c>
      <c r="B219" s="218" t="s">
        <v>1168</v>
      </c>
      <c r="C219" s="206" t="s">
        <v>1169</v>
      </c>
      <c r="D219" s="206" t="s">
        <v>1170</v>
      </c>
      <c r="E219" s="206" t="s">
        <v>529</v>
      </c>
      <c r="F219" s="281">
        <v>346678</v>
      </c>
      <c r="G219" s="218">
        <v>24.14</v>
      </c>
      <c r="H219" s="32" t="s">
        <v>835</v>
      </c>
    </row>
    <row r="220" spans="1:8" ht="15" customHeight="1">
      <c r="A220" s="280">
        <v>45537</v>
      </c>
      <c r="B220" s="218" t="s">
        <v>1138</v>
      </c>
      <c r="C220" s="206" t="s">
        <v>1139</v>
      </c>
      <c r="D220" s="206" t="s">
        <v>1140</v>
      </c>
      <c r="E220" s="206" t="s">
        <v>529</v>
      </c>
      <c r="F220" s="281">
        <v>143149</v>
      </c>
      <c r="G220" s="218">
        <v>41.48</v>
      </c>
      <c r="H220" s="32" t="s">
        <v>835</v>
      </c>
    </row>
    <row r="221" spans="1:8" ht="15" customHeight="1">
      <c r="A221" s="280">
        <v>45537</v>
      </c>
      <c r="B221" s="218" t="s">
        <v>984</v>
      </c>
      <c r="C221" s="206" t="s">
        <v>985</v>
      </c>
      <c r="D221" s="206" t="s">
        <v>881</v>
      </c>
      <c r="E221" s="206" t="s">
        <v>529</v>
      </c>
      <c r="F221" s="281">
        <v>197183</v>
      </c>
      <c r="G221" s="218">
        <v>384.18</v>
      </c>
      <c r="H221" s="32" t="s">
        <v>835</v>
      </c>
    </row>
    <row r="222" spans="1:8" ht="15" customHeight="1">
      <c r="A222" s="280">
        <v>45537</v>
      </c>
      <c r="B222" s="218" t="s">
        <v>1141</v>
      </c>
      <c r="C222" s="206" t="s">
        <v>1142</v>
      </c>
      <c r="D222" s="206" t="s">
        <v>1171</v>
      </c>
      <c r="E222" s="206" t="s">
        <v>529</v>
      </c>
      <c r="F222" s="281">
        <v>195000</v>
      </c>
      <c r="G222" s="218">
        <v>295.29000000000002</v>
      </c>
      <c r="H222" s="32" t="s">
        <v>835</v>
      </c>
    </row>
    <row r="223" spans="1:8" ht="15" customHeight="1">
      <c r="A223" s="280">
        <v>45537</v>
      </c>
      <c r="B223" s="218" t="s">
        <v>1143</v>
      </c>
      <c r="C223" s="206" t="s">
        <v>1144</v>
      </c>
      <c r="D223" s="206" t="s">
        <v>1172</v>
      </c>
      <c r="E223" s="206" t="s">
        <v>529</v>
      </c>
      <c r="F223" s="281">
        <v>50000</v>
      </c>
      <c r="G223" s="218">
        <v>41.5</v>
      </c>
      <c r="H223" s="32" t="s">
        <v>835</v>
      </c>
    </row>
    <row r="224" spans="1:8" ht="15" customHeight="1">
      <c r="A224" s="280">
        <v>45537</v>
      </c>
      <c r="B224" s="218" t="s">
        <v>1173</v>
      </c>
      <c r="C224" s="206" t="s">
        <v>1174</v>
      </c>
      <c r="D224" s="206" t="s">
        <v>1175</v>
      </c>
      <c r="E224" s="206" t="s">
        <v>529</v>
      </c>
      <c r="F224" s="281">
        <v>90000</v>
      </c>
      <c r="G224" s="218">
        <v>23.93</v>
      </c>
      <c r="H224" s="32" t="s">
        <v>835</v>
      </c>
    </row>
    <row r="225" spans="1:8" ht="15" customHeight="1">
      <c r="A225" s="280">
        <v>45537</v>
      </c>
      <c r="B225" s="218" t="s">
        <v>1173</v>
      </c>
      <c r="C225" s="206" t="s">
        <v>1174</v>
      </c>
      <c r="D225" s="206" t="s">
        <v>1176</v>
      </c>
      <c r="E225" s="206" t="s">
        <v>529</v>
      </c>
      <c r="F225" s="281">
        <v>200000</v>
      </c>
      <c r="G225" s="218">
        <v>21.29</v>
      </c>
      <c r="H225" s="32" t="s">
        <v>835</v>
      </c>
    </row>
    <row r="226" spans="1:8" ht="15" customHeight="1">
      <c r="A226" s="280">
        <v>45537</v>
      </c>
      <c r="B226" s="218" t="s">
        <v>1177</v>
      </c>
      <c r="C226" s="206" t="s">
        <v>1178</v>
      </c>
      <c r="D226" s="206" t="s">
        <v>1179</v>
      </c>
      <c r="E226" s="206" t="s">
        <v>529</v>
      </c>
      <c r="F226" s="281">
        <v>2000000</v>
      </c>
      <c r="G226" s="218">
        <v>33.130000000000003</v>
      </c>
      <c r="H226" s="32" t="s">
        <v>835</v>
      </c>
    </row>
    <row r="227" spans="1:8" ht="15" customHeight="1">
      <c r="A227" s="280">
        <v>45537</v>
      </c>
      <c r="B227" s="218" t="s">
        <v>986</v>
      </c>
      <c r="C227" s="206" t="s">
        <v>987</v>
      </c>
      <c r="D227" s="206" t="s">
        <v>1180</v>
      </c>
      <c r="E227" s="206" t="s">
        <v>529</v>
      </c>
      <c r="F227" s="281">
        <v>84000</v>
      </c>
      <c r="G227" s="218">
        <v>200.24</v>
      </c>
      <c r="H227" s="32" t="s">
        <v>835</v>
      </c>
    </row>
    <row r="228" spans="1:8" ht="15" customHeight="1">
      <c r="A228" s="280">
        <v>45537</v>
      </c>
      <c r="B228" s="218" t="s">
        <v>986</v>
      </c>
      <c r="C228" s="206" t="s">
        <v>987</v>
      </c>
      <c r="D228" s="206" t="s">
        <v>1181</v>
      </c>
      <c r="E228" s="206" t="s">
        <v>529</v>
      </c>
      <c r="F228" s="281">
        <v>100000</v>
      </c>
      <c r="G228" s="218">
        <v>203.6</v>
      </c>
      <c r="H228" s="32" t="s">
        <v>835</v>
      </c>
    </row>
    <row r="229" spans="1:8" ht="15" customHeight="1">
      <c r="A229" s="280">
        <v>45537</v>
      </c>
      <c r="B229" s="218" t="s">
        <v>986</v>
      </c>
      <c r="C229" s="206" t="s">
        <v>987</v>
      </c>
      <c r="D229" s="206" t="s">
        <v>956</v>
      </c>
      <c r="E229" s="206" t="s">
        <v>529</v>
      </c>
      <c r="F229" s="281">
        <v>30000</v>
      </c>
      <c r="G229" s="218">
        <v>197.18</v>
      </c>
      <c r="H229" s="32" t="s">
        <v>835</v>
      </c>
    </row>
    <row r="230" spans="1:8" ht="15" customHeight="1">
      <c r="A230" s="280">
        <v>45537</v>
      </c>
      <c r="B230" s="218" t="s">
        <v>986</v>
      </c>
      <c r="C230" s="206" t="s">
        <v>987</v>
      </c>
      <c r="D230" s="206" t="s">
        <v>977</v>
      </c>
      <c r="E230" s="206" t="s">
        <v>529</v>
      </c>
      <c r="F230" s="281">
        <v>102000</v>
      </c>
      <c r="G230" s="218">
        <v>198.21</v>
      </c>
      <c r="H230" s="32" t="s">
        <v>835</v>
      </c>
    </row>
    <row r="231" spans="1:8" ht="15" customHeight="1">
      <c r="A231" s="280">
        <v>45537</v>
      </c>
      <c r="B231" s="218" t="s">
        <v>1182</v>
      </c>
      <c r="C231" s="206" t="s">
        <v>1183</v>
      </c>
      <c r="D231" s="206" t="s">
        <v>1184</v>
      </c>
      <c r="E231" s="206" t="s">
        <v>529</v>
      </c>
      <c r="F231" s="281">
        <v>100000</v>
      </c>
      <c r="G231" s="218">
        <v>116.41</v>
      </c>
      <c r="H231" s="32" t="s">
        <v>835</v>
      </c>
    </row>
    <row r="232" spans="1:8" ht="15" customHeight="1">
      <c r="A232" s="280">
        <v>45537</v>
      </c>
      <c r="B232" s="218" t="s">
        <v>1182</v>
      </c>
      <c r="C232" s="206" t="s">
        <v>1183</v>
      </c>
      <c r="D232" s="206" t="s">
        <v>1185</v>
      </c>
      <c r="E232" s="206" t="s">
        <v>529</v>
      </c>
      <c r="F232" s="281">
        <v>85000</v>
      </c>
      <c r="G232" s="218">
        <v>116.41</v>
      </c>
      <c r="H232" s="32" t="s">
        <v>835</v>
      </c>
    </row>
    <row r="233" spans="1:8" ht="15" customHeight="1">
      <c r="A233" s="280">
        <v>45537</v>
      </c>
      <c r="B233" s="218" t="s">
        <v>1186</v>
      </c>
      <c r="C233" s="206" t="s">
        <v>1187</v>
      </c>
      <c r="D233" s="206" t="s">
        <v>1188</v>
      </c>
      <c r="E233" s="206" t="s">
        <v>529</v>
      </c>
      <c r="F233" s="281">
        <v>1200000</v>
      </c>
      <c r="G233" s="218">
        <v>1.01</v>
      </c>
      <c r="H233" s="32" t="s">
        <v>835</v>
      </c>
    </row>
    <row r="234" spans="1:8" ht="15" customHeight="1">
      <c r="A234" s="280">
        <v>45537</v>
      </c>
      <c r="B234" s="218" t="s">
        <v>1146</v>
      </c>
      <c r="C234" s="206" t="s">
        <v>1147</v>
      </c>
      <c r="D234" s="206" t="s">
        <v>1189</v>
      </c>
      <c r="E234" s="206" t="s">
        <v>529</v>
      </c>
      <c r="F234" s="281">
        <v>337980</v>
      </c>
      <c r="G234" s="218">
        <v>574.64</v>
      </c>
      <c r="H234" s="32" t="s">
        <v>835</v>
      </c>
    </row>
    <row r="235" spans="1:8" ht="15" customHeight="1">
      <c r="A235" s="280">
        <v>45537</v>
      </c>
      <c r="B235" s="218" t="s">
        <v>1149</v>
      </c>
      <c r="C235" s="206" t="s">
        <v>1150</v>
      </c>
      <c r="D235" s="206" t="s">
        <v>881</v>
      </c>
      <c r="E235" s="206" t="s">
        <v>529</v>
      </c>
      <c r="F235" s="281">
        <v>73029</v>
      </c>
      <c r="G235" s="218">
        <v>321.70999999999998</v>
      </c>
      <c r="H235" s="32" t="s">
        <v>835</v>
      </c>
    </row>
    <row r="236" spans="1:8" ht="15" customHeight="1">
      <c r="A236" s="280">
        <v>45537</v>
      </c>
      <c r="B236" s="218" t="s">
        <v>1149</v>
      </c>
      <c r="C236" s="206" t="s">
        <v>1150</v>
      </c>
      <c r="D236" s="206" t="s">
        <v>874</v>
      </c>
      <c r="E236" s="206" t="s">
        <v>529</v>
      </c>
      <c r="F236" s="281">
        <v>55569</v>
      </c>
      <c r="G236" s="218">
        <v>321.94</v>
      </c>
      <c r="H236" s="32" t="s">
        <v>835</v>
      </c>
    </row>
    <row r="237" spans="1:8" ht="15" customHeight="1">
      <c r="A237" s="280">
        <v>45537</v>
      </c>
      <c r="B237" s="218" t="s">
        <v>1149</v>
      </c>
      <c r="C237" s="206" t="s">
        <v>1150</v>
      </c>
      <c r="D237" s="206" t="s">
        <v>894</v>
      </c>
      <c r="E237" s="206" t="s">
        <v>529</v>
      </c>
      <c r="F237" s="281">
        <v>58701</v>
      </c>
      <c r="G237" s="218">
        <v>323.67</v>
      </c>
      <c r="H237" s="32" t="s">
        <v>835</v>
      </c>
    </row>
    <row r="238" spans="1:8" ht="15" customHeight="1">
      <c r="A238" s="280">
        <v>45537</v>
      </c>
      <c r="B238" s="218" t="s">
        <v>1190</v>
      </c>
      <c r="C238" s="206" t="s">
        <v>1191</v>
      </c>
      <c r="D238" s="206" t="s">
        <v>1192</v>
      </c>
      <c r="E238" s="206" t="s">
        <v>529</v>
      </c>
      <c r="F238" s="281">
        <v>2400000</v>
      </c>
      <c r="G238" s="218">
        <v>0.62</v>
      </c>
      <c r="H238" s="32" t="s">
        <v>835</v>
      </c>
    </row>
    <row r="239" spans="1:8" ht="15" customHeight="1">
      <c r="A239" s="280">
        <v>45537</v>
      </c>
      <c r="B239" s="218" t="s">
        <v>1190</v>
      </c>
      <c r="C239" s="206" t="s">
        <v>1191</v>
      </c>
      <c r="D239" s="206" t="s">
        <v>1193</v>
      </c>
      <c r="E239" s="206" t="s">
        <v>529</v>
      </c>
      <c r="F239" s="281">
        <v>2416659</v>
      </c>
      <c r="G239" s="218">
        <v>0.62</v>
      </c>
      <c r="H239" s="32" t="s">
        <v>835</v>
      </c>
    </row>
    <row r="240" spans="1:8" ht="15" customHeight="1">
      <c r="A240" s="280">
        <v>45537</v>
      </c>
      <c r="B240" s="218" t="s">
        <v>1151</v>
      </c>
      <c r="C240" s="206" t="s">
        <v>1152</v>
      </c>
      <c r="D240" s="206" t="s">
        <v>1121</v>
      </c>
      <c r="E240" s="206" t="s">
        <v>529</v>
      </c>
      <c r="F240" s="281">
        <v>727249</v>
      </c>
      <c r="G240" s="218">
        <v>35.659999999999997</v>
      </c>
      <c r="H240" s="32" t="s">
        <v>835</v>
      </c>
    </row>
    <row r="241" spans="1:8" ht="15" customHeight="1">
      <c r="A241" s="280">
        <v>45537</v>
      </c>
      <c r="B241" s="218" t="s">
        <v>1151</v>
      </c>
      <c r="C241" s="206" t="s">
        <v>1152</v>
      </c>
      <c r="D241" s="206" t="s">
        <v>898</v>
      </c>
      <c r="E241" s="206" t="s">
        <v>529</v>
      </c>
      <c r="F241" s="281">
        <v>300000</v>
      </c>
      <c r="G241" s="218">
        <v>35.9</v>
      </c>
      <c r="H241" s="32" t="s">
        <v>835</v>
      </c>
    </row>
    <row r="242" spans="1:8" ht="15" customHeight="1">
      <c r="A242" s="280">
        <v>45537</v>
      </c>
      <c r="B242" s="218" t="s">
        <v>1151</v>
      </c>
      <c r="C242" s="206" t="s">
        <v>1152</v>
      </c>
      <c r="D242" s="206" t="s">
        <v>1194</v>
      </c>
      <c r="E242" s="206" t="s">
        <v>529</v>
      </c>
      <c r="F242" s="281">
        <v>1200000</v>
      </c>
      <c r="G242" s="218">
        <v>34.020000000000003</v>
      </c>
      <c r="H242" s="32" t="s">
        <v>835</v>
      </c>
    </row>
    <row r="243" spans="1:8" ht="15" customHeight="1">
      <c r="A243" s="280">
        <v>45537</v>
      </c>
      <c r="B243" s="218" t="s">
        <v>1153</v>
      </c>
      <c r="C243" s="206" t="s">
        <v>1154</v>
      </c>
      <c r="D243" s="206" t="s">
        <v>956</v>
      </c>
      <c r="E243" s="206" t="s">
        <v>529</v>
      </c>
      <c r="F243" s="281">
        <v>108000</v>
      </c>
      <c r="G243" s="218">
        <v>100.19</v>
      </c>
      <c r="H243" s="32" t="s">
        <v>835</v>
      </c>
    </row>
    <row r="244" spans="1:8" ht="15" customHeight="1">
      <c r="H244" s="32"/>
    </row>
    <row r="245" spans="1:8" ht="15" customHeight="1">
      <c r="H245" s="32"/>
    </row>
    <row r="246" spans="1:8" ht="15" customHeight="1">
      <c r="H246" s="32"/>
    </row>
    <row r="247" spans="1:8" ht="15" customHeight="1">
      <c r="H247" s="32"/>
    </row>
    <row r="248" spans="1:8" ht="15" customHeight="1">
      <c r="H248" s="32"/>
    </row>
    <row r="249" spans="1:8" ht="15" customHeight="1">
      <c r="H249" s="32"/>
    </row>
    <row r="250" spans="1:8" ht="15" customHeight="1">
      <c r="H250" s="32"/>
    </row>
    <row r="251" spans="1:8" ht="15" customHeight="1">
      <c r="H251" s="32"/>
    </row>
    <row r="252" spans="1:8" ht="15" customHeight="1">
      <c r="H252" s="32"/>
    </row>
    <row r="253" spans="1:8" ht="15" customHeight="1">
      <c r="H253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2"/>
  <sheetViews>
    <sheetView zoomScale="70" zoomScaleNormal="70" workbookViewId="0">
      <selection activeCell="F19" sqref="F19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88671875" bestFit="1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996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45538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A8" s="91" t="s">
        <v>908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520</v>
      </c>
      <c r="C9" s="93"/>
      <c r="D9" s="94" t="s">
        <v>530</v>
      </c>
      <c r="E9" s="93" t="s">
        <v>531</v>
      </c>
      <c r="F9" s="93" t="s">
        <v>532</v>
      </c>
      <c r="G9" s="93" t="s">
        <v>533</v>
      </c>
      <c r="H9" s="93" t="s">
        <v>534</v>
      </c>
      <c r="I9" s="93" t="s">
        <v>535</v>
      </c>
      <c r="J9" s="92" t="s">
        <v>536</v>
      </c>
      <c r="K9" s="93" t="s">
        <v>537</v>
      </c>
      <c r="L9" s="95" t="s">
        <v>538</v>
      </c>
      <c r="M9" s="95" t="s">
        <v>539</v>
      </c>
      <c r="N9" s="93" t="s">
        <v>540</v>
      </c>
      <c r="O9" s="230" t="s">
        <v>541</v>
      </c>
      <c r="P9" s="188" t="s">
        <v>542</v>
      </c>
      <c r="Q9" s="188" t="s">
        <v>807</v>
      </c>
      <c r="R9" s="1"/>
      <c r="S9" s="1"/>
      <c r="T9" s="1"/>
      <c r="U9" s="1"/>
      <c r="V9" s="1"/>
      <c r="W9" s="1"/>
      <c r="X9" s="1"/>
    </row>
    <row r="10" spans="1:26" ht="15" customHeight="1">
      <c r="A10" s="180">
        <v>1</v>
      </c>
      <c r="B10" s="177">
        <v>45498</v>
      </c>
      <c r="C10" s="181"/>
      <c r="D10" s="185" t="s">
        <v>183</v>
      </c>
      <c r="E10" s="182" t="s">
        <v>543</v>
      </c>
      <c r="F10" s="176" t="s">
        <v>882</v>
      </c>
      <c r="G10" s="178">
        <v>2330</v>
      </c>
      <c r="H10" s="176"/>
      <c r="I10" s="176" t="s">
        <v>883</v>
      </c>
      <c r="J10" s="178" t="s">
        <v>544</v>
      </c>
      <c r="K10" s="178"/>
      <c r="L10" s="179"/>
      <c r="M10" s="183"/>
      <c r="N10" s="178"/>
      <c r="O10" s="184"/>
      <c r="P10" s="179">
        <f>VLOOKUP(D10,'MidCap Intra'!$B$11:$C$571,2,0)</f>
        <v>2509.9</v>
      </c>
      <c r="Q10" s="221"/>
      <c r="R10" s="54" t="s">
        <v>836</v>
      </c>
    </row>
    <row r="11" spans="1:26" ht="15" customHeight="1">
      <c r="A11" s="180">
        <v>2</v>
      </c>
      <c r="B11" s="177">
        <v>45516</v>
      </c>
      <c r="C11" s="181"/>
      <c r="D11" s="185" t="s">
        <v>133</v>
      </c>
      <c r="E11" s="182" t="s">
        <v>543</v>
      </c>
      <c r="F11" s="176" t="s">
        <v>892</v>
      </c>
      <c r="G11" s="178">
        <v>2540</v>
      </c>
      <c r="H11" s="176"/>
      <c r="I11" s="176" t="s">
        <v>893</v>
      </c>
      <c r="J11" s="178" t="s">
        <v>544</v>
      </c>
      <c r="K11" s="178"/>
      <c r="L11" s="179"/>
      <c r="M11" s="183"/>
      <c r="N11" s="178"/>
      <c r="O11" s="184"/>
      <c r="P11" s="179">
        <f>VLOOKUP(D11,'MidCap Intra'!$B$11:$C$571,2,0)</f>
        <v>2789.05</v>
      </c>
      <c r="Q11" s="221"/>
      <c r="R11" s="54" t="s">
        <v>837</v>
      </c>
    </row>
    <row r="12" spans="1:26" ht="15" customHeight="1">
      <c r="A12" s="180">
        <v>3</v>
      </c>
      <c r="B12" s="177">
        <v>45524</v>
      </c>
      <c r="C12" s="181"/>
      <c r="D12" s="185" t="s">
        <v>220</v>
      </c>
      <c r="E12" s="182" t="s">
        <v>543</v>
      </c>
      <c r="F12" s="176" t="s">
        <v>991</v>
      </c>
      <c r="G12" s="178">
        <v>1090</v>
      </c>
      <c r="H12" s="176"/>
      <c r="I12" s="176" t="s">
        <v>926</v>
      </c>
      <c r="J12" s="178" t="s">
        <v>544</v>
      </c>
      <c r="K12" s="178"/>
      <c r="L12" s="179"/>
      <c r="M12" s="183"/>
      <c r="N12" s="178"/>
      <c r="O12" s="184"/>
      <c r="P12" s="179">
        <f>VLOOKUP(D12,'MidCap Intra'!$B$11:$C$571,2,0)</f>
        <v>1092.6500000000001</v>
      </c>
      <c r="Q12" s="221"/>
      <c r="R12" s="54" t="s">
        <v>836</v>
      </c>
    </row>
    <row r="13" spans="1:26" ht="15" customHeight="1">
      <c r="A13" s="180">
        <v>4</v>
      </c>
      <c r="B13" s="177">
        <v>45524</v>
      </c>
      <c r="C13" s="181"/>
      <c r="D13" s="185" t="s">
        <v>219</v>
      </c>
      <c r="E13" s="182" t="s">
        <v>543</v>
      </c>
      <c r="F13" s="176" t="s">
        <v>899</v>
      </c>
      <c r="G13" s="178">
        <v>1120</v>
      </c>
      <c r="H13" s="176"/>
      <c r="I13" s="176" t="s">
        <v>900</v>
      </c>
      <c r="J13" s="178" t="s">
        <v>544</v>
      </c>
      <c r="K13" s="178"/>
      <c r="L13" s="179"/>
      <c r="M13" s="183"/>
      <c r="N13" s="178"/>
      <c r="O13" s="184"/>
      <c r="P13" s="179">
        <f>VLOOKUP(D13,'MidCap Intra'!$B$11:$C$571,2,0)</f>
        <v>1199.7</v>
      </c>
      <c r="Q13" s="221"/>
      <c r="R13" s="54" t="s">
        <v>836</v>
      </c>
    </row>
    <row r="14" spans="1:26" ht="15" customHeight="1">
      <c r="A14" s="180">
        <v>5</v>
      </c>
      <c r="B14" s="177">
        <v>45524</v>
      </c>
      <c r="C14" s="181"/>
      <c r="D14" s="185" t="s">
        <v>211</v>
      </c>
      <c r="E14" s="182" t="s">
        <v>543</v>
      </c>
      <c r="F14" s="176" t="s">
        <v>901</v>
      </c>
      <c r="G14" s="178">
        <v>6640</v>
      </c>
      <c r="H14" s="176"/>
      <c r="I14" s="176" t="s">
        <v>902</v>
      </c>
      <c r="J14" s="178" t="s">
        <v>544</v>
      </c>
      <c r="K14" s="178"/>
      <c r="L14" s="179"/>
      <c r="M14" s="183"/>
      <c r="N14" s="178"/>
      <c r="O14" s="184"/>
      <c r="P14" s="179">
        <f>VLOOKUP(D14,'MidCap Intra'!$B$11:$C$571,2,0)</f>
        <v>6779.6</v>
      </c>
      <c r="Q14" s="221"/>
      <c r="R14" s="54" t="s">
        <v>836</v>
      </c>
    </row>
    <row r="15" spans="1:26" ht="15" customHeight="1">
      <c r="A15" s="180">
        <v>6</v>
      </c>
      <c r="B15" s="177">
        <v>45530</v>
      </c>
      <c r="C15" s="181"/>
      <c r="D15" s="185" t="s">
        <v>423</v>
      </c>
      <c r="E15" s="182" t="s">
        <v>543</v>
      </c>
      <c r="F15" s="176" t="s">
        <v>919</v>
      </c>
      <c r="G15" s="178">
        <v>468</v>
      </c>
      <c r="H15" s="176"/>
      <c r="I15" s="176" t="s">
        <v>920</v>
      </c>
      <c r="J15" s="178" t="s">
        <v>544</v>
      </c>
      <c r="K15" s="178"/>
      <c r="L15" s="179"/>
      <c r="M15" s="183"/>
      <c r="N15" s="178"/>
      <c r="O15" s="184"/>
      <c r="P15" s="179">
        <f>VLOOKUP(D15,'[1]MidCap Intra'!$B$11:$C$571,2,0)</f>
        <v>510.9</v>
      </c>
      <c r="Q15" s="221"/>
      <c r="R15" s="54" t="s">
        <v>836</v>
      </c>
    </row>
    <row r="16" spans="1:26" ht="15" customHeight="1">
      <c r="A16" s="180">
        <v>7</v>
      </c>
      <c r="B16" s="177">
        <v>45531</v>
      </c>
      <c r="C16" s="181"/>
      <c r="D16" s="185" t="s">
        <v>131</v>
      </c>
      <c r="E16" s="182" t="s">
        <v>543</v>
      </c>
      <c r="F16" s="176" t="s">
        <v>921</v>
      </c>
      <c r="G16" s="178">
        <v>310</v>
      </c>
      <c r="H16" s="176"/>
      <c r="I16" s="176" t="s">
        <v>922</v>
      </c>
      <c r="J16" s="178" t="s">
        <v>544</v>
      </c>
      <c r="K16" s="178"/>
      <c r="L16" s="179"/>
      <c r="M16" s="183"/>
      <c r="N16" s="178"/>
      <c r="O16" s="184"/>
      <c r="P16" s="179">
        <f>VLOOKUP(D16,'[1]MidCap Intra'!$B$11:$C$571,2,0)</f>
        <v>318.55</v>
      </c>
      <c r="Q16" s="221"/>
      <c r="R16" s="54" t="s">
        <v>836</v>
      </c>
    </row>
    <row r="17" spans="1:38" ht="15" customHeight="1">
      <c r="A17" s="180">
        <v>8</v>
      </c>
      <c r="B17" s="177">
        <v>45531</v>
      </c>
      <c r="C17" s="181"/>
      <c r="D17" s="185" t="s">
        <v>235</v>
      </c>
      <c r="E17" s="182" t="s">
        <v>543</v>
      </c>
      <c r="F17" s="176" t="s">
        <v>923</v>
      </c>
      <c r="G17" s="178">
        <v>134.5</v>
      </c>
      <c r="H17" s="176"/>
      <c r="I17" s="176" t="s">
        <v>924</v>
      </c>
      <c r="J17" s="178" t="s">
        <v>544</v>
      </c>
      <c r="K17" s="178"/>
      <c r="L17" s="179"/>
      <c r="M17" s="183"/>
      <c r="N17" s="178"/>
      <c r="O17" s="184"/>
      <c r="P17" s="179">
        <f>VLOOKUP(D17,'[1]MidCap Intra'!$B$11:$C$571,2,0)</f>
        <v>139.44</v>
      </c>
      <c r="Q17" s="221"/>
      <c r="R17" s="54" t="s">
        <v>836</v>
      </c>
    </row>
    <row r="18" spans="1:38" ht="15" customHeight="1">
      <c r="A18" s="180">
        <v>9</v>
      </c>
      <c r="B18" s="177">
        <v>45532</v>
      </c>
      <c r="C18" s="181"/>
      <c r="D18" s="185" t="s">
        <v>870</v>
      </c>
      <c r="E18" s="182" t="s">
        <v>543</v>
      </c>
      <c r="F18" s="176" t="s">
        <v>925</v>
      </c>
      <c r="G18" s="178">
        <v>1020</v>
      </c>
      <c r="H18" s="176"/>
      <c r="I18" s="176" t="s">
        <v>926</v>
      </c>
      <c r="J18" s="178" t="s">
        <v>544</v>
      </c>
      <c r="K18" s="178"/>
      <c r="L18" s="179"/>
      <c r="M18" s="183"/>
      <c r="N18" s="178"/>
      <c r="O18" s="184"/>
      <c r="P18" s="179">
        <f>VLOOKUP(D18,'[1]MidCap Intra'!$B$11:$C$571,2,0)</f>
        <v>1007.2</v>
      </c>
      <c r="Q18" s="221"/>
      <c r="R18" s="54" t="s">
        <v>836</v>
      </c>
    </row>
    <row r="19" spans="1:38" ht="15" customHeight="1">
      <c r="A19" s="180">
        <v>10</v>
      </c>
      <c r="B19" s="177">
        <v>45532</v>
      </c>
      <c r="C19" s="181"/>
      <c r="D19" s="185" t="s">
        <v>348</v>
      </c>
      <c r="E19" s="182" t="s">
        <v>543</v>
      </c>
      <c r="F19" s="176" t="s">
        <v>927</v>
      </c>
      <c r="G19" s="178">
        <v>726</v>
      </c>
      <c r="H19" s="176"/>
      <c r="I19" s="176" t="s">
        <v>928</v>
      </c>
      <c r="J19" s="178" t="s">
        <v>544</v>
      </c>
      <c r="K19" s="178"/>
      <c r="L19" s="179"/>
      <c r="M19" s="183"/>
      <c r="N19" s="178"/>
      <c r="O19" s="184"/>
      <c r="P19" s="179">
        <f>VLOOKUP(D19,'[1]MidCap Intra'!$B$11:$C$571,2,0)</f>
        <v>760.1</v>
      </c>
      <c r="Q19" s="221"/>
      <c r="R19" s="333" t="s">
        <v>837</v>
      </c>
    </row>
    <row r="20" spans="1:38" ht="15" customHeight="1">
      <c r="A20" s="180">
        <v>11</v>
      </c>
      <c r="B20" s="177">
        <v>45533</v>
      </c>
      <c r="C20" s="181"/>
      <c r="D20" s="185" t="s">
        <v>74</v>
      </c>
      <c r="E20" s="182" t="s">
        <v>543</v>
      </c>
      <c r="F20" s="176" t="s">
        <v>936</v>
      </c>
      <c r="G20" s="178">
        <v>284</v>
      </c>
      <c r="H20" s="176"/>
      <c r="I20" s="176" t="s">
        <v>889</v>
      </c>
      <c r="J20" s="178" t="s">
        <v>544</v>
      </c>
      <c r="K20" s="178"/>
      <c r="L20" s="179"/>
      <c r="M20" s="183"/>
      <c r="N20" s="178"/>
      <c r="O20" s="184"/>
      <c r="P20" s="179">
        <f>VLOOKUP(D20,'[1]MidCap Intra'!$B$11:$C$571,2,0)</f>
        <v>304.5</v>
      </c>
      <c r="Q20" s="221"/>
      <c r="R20" s="333" t="s">
        <v>836</v>
      </c>
    </row>
    <row r="21" spans="1:38" ht="15" customHeight="1">
      <c r="A21" s="180">
        <v>12</v>
      </c>
      <c r="B21" s="177">
        <v>45533</v>
      </c>
      <c r="C21" s="181"/>
      <c r="D21" s="185" t="s">
        <v>205</v>
      </c>
      <c r="E21" s="182" t="s">
        <v>543</v>
      </c>
      <c r="F21" s="176" t="s">
        <v>938</v>
      </c>
      <c r="G21" s="178">
        <v>2900</v>
      </c>
      <c r="H21" s="176"/>
      <c r="I21" s="176" t="s">
        <v>939</v>
      </c>
      <c r="J21" s="178" t="s">
        <v>544</v>
      </c>
      <c r="K21" s="178"/>
      <c r="L21" s="179"/>
      <c r="M21" s="183"/>
      <c r="N21" s="178"/>
      <c r="O21" s="184"/>
      <c r="P21" s="179">
        <f>VLOOKUP(D21,'[1]MidCap Intra'!$B$11:$C$571,2,0)</f>
        <v>2996.25</v>
      </c>
      <c r="Q21" s="221"/>
      <c r="R21" s="333" t="s">
        <v>836</v>
      </c>
    </row>
    <row r="22" spans="1:38" ht="15" customHeight="1">
      <c r="A22" s="180">
        <v>13</v>
      </c>
      <c r="B22" s="177">
        <v>45537</v>
      </c>
      <c r="C22" s="181"/>
      <c r="D22" s="185" t="s">
        <v>231</v>
      </c>
      <c r="E22" s="182" t="s">
        <v>543</v>
      </c>
      <c r="F22" s="176" t="s">
        <v>994</v>
      </c>
      <c r="G22" s="178">
        <v>555</v>
      </c>
      <c r="H22" s="176"/>
      <c r="I22" s="176" t="s">
        <v>995</v>
      </c>
      <c r="J22" s="339" t="s">
        <v>544</v>
      </c>
      <c r="K22" s="178"/>
      <c r="L22" s="179"/>
      <c r="M22" s="183"/>
      <c r="N22" s="178"/>
      <c r="O22" s="184"/>
      <c r="P22" s="179">
        <f>VLOOKUP(D22,'[1]MidCap Intra'!$B$11:$C$571,2,0)</f>
        <v>579.15</v>
      </c>
      <c r="Q22" s="221"/>
      <c r="R22" s="333"/>
    </row>
    <row r="23" spans="1:38" ht="15" customHeight="1">
      <c r="A23" s="180"/>
      <c r="B23" s="177"/>
      <c r="C23" s="181"/>
      <c r="D23" s="185"/>
      <c r="E23" s="182"/>
      <c r="F23" s="176"/>
      <c r="G23" s="178"/>
      <c r="H23" s="176"/>
      <c r="I23" s="176"/>
      <c r="J23" s="178"/>
      <c r="K23" s="178"/>
      <c r="L23" s="179"/>
      <c r="M23" s="183"/>
      <c r="N23" s="178"/>
      <c r="O23" s="184"/>
      <c r="P23" s="179"/>
      <c r="Q23" s="221"/>
      <c r="R23" s="333"/>
    </row>
    <row r="24" spans="1:38" ht="15" customHeight="1">
      <c r="A24" s="180"/>
      <c r="B24" s="177"/>
      <c r="C24" s="181"/>
      <c r="D24" s="185"/>
      <c r="E24" s="182"/>
      <c r="F24" s="176"/>
      <c r="G24" s="178"/>
      <c r="H24" s="176"/>
      <c r="I24" s="176"/>
      <c r="J24" s="178"/>
      <c r="K24" s="178"/>
      <c r="L24" s="179"/>
      <c r="M24" s="183"/>
      <c r="N24" s="178"/>
      <c r="O24" s="184"/>
      <c r="P24" s="179"/>
      <c r="Q24" s="221"/>
      <c r="R24" s="333"/>
    </row>
    <row r="25" spans="1:38" ht="15" customHeight="1">
      <c r="G25" s="54"/>
      <c r="H25" s="54"/>
      <c r="I25" s="54"/>
      <c r="J25" s="54"/>
      <c r="K25" s="54"/>
      <c r="L25" s="54"/>
      <c r="M25" s="54"/>
      <c r="N25" s="54"/>
      <c r="O25" s="54"/>
      <c r="P25" s="54"/>
      <c r="R25" s="333"/>
    </row>
    <row r="26" spans="1:38" ht="14.25" customHeight="1">
      <c r="A26" s="96"/>
      <c r="B26" s="97"/>
      <c r="C26" s="98"/>
      <c r="D26" s="99"/>
      <c r="E26" s="100"/>
      <c r="F26" s="100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101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2" customHeight="1">
      <c r="A27" s="102" t="s">
        <v>546</v>
      </c>
      <c r="B27" s="103"/>
      <c r="C27" s="104"/>
      <c r="E27" s="105"/>
      <c r="F27" s="105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106" t="s">
        <v>547</v>
      </c>
      <c r="B28" s="102"/>
      <c r="C28" s="102"/>
      <c r="D28" s="102"/>
      <c r="E28" s="37"/>
      <c r="F28" s="107" t="s">
        <v>548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102" t="s">
        <v>549</v>
      </c>
      <c r="B29" s="102"/>
      <c r="C29" s="102"/>
      <c r="D29" s="102" t="s">
        <v>550</v>
      </c>
      <c r="E29" s="6"/>
      <c r="F29" s="107" t="s">
        <v>551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02"/>
      <c r="B30" s="102"/>
      <c r="C30" s="102"/>
      <c r="D30" s="102"/>
      <c r="E30" s="6"/>
      <c r="F30" s="6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89"/>
      <c r="B31" s="189"/>
      <c r="C31" s="189"/>
      <c r="D31" s="189"/>
      <c r="E31" s="190"/>
      <c r="F31" s="190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189"/>
      <c r="B32" s="189"/>
      <c r="C32" s="189"/>
      <c r="D32" s="189"/>
      <c r="E32" s="190"/>
      <c r="F32" s="190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38.25" customHeight="1">
      <c r="A33" s="91" t="s">
        <v>909</v>
      </c>
      <c r="B33" s="119"/>
      <c r="C33" s="119"/>
      <c r="D33" s="120"/>
      <c r="E33" s="108"/>
      <c r="F33" s="6"/>
      <c r="G33" s="6"/>
      <c r="H33" s="109"/>
      <c r="I33" s="121"/>
      <c r="J33" s="1"/>
      <c r="K33" s="6"/>
      <c r="L33" s="6"/>
      <c r="M33" s="6"/>
      <c r="N33" s="1"/>
      <c r="O33" s="1"/>
      <c r="R33" s="54"/>
      <c r="S33" s="54"/>
      <c r="T33" s="37"/>
      <c r="U33" s="54"/>
      <c r="V33" s="37"/>
      <c r="W33" s="54"/>
      <c r="X33" s="37"/>
      <c r="Y33" s="54"/>
      <c r="Z33" s="37"/>
      <c r="AA33" s="54"/>
      <c r="AB33" s="37"/>
      <c r="AC33" s="54"/>
      <c r="AD33" s="37"/>
      <c r="AE33" s="54"/>
      <c r="AF33" s="37"/>
      <c r="AG33" s="1"/>
      <c r="AH33" s="1"/>
      <c r="AI33" s="1"/>
      <c r="AJ33" s="6"/>
      <c r="AK33" s="1"/>
    </row>
    <row r="34" spans="1:38" ht="39.6">
      <c r="A34" s="92" t="s">
        <v>16</v>
      </c>
      <c r="B34" s="93" t="s">
        <v>520</v>
      </c>
      <c r="C34" s="93"/>
      <c r="D34" s="94" t="s">
        <v>530</v>
      </c>
      <c r="E34" s="93" t="s">
        <v>531</v>
      </c>
      <c r="F34" s="93" t="s">
        <v>532</v>
      </c>
      <c r="G34" s="93" t="s">
        <v>533</v>
      </c>
      <c r="H34" s="93" t="s">
        <v>534</v>
      </c>
      <c r="I34" s="93" t="s">
        <v>535</v>
      </c>
      <c r="J34" s="92" t="s">
        <v>536</v>
      </c>
      <c r="K34" s="112" t="s">
        <v>553</v>
      </c>
      <c r="L34" s="113" t="s">
        <v>538</v>
      </c>
      <c r="M34" s="95" t="s">
        <v>539</v>
      </c>
      <c r="N34" s="93" t="s">
        <v>540</v>
      </c>
      <c r="O34" s="94" t="s">
        <v>541</v>
      </c>
      <c r="P34" s="186" t="s">
        <v>542</v>
      </c>
      <c r="Q34" s="188" t="s">
        <v>807</v>
      </c>
      <c r="R34" s="54"/>
      <c r="S34" s="54"/>
      <c r="T34" s="37"/>
      <c r="U34" s="54"/>
      <c r="V34" s="37"/>
      <c r="W34" s="54"/>
      <c r="X34" s="37"/>
      <c r="Y34" s="54"/>
      <c r="Z34" s="37"/>
      <c r="AA34" s="54"/>
      <c r="AB34" s="37"/>
      <c r="AC34" s="54"/>
      <c r="AD34" s="37"/>
      <c r="AE34" s="54"/>
      <c r="AF34" s="37"/>
      <c r="AG34" s="37"/>
      <c r="AH34" s="37"/>
      <c r="AI34" s="37"/>
      <c r="AJ34" s="37"/>
      <c r="AK34" s="37"/>
      <c r="AL34" s="37"/>
    </row>
    <row r="35" spans="1:38" ht="12.75" customHeight="1">
      <c r="A35" s="239">
        <v>1</v>
      </c>
      <c r="B35" s="255">
        <v>45533</v>
      </c>
      <c r="C35" s="294"/>
      <c r="D35" s="294" t="s">
        <v>895</v>
      </c>
      <c r="E35" s="239" t="s">
        <v>543</v>
      </c>
      <c r="F35" s="239">
        <v>343.5</v>
      </c>
      <c r="G35" s="239">
        <v>318</v>
      </c>
      <c r="H35" s="239">
        <v>361.5</v>
      </c>
      <c r="I35" s="239" t="s">
        <v>937</v>
      </c>
      <c r="J35" s="238" t="s">
        <v>993</v>
      </c>
      <c r="K35" s="238">
        <f t="shared" ref="K35" si="0">H35-F35</f>
        <v>18</v>
      </c>
      <c r="L35" s="251">
        <f t="shared" ref="L35" si="1">(F35*-0.3)/100</f>
        <v>-1.0305</v>
      </c>
      <c r="M35" s="252">
        <f t="shared" ref="M35" si="2">(K35+L35)/F35</f>
        <v>4.9401746724890831E-2</v>
      </c>
      <c r="N35" s="238" t="s">
        <v>545</v>
      </c>
      <c r="O35" s="253">
        <v>45537</v>
      </c>
      <c r="P35" s="254"/>
      <c r="Q35" s="235"/>
      <c r="R35" s="54" t="s">
        <v>836</v>
      </c>
      <c r="S35" s="54"/>
      <c r="T35" s="37"/>
      <c r="U35" s="54"/>
      <c r="V35" s="37"/>
      <c r="W35" s="54"/>
      <c r="X35" s="37"/>
      <c r="Y35" s="54"/>
      <c r="Z35" s="37"/>
      <c r="AA35" s="54"/>
      <c r="AB35" s="37"/>
      <c r="AC35" s="54"/>
      <c r="AD35" s="37"/>
      <c r="AE35" s="54"/>
      <c r="AF35" s="37"/>
    </row>
    <row r="36" spans="1:38" ht="12.75" customHeight="1">
      <c r="A36" s="180">
        <v>2</v>
      </c>
      <c r="B36" s="177">
        <v>45534</v>
      </c>
      <c r="C36" s="181"/>
      <c r="D36" s="185" t="s">
        <v>950</v>
      </c>
      <c r="E36" s="182" t="s">
        <v>543</v>
      </c>
      <c r="F36" s="176" t="s">
        <v>951</v>
      </c>
      <c r="G36" s="178">
        <v>319</v>
      </c>
      <c r="H36" s="176"/>
      <c r="I36" s="176" t="s">
        <v>952</v>
      </c>
      <c r="J36" s="178" t="s">
        <v>544</v>
      </c>
      <c r="K36" s="176"/>
      <c r="L36" s="236"/>
      <c r="M36" s="237"/>
      <c r="N36" s="176"/>
      <c r="O36" s="223"/>
      <c r="P36" s="179"/>
      <c r="Q36" s="235"/>
      <c r="R36" s="54" t="s">
        <v>836</v>
      </c>
      <c r="S36" s="54"/>
      <c r="T36" s="37"/>
      <c r="U36" s="54"/>
      <c r="V36" s="37"/>
      <c r="W36" s="54"/>
      <c r="X36" s="37"/>
      <c r="Y36" s="54"/>
      <c r="Z36" s="37"/>
      <c r="AA36" s="54"/>
      <c r="AB36" s="37"/>
      <c r="AC36" s="54"/>
      <c r="AD36" s="37"/>
      <c r="AE36" s="54"/>
      <c r="AF36" s="37"/>
    </row>
    <row r="37" spans="1:38" ht="12.75" customHeight="1">
      <c r="A37" s="180">
        <v>3</v>
      </c>
      <c r="B37" s="177">
        <v>45537</v>
      </c>
      <c r="C37" s="181"/>
      <c r="D37" s="185" t="s">
        <v>906</v>
      </c>
      <c r="E37" s="182" t="s">
        <v>543</v>
      </c>
      <c r="F37" s="176" t="s">
        <v>992</v>
      </c>
      <c r="G37" s="178">
        <v>1950</v>
      </c>
      <c r="H37" s="176"/>
      <c r="I37" s="176" t="s">
        <v>891</v>
      </c>
      <c r="J37" s="178" t="s">
        <v>544</v>
      </c>
      <c r="K37" s="176"/>
      <c r="L37" s="236"/>
      <c r="M37" s="237"/>
      <c r="N37" s="176"/>
      <c r="O37" s="223"/>
      <c r="P37" s="179"/>
      <c r="Q37" s="235"/>
      <c r="R37" s="54"/>
      <c r="S37" s="54"/>
      <c r="T37" s="37"/>
      <c r="U37" s="54"/>
      <c r="V37" s="37"/>
      <c r="W37" s="54"/>
      <c r="X37" s="37"/>
      <c r="Y37" s="54"/>
      <c r="Z37" s="37"/>
      <c r="AA37" s="54"/>
      <c r="AB37" s="37"/>
      <c r="AC37" s="54"/>
      <c r="AD37" s="37"/>
      <c r="AE37" s="54"/>
      <c r="AF37" s="37"/>
    </row>
    <row r="38" spans="1:38" ht="12.75" customHeight="1">
      <c r="A38" s="180"/>
      <c r="B38" s="177"/>
      <c r="C38" s="181"/>
      <c r="D38" s="185"/>
      <c r="E38" s="182"/>
      <c r="F38" s="176"/>
      <c r="G38" s="178"/>
      <c r="H38" s="176"/>
      <c r="I38" s="176"/>
      <c r="J38" s="178"/>
      <c r="K38" s="176"/>
      <c r="L38" s="236"/>
      <c r="M38" s="237"/>
      <c r="N38" s="176"/>
      <c r="O38" s="223"/>
      <c r="P38" s="179"/>
      <c r="Q38" s="235"/>
      <c r="R38" s="54"/>
      <c r="S38" s="54"/>
      <c r="T38" s="37"/>
      <c r="U38" s="54"/>
      <c r="V38" s="37"/>
      <c r="W38" s="54"/>
      <c r="X38" s="37"/>
      <c r="Y38" s="54"/>
      <c r="Z38" s="37"/>
      <c r="AA38" s="54"/>
      <c r="AB38" s="37"/>
      <c r="AC38" s="54"/>
      <c r="AD38" s="37"/>
      <c r="AE38" s="54"/>
      <c r="AF38" s="37"/>
    </row>
    <row r="39" spans="1:38" ht="12.75" customHeight="1">
      <c r="A39" s="176"/>
      <c r="B39" s="177"/>
      <c r="C39" s="220"/>
      <c r="D39" s="220"/>
      <c r="E39" s="176"/>
      <c r="F39" s="176"/>
      <c r="G39" s="176"/>
      <c r="H39" s="176"/>
      <c r="I39" s="176"/>
      <c r="J39" s="176"/>
      <c r="K39" s="176"/>
      <c r="L39" s="236"/>
      <c r="M39" s="237"/>
      <c r="N39" s="176"/>
      <c r="O39" s="223"/>
      <c r="P39" s="179"/>
      <c r="Q39" s="235"/>
      <c r="R39" s="54" t="s">
        <v>836</v>
      </c>
      <c r="S39" s="54"/>
      <c r="T39" s="37"/>
      <c r="U39" s="54"/>
      <c r="V39" s="37"/>
      <c r="W39" s="54"/>
      <c r="X39" s="37"/>
      <c r="Y39" s="54"/>
      <c r="Z39" s="37"/>
      <c r="AA39" s="54"/>
      <c r="AB39" s="37"/>
      <c r="AC39" s="54"/>
      <c r="AD39" s="37"/>
      <c r="AE39" s="54"/>
      <c r="AF39" s="37"/>
    </row>
    <row r="40" spans="1:38" ht="12.75" customHeight="1">
      <c r="A40" s="102" t="s">
        <v>546</v>
      </c>
      <c r="B40" s="102"/>
      <c r="C40" s="102"/>
      <c r="D40" s="54"/>
      <c r="E40" s="37"/>
      <c r="F40" s="107" t="s">
        <v>548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37"/>
      <c r="U40" s="54"/>
      <c r="V40" s="37"/>
      <c r="W40" s="54"/>
      <c r="X40" s="37"/>
      <c r="Y40" s="54"/>
      <c r="Z40" s="37"/>
      <c r="AA40" s="54"/>
      <c r="AB40" s="37"/>
      <c r="AC40" s="54"/>
      <c r="AD40" s="37"/>
      <c r="AE40" s="54"/>
      <c r="AF40" s="37"/>
    </row>
    <row r="41" spans="1:38" ht="12.75" customHeight="1">
      <c r="A41" s="106" t="s">
        <v>547</v>
      </c>
      <c r="B41" s="102"/>
      <c r="C41" s="102"/>
      <c r="D41" s="54"/>
      <c r="E41" s="37"/>
      <c r="F41" s="107" t="s">
        <v>551</v>
      </c>
      <c r="G41" s="54"/>
      <c r="H41" s="54" t="s">
        <v>567</v>
      </c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37"/>
      <c r="U41" s="54"/>
      <c r="V41" s="37"/>
      <c r="W41" s="54"/>
      <c r="X41" s="37"/>
      <c r="Y41" s="54"/>
      <c r="Z41" s="37"/>
      <c r="AA41" s="54"/>
      <c r="AB41" s="37"/>
      <c r="AC41" s="54"/>
      <c r="AD41" s="37"/>
      <c r="AE41" s="54"/>
      <c r="AF41" s="37"/>
    </row>
    <row r="42" spans="1:38" ht="12.75" customHeight="1">
      <c r="A42" s="54"/>
      <c r="B42" s="54"/>
      <c r="C42" s="102"/>
      <c r="D42" s="54"/>
      <c r="E42" s="37"/>
      <c r="F42" s="107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37"/>
      <c r="U42" s="54"/>
      <c r="V42" s="37"/>
      <c r="W42" s="54"/>
      <c r="X42" s="37"/>
      <c r="Y42" s="54"/>
      <c r="Z42" s="37"/>
      <c r="AA42" s="54"/>
      <c r="AB42" s="37"/>
      <c r="AC42" s="54"/>
      <c r="AD42" s="37"/>
      <c r="AE42" s="54"/>
      <c r="AF42" s="37"/>
    </row>
    <row r="43" spans="1:38" ht="12" customHeight="1">
      <c r="A43" s="189"/>
      <c r="B43" s="189"/>
      <c r="C43" s="189"/>
      <c r="D43" s="189"/>
      <c r="E43" s="190"/>
      <c r="F43" s="190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38.25" customHeight="1">
      <c r="A44" s="91" t="s">
        <v>910</v>
      </c>
      <c r="B44" s="119"/>
      <c r="C44" s="119"/>
      <c r="D44" s="120"/>
      <c r="E44" s="108"/>
      <c r="F44" s="6"/>
      <c r="G44" s="6"/>
      <c r="H44" s="109"/>
      <c r="I44" s="121"/>
      <c r="J44" s="1"/>
      <c r="K44" s="6"/>
      <c r="L44" s="6"/>
      <c r="M44" s="6"/>
      <c r="N44" s="1"/>
      <c r="O44" s="1"/>
      <c r="R44" s="54"/>
      <c r="S44" s="54"/>
      <c r="T44" s="37"/>
      <c r="U44" s="54"/>
      <c r="V44" s="37"/>
      <c r="W44" s="54"/>
      <c r="X44" s="37"/>
      <c r="Y44" s="54"/>
      <c r="Z44" s="37"/>
      <c r="AA44" s="54"/>
      <c r="AB44" s="37"/>
      <c r="AC44" s="54"/>
      <c r="AD44" s="37"/>
      <c r="AE44" s="54"/>
      <c r="AF44" s="37"/>
      <c r="AG44" s="1"/>
      <c r="AH44" s="1"/>
      <c r="AI44" s="1"/>
      <c r="AJ44" s="6"/>
      <c r="AK44" s="1"/>
    </row>
    <row r="45" spans="1:38" ht="39.6">
      <c r="A45" s="92" t="s">
        <v>16</v>
      </c>
      <c r="B45" s="93" t="s">
        <v>520</v>
      </c>
      <c r="C45" s="93"/>
      <c r="D45" s="94" t="s">
        <v>530</v>
      </c>
      <c r="E45" s="93" t="s">
        <v>531</v>
      </c>
      <c r="F45" s="93" t="s">
        <v>532</v>
      </c>
      <c r="G45" s="93" t="s">
        <v>533</v>
      </c>
      <c r="H45" s="93" t="s">
        <v>534</v>
      </c>
      <c r="I45" s="93" t="s">
        <v>535</v>
      </c>
      <c r="J45" s="92" t="s">
        <v>536</v>
      </c>
      <c r="K45" s="112" t="s">
        <v>553</v>
      </c>
      <c r="L45" s="113" t="s">
        <v>538</v>
      </c>
      <c r="M45" s="95" t="s">
        <v>539</v>
      </c>
      <c r="N45" s="93" t="s">
        <v>540</v>
      </c>
      <c r="O45" s="94" t="s">
        <v>541</v>
      </c>
      <c r="P45" s="186" t="s">
        <v>542</v>
      </c>
      <c r="Q45" s="188" t="s">
        <v>807</v>
      </c>
      <c r="R45" s="54"/>
      <c r="S45" s="54"/>
      <c r="T45" s="37"/>
      <c r="U45" s="54"/>
      <c r="V45" s="37"/>
      <c r="W45" s="54"/>
      <c r="X45" s="37"/>
      <c r="Y45" s="54"/>
      <c r="Z45" s="37"/>
      <c r="AA45" s="54"/>
      <c r="AB45" s="37"/>
      <c r="AC45" s="54"/>
      <c r="AD45" s="37"/>
      <c r="AE45" s="54"/>
      <c r="AF45" s="37"/>
      <c r="AG45" s="37"/>
      <c r="AH45" s="37"/>
      <c r="AI45" s="37"/>
      <c r="AJ45" s="37"/>
      <c r="AK45" s="37"/>
      <c r="AL45" s="37"/>
    </row>
    <row r="46" spans="1:38" ht="12.75" customHeight="1">
      <c r="A46" s="176">
        <v>1</v>
      </c>
      <c r="B46" s="177">
        <v>45498</v>
      </c>
      <c r="C46" s="220"/>
      <c r="D46" s="220" t="s">
        <v>474</v>
      </c>
      <c r="E46" s="176" t="s">
        <v>543</v>
      </c>
      <c r="F46" s="176" t="s">
        <v>884</v>
      </c>
      <c r="G46" s="176">
        <v>3600</v>
      </c>
      <c r="H46" s="176"/>
      <c r="I46" s="176" t="s">
        <v>885</v>
      </c>
      <c r="J46" s="176" t="s">
        <v>544</v>
      </c>
      <c r="K46" s="176"/>
      <c r="L46" s="236"/>
      <c r="M46" s="237"/>
      <c r="N46" s="176"/>
      <c r="O46" s="223"/>
      <c r="P46" s="179">
        <f>VLOOKUP(D46,'MidCap Intra'!$B$11:$C$571,2,0)</f>
        <v>3867.95</v>
      </c>
      <c r="Q46" s="235"/>
      <c r="R46" s="54" t="s">
        <v>836</v>
      </c>
      <c r="S46" s="54"/>
      <c r="T46" s="37"/>
      <c r="U46" s="54"/>
      <c r="V46" s="37"/>
      <c r="W46" s="54"/>
      <c r="X46" s="37"/>
      <c r="Y46" s="54"/>
      <c r="Z46" s="37"/>
      <c r="AA46" s="54"/>
      <c r="AB46" s="37"/>
      <c r="AC46" s="54"/>
      <c r="AD46" s="37"/>
      <c r="AE46" s="54"/>
      <c r="AF46" s="37"/>
    </row>
    <row r="47" spans="1:38" ht="12.75" customHeight="1">
      <c r="A47" s="176"/>
      <c r="B47" s="177"/>
      <c r="C47" s="220"/>
      <c r="D47" s="220"/>
      <c r="E47" s="176"/>
      <c r="F47" s="176"/>
      <c r="G47" s="176"/>
      <c r="H47" s="176"/>
      <c r="I47" s="176"/>
      <c r="J47" s="176"/>
      <c r="K47" s="176"/>
      <c r="L47" s="236"/>
      <c r="M47" s="237"/>
      <c r="N47" s="176"/>
      <c r="O47" s="223"/>
      <c r="P47" s="179"/>
      <c r="Q47" s="235"/>
      <c r="R47" s="54"/>
      <c r="S47" s="54"/>
      <c r="T47" s="37"/>
      <c r="U47" s="54"/>
      <c r="V47" s="37"/>
      <c r="W47" s="54"/>
      <c r="X47" s="37"/>
      <c r="Y47" s="54"/>
      <c r="Z47" s="37"/>
      <c r="AA47" s="54"/>
      <c r="AB47" s="37"/>
      <c r="AC47" s="54"/>
      <c r="AD47" s="37"/>
      <c r="AE47" s="54"/>
      <c r="AF47" s="37"/>
    </row>
    <row r="48" spans="1:38" ht="12.75" customHeight="1">
      <c r="A48" s="176"/>
      <c r="B48" s="177"/>
      <c r="C48" s="220"/>
      <c r="D48" s="220"/>
      <c r="E48" s="176"/>
      <c r="F48" s="176"/>
      <c r="G48" s="176"/>
      <c r="H48" s="176"/>
      <c r="I48" s="176"/>
      <c r="J48" s="176"/>
      <c r="K48" s="176"/>
      <c r="L48" s="236"/>
      <c r="M48" s="237"/>
      <c r="N48" s="176"/>
      <c r="O48" s="223"/>
      <c r="P48" s="177"/>
      <c r="Q48" s="235"/>
      <c r="R48" s="54"/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</row>
    <row r="49" spans="1:32" ht="12.75" customHeight="1">
      <c r="A49" s="102" t="s">
        <v>546</v>
      </c>
      <c r="B49" s="102"/>
      <c r="C49" s="102"/>
      <c r="D49" s="54"/>
      <c r="E49" s="37"/>
      <c r="F49" s="107" t="s">
        <v>548</v>
      </c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</row>
    <row r="50" spans="1:32" ht="12.75" customHeight="1">
      <c r="A50" s="106" t="s">
        <v>547</v>
      </c>
      <c r="B50" s="102"/>
      <c r="C50" s="102"/>
      <c r="D50" s="54"/>
      <c r="E50" s="37"/>
      <c r="F50" s="107" t="s">
        <v>551</v>
      </c>
      <c r="G50" s="54"/>
      <c r="H50" s="54" t="s">
        <v>567</v>
      </c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</row>
    <row r="51" spans="1:32" ht="12.75" customHeight="1">
      <c r="A51" s="54"/>
      <c r="B51" s="54"/>
      <c r="C51" s="102"/>
      <c r="D51" s="54"/>
      <c r="E51" s="37"/>
      <c r="F51" s="107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</row>
    <row r="52" spans="1:32" ht="12.75" customHeight="1">
      <c r="A52" s="54"/>
      <c r="B52" s="54"/>
      <c r="C52" s="102"/>
      <c r="D52" s="54"/>
      <c r="E52" s="37"/>
      <c r="F52" s="107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</row>
    <row r="53" spans="1:32" ht="38.25" customHeight="1">
      <c r="A53" s="122" t="s">
        <v>911</v>
      </c>
      <c r="C53" s="122"/>
      <c r="D53" s="54"/>
      <c r="E53" s="122"/>
      <c r="F53" s="6"/>
      <c r="G53" s="6"/>
      <c r="H53" s="110"/>
      <c r="I53" s="6"/>
      <c r="J53" s="110"/>
      <c r="K53" s="111"/>
      <c r="L53" s="6"/>
      <c r="M53" s="6"/>
      <c r="N53" s="1"/>
      <c r="O53" s="54"/>
      <c r="P53" s="54"/>
      <c r="Q53" s="191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</row>
    <row r="54" spans="1:32" ht="12.75" customHeight="1">
      <c r="A54" s="92" t="s">
        <v>16</v>
      </c>
      <c r="B54" s="93" t="s">
        <v>520</v>
      </c>
      <c r="C54" s="93"/>
      <c r="D54" s="94" t="s">
        <v>530</v>
      </c>
      <c r="E54" s="93" t="s">
        <v>531</v>
      </c>
      <c r="F54" s="93" t="s">
        <v>532</v>
      </c>
      <c r="G54" s="93" t="s">
        <v>568</v>
      </c>
      <c r="H54" s="93" t="s">
        <v>569</v>
      </c>
      <c r="I54" s="93" t="s">
        <v>535</v>
      </c>
      <c r="J54" s="123" t="s">
        <v>536</v>
      </c>
      <c r="K54" s="93" t="s">
        <v>537</v>
      </c>
      <c r="L54" s="93" t="s">
        <v>570</v>
      </c>
      <c r="M54" s="93" t="s">
        <v>540</v>
      </c>
      <c r="N54" s="94" t="s">
        <v>541</v>
      </c>
      <c r="O54" s="54"/>
      <c r="P54" s="54"/>
      <c r="Q54" s="191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</row>
    <row r="55" spans="1:32" ht="12.75" customHeight="1">
      <c r="A55" s="124">
        <v>1</v>
      </c>
      <c r="B55" s="125">
        <v>41579</v>
      </c>
      <c r="C55" s="125"/>
      <c r="D55" s="126" t="s">
        <v>571</v>
      </c>
      <c r="E55" s="127" t="s">
        <v>543</v>
      </c>
      <c r="F55" s="128">
        <v>82</v>
      </c>
      <c r="G55" s="127" t="s">
        <v>572</v>
      </c>
      <c r="H55" s="127">
        <v>100</v>
      </c>
      <c r="I55" s="129">
        <v>100</v>
      </c>
      <c r="J55" s="130" t="s">
        <v>573</v>
      </c>
      <c r="K55" s="131">
        <f t="shared" ref="K55:K86" si="3">H55-F55</f>
        <v>18</v>
      </c>
      <c r="L55" s="132">
        <f t="shared" ref="L55:L86" si="4">K55/F55</f>
        <v>0.21951219512195122</v>
      </c>
      <c r="M55" s="127" t="s">
        <v>545</v>
      </c>
      <c r="N55" s="133">
        <v>42657</v>
      </c>
      <c r="O55" s="54"/>
      <c r="P55" s="54"/>
      <c r="Q55" s="191"/>
      <c r="R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</row>
    <row r="56" spans="1:32" ht="12.75" customHeight="1">
      <c r="A56" s="124">
        <v>2</v>
      </c>
      <c r="B56" s="125">
        <v>41794</v>
      </c>
      <c r="C56" s="125"/>
      <c r="D56" s="126" t="s">
        <v>574</v>
      </c>
      <c r="E56" s="127" t="s">
        <v>554</v>
      </c>
      <c r="F56" s="128">
        <v>257</v>
      </c>
      <c r="G56" s="127" t="s">
        <v>572</v>
      </c>
      <c r="H56" s="127">
        <v>300</v>
      </c>
      <c r="I56" s="129">
        <v>300</v>
      </c>
      <c r="J56" s="130" t="s">
        <v>573</v>
      </c>
      <c r="K56" s="131">
        <f t="shared" si="3"/>
        <v>43</v>
      </c>
      <c r="L56" s="132">
        <f t="shared" si="4"/>
        <v>0.16731517509727625</v>
      </c>
      <c r="M56" s="127" t="s">
        <v>545</v>
      </c>
      <c r="N56" s="133">
        <v>41822</v>
      </c>
      <c r="O56" s="54"/>
      <c r="P56" s="54"/>
      <c r="Q56" s="191"/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</row>
    <row r="57" spans="1:32" ht="12.75" customHeight="1">
      <c r="A57" s="124">
        <v>3</v>
      </c>
      <c r="B57" s="125">
        <v>41828</v>
      </c>
      <c r="C57" s="125"/>
      <c r="D57" s="126" t="s">
        <v>575</v>
      </c>
      <c r="E57" s="127" t="s">
        <v>554</v>
      </c>
      <c r="F57" s="128">
        <v>393</v>
      </c>
      <c r="G57" s="127" t="s">
        <v>572</v>
      </c>
      <c r="H57" s="127">
        <v>468</v>
      </c>
      <c r="I57" s="129">
        <v>468</v>
      </c>
      <c r="J57" s="130" t="s">
        <v>573</v>
      </c>
      <c r="K57" s="131">
        <f t="shared" si="3"/>
        <v>75</v>
      </c>
      <c r="L57" s="132">
        <f t="shared" si="4"/>
        <v>0.19083969465648856</v>
      </c>
      <c r="M57" s="127" t="s">
        <v>545</v>
      </c>
      <c r="N57" s="133">
        <v>41863</v>
      </c>
      <c r="O57" s="54"/>
      <c r="P57" s="54"/>
      <c r="Q57" s="191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</row>
    <row r="58" spans="1:32" ht="12.75" customHeight="1">
      <c r="A58" s="124">
        <v>4</v>
      </c>
      <c r="B58" s="125">
        <v>41857</v>
      </c>
      <c r="C58" s="125"/>
      <c r="D58" s="126" t="s">
        <v>576</v>
      </c>
      <c r="E58" s="127" t="s">
        <v>554</v>
      </c>
      <c r="F58" s="128">
        <v>205</v>
      </c>
      <c r="G58" s="127" t="s">
        <v>572</v>
      </c>
      <c r="H58" s="127">
        <v>275</v>
      </c>
      <c r="I58" s="129">
        <v>250</v>
      </c>
      <c r="J58" s="130" t="s">
        <v>573</v>
      </c>
      <c r="K58" s="131">
        <f t="shared" si="3"/>
        <v>70</v>
      </c>
      <c r="L58" s="132">
        <f t="shared" si="4"/>
        <v>0.34146341463414637</v>
      </c>
      <c r="M58" s="127" t="s">
        <v>545</v>
      </c>
      <c r="N58" s="133">
        <v>41962</v>
      </c>
      <c r="O58" s="54"/>
      <c r="P58" s="54"/>
      <c r="Q58" s="191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</row>
    <row r="59" spans="1:32" ht="12.75" customHeight="1">
      <c r="A59" s="124">
        <v>5</v>
      </c>
      <c r="B59" s="125">
        <v>41886</v>
      </c>
      <c r="C59" s="125"/>
      <c r="D59" s="126" t="s">
        <v>577</v>
      </c>
      <c r="E59" s="127" t="s">
        <v>554</v>
      </c>
      <c r="F59" s="128">
        <v>162</v>
      </c>
      <c r="G59" s="127" t="s">
        <v>572</v>
      </c>
      <c r="H59" s="127">
        <v>190</v>
      </c>
      <c r="I59" s="129">
        <v>190</v>
      </c>
      <c r="J59" s="130" t="s">
        <v>573</v>
      </c>
      <c r="K59" s="131">
        <f t="shared" si="3"/>
        <v>28</v>
      </c>
      <c r="L59" s="132">
        <f t="shared" si="4"/>
        <v>0.1728395061728395</v>
      </c>
      <c r="M59" s="127" t="s">
        <v>545</v>
      </c>
      <c r="N59" s="133">
        <v>42006</v>
      </c>
      <c r="O59" s="54"/>
      <c r="P59" s="54"/>
      <c r="Q59" s="191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</row>
    <row r="60" spans="1:32" ht="12.75" customHeight="1">
      <c r="A60" s="124">
        <v>6</v>
      </c>
      <c r="B60" s="125">
        <v>41886</v>
      </c>
      <c r="C60" s="125"/>
      <c r="D60" s="126" t="s">
        <v>578</v>
      </c>
      <c r="E60" s="127" t="s">
        <v>554</v>
      </c>
      <c r="F60" s="128">
        <v>75</v>
      </c>
      <c r="G60" s="127" t="s">
        <v>572</v>
      </c>
      <c r="H60" s="127">
        <v>91.5</v>
      </c>
      <c r="I60" s="129" t="s">
        <v>566</v>
      </c>
      <c r="J60" s="130" t="s">
        <v>579</v>
      </c>
      <c r="K60" s="131">
        <f t="shared" si="3"/>
        <v>16.5</v>
      </c>
      <c r="L60" s="132">
        <f t="shared" si="4"/>
        <v>0.22</v>
      </c>
      <c r="M60" s="127" t="s">
        <v>545</v>
      </c>
      <c r="N60" s="133">
        <v>41954</v>
      </c>
      <c r="O60" s="54"/>
      <c r="P60" s="54"/>
      <c r="Q60" s="191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</row>
    <row r="61" spans="1:32" ht="12.75" customHeight="1">
      <c r="A61" s="124">
        <v>7</v>
      </c>
      <c r="B61" s="125">
        <v>41913</v>
      </c>
      <c r="C61" s="125"/>
      <c r="D61" s="126" t="s">
        <v>580</v>
      </c>
      <c r="E61" s="127" t="s">
        <v>554</v>
      </c>
      <c r="F61" s="128">
        <v>850</v>
      </c>
      <c r="G61" s="127" t="s">
        <v>572</v>
      </c>
      <c r="H61" s="127">
        <v>982.5</v>
      </c>
      <c r="I61" s="129">
        <v>1050</v>
      </c>
      <c r="J61" s="130" t="s">
        <v>581</v>
      </c>
      <c r="K61" s="131">
        <f t="shared" si="3"/>
        <v>132.5</v>
      </c>
      <c r="L61" s="132">
        <f t="shared" si="4"/>
        <v>0.15588235294117647</v>
      </c>
      <c r="M61" s="127" t="s">
        <v>545</v>
      </c>
      <c r="N61" s="133">
        <v>42039</v>
      </c>
      <c r="O61" s="54"/>
      <c r="P61" s="54"/>
      <c r="Q61" s="191"/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</row>
    <row r="62" spans="1:32" ht="12.75" customHeight="1">
      <c r="A62" s="124">
        <v>8</v>
      </c>
      <c r="B62" s="125">
        <v>41913</v>
      </c>
      <c r="C62" s="125"/>
      <c r="D62" s="126" t="s">
        <v>582</v>
      </c>
      <c r="E62" s="127" t="s">
        <v>554</v>
      </c>
      <c r="F62" s="128">
        <v>475</v>
      </c>
      <c r="G62" s="127" t="s">
        <v>572</v>
      </c>
      <c r="H62" s="127">
        <v>515</v>
      </c>
      <c r="I62" s="129">
        <v>600</v>
      </c>
      <c r="J62" s="130" t="s">
        <v>583</v>
      </c>
      <c r="K62" s="131">
        <f t="shared" si="3"/>
        <v>40</v>
      </c>
      <c r="L62" s="132">
        <f t="shared" si="4"/>
        <v>8.4210526315789472E-2</v>
      </c>
      <c r="M62" s="127" t="s">
        <v>545</v>
      </c>
      <c r="N62" s="133">
        <v>41939</v>
      </c>
      <c r="O62" s="54"/>
      <c r="P62" s="54"/>
      <c r="Q62" s="191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</row>
    <row r="63" spans="1:32" ht="12.75" customHeight="1">
      <c r="A63" s="124">
        <v>9</v>
      </c>
      <c r="B63" s="125">
        <v>41913</v>
      </c>
      <c r="C63" s="125"/>
      <c r="D63" s="126" t="s">
        <v>584</v>
      </c>
      <c r="E63" s="127" t="s">
        <v>554</v>
      </c>
      <c r="F63" s="128">
        <v>86</v>
      </c>
      <c r="G63" s="127" t="s">
        <v>572</v>
      </c>
      <c r="H63" s="127">
        <v>99</v>
      </c>
      <c r="I63" s="129">
        <v>140</v>
      </c>
      <c r="J63" s="130" t="s">
        <v>585</v>
      </c>
      <c r="K63" s="131">
        <f t="shared" si="3"/>
        <v>13</v>
      </c>
      <c r="L63" s="132">
        <f t="shared" si="4"/>
        <v>0.15116279069767441</v>
      </c>
      <c r="M63" s="127" t="s">
        <v>545</v>
      </c>
      <c r="N63" s="133">
        <v>41939</v>
      </c>
      <c r="O63" s="54"/>
      <c r="P63" s="54"/>
      <c r="Q63" s="191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</row>
    <row r="64" spans="1:32" ht="12.75" customHeight="1">
      <c r="A64" s="124">
        <v>10</v>
      </c>
      <c r="B64" s="125">
        <v>41926</v>
      </c>
      <c r="C64" s="125"/>
      <c r="D64" s="126" t="s">
        <v>586</v>
      </c>
      <c r="E64" s="127" t="s">
        <v>554</v>
      </c>
      <c r="F64" s="128">
        <v>496.6</v>
      </c>
      <c r="G64" s="127" t="s">
        <v>572</v>
      </c>
      <c r="H64" s="127">
        <v>621</v>
      </c>
      <c r="I64" s="129">
        <v>580</v>
      </c>
      <c r="J64" s="130" t="s">
        <v>573</v>
      </c>
      <c r="K64" s="131">
        <f t="shared" si="3"/>
        <v>124.39999999999998</v>
      </c>
      <c r="L64" s="132">
        <f t="shared" si="4"/>
        <v>0.25050342327829234</v>
      </c>
      <c r="M64" s="127" t="s">
        <v>545</v>
      </c>
      <c r="N64" s="133">
        <v>42605</v>
      </c>
      <c r="O64" s="54"/>
      <c r="P64" s="54"/>
      <c r="Q64" s="191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</row>
    <row r="65" spans="1:30" ht="12.75" customHeight="1">
      <c r="A65" s="124">
        <v>11</v>
      </c>
      <c r="B65" s="125">
        <v>41926</v>
      </c>
      <c r="C65" s="125"/>
      <c r="D65" s="126" t="s">
        <v>587</v>
      </c>
      <c r="E65" s="127" t="s">
        <v>554</v>
      </c>
      <c r="F65" s="128">
        <v>2481.9</v>
      </c>
      <c r="G65" s="127" t="s">
        <v>572</v>
      </c>
      <c r="H65" s="127">
        <v>2840</v>
      </c>
      <c r="I65" s="129">
        <v>2870</v>
      </c>
      <c r="J65" s="130" t="s">
        <v>588</v>
      </c>
      <c r="K65" s="131">
        <f t="shared" si="3"/>
        <v>358.09999999999991</v>
      </c>
      <c r="L65" s="132">
        <f t="shared" si="4"/>
        <v>0.14428462065353154</v>
      </c>
      <c r="M65" s="127" t="s">
        <v>545</v>
      </c>
      <c r="N65" s="133">
        <v>42017</v>
      </c>
      <c r="O65" s="54"/>
      <c r="P65" s="54"/>
      <c r="Q65" s="191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</row>
    <row r="66" spans="1:30" ht="12.75" customHeight="1">
      <c r="A66" s="124">
        <v>12</v>
      </c>
      <c r="B66" s="125">
        <v>41928</v>
      </c>
      <c r="C66" s="125"/>
      <c r="D66" s="126" t="s">
        <v>589</v>
      </c>
      <c r="E66" s="127" t="s">
        <v>554</v>
      </c>
      <c r="F66" s="128">
        <v>84.5</v>
      </c>
      <c r="G66" s="127" t="s">
        <v>572</v>
      </c>
      <c r="H66" s="127">
        <v>93</v>
      </c>
      <c r="I66" s="129">
        <v>110</v>
      </c>
      <c r="J66" s="130" t="s">
        <v>590</v>
      </c>
      <c r="K66" s="131">
        <f t="shared" si="3"/>
        <v>8.5</v>
      </c>
      <c r="L66" s="132">
        <f t="shared" si="4"/>
        <v>0.10059171597633136</v>
      </c>
      <c r="M66" s="127" t="s">
        <v>545</v>
      </c>
      <c r="N66" s="133">
        <v>41939</v>
      </c>
      <c r="O66" s="54"/>
      <c r="P66" s="54"/>
      <c r="Q66" s="191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</row>
    <row r="67" spans="1:30" ht="12.75" customHeight="1">
      <c r="A67" s="124">
        <v>13</v>
      </c>
      <c r="B67" s="125">
        <v>41928</v>
      </c>
      <c r="C67" s="125"/>
      <c r="D67" s="126" t="s">
        <v>591</v>
      </c>
      <c r="E67" s="127" t="s">
        <v>554</v>
      </c>
      <c r="F67" s="128">
        <v>401</v>
      </c>
      <c r="G67" s="127" t="s">
        <v>572</v>
      </c>
      <c r="H67" s="127">
        <v>428</v>
      </c>
      <c r="I67" s="129">
        <v>450</v>
      </c>
      <c r="J67" s="130" t="s">
        <v>592</v>
      </c>
      <c r="K67" s="131">
        <f t="shared" si="3"/>
        <v>27</v>
      </c>
      <c r="L67" s="132">
        <f t="shared" si="4"/>
        <v>6.7331670822942641E-2</v>
      </c>
      <c r="M67" s="127" t="s">
        <v>545</v>
      </c>
      <c r="N67" s="133">
        <v>42020</v>
      </c>
      <c r="O67" s="54"/>
      <c r="P67" s="54"/>
      <c r="Q67" s="191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</row>
    <row r="68" spans="1:30" ht="12.75" customHeight="1">
      <c r="A68" s="124">
        <v>14</v>
      </c>
      <c r="B68" s="125">
        <v>41928</v>
      </c>
      <c r="C68" s="125"/>
      <c r="D68" s="126" t="s">
        <v>593</v>
      </c>
      <c r="E68" s="127" t="s">
        <v>554</v>
      </c>
      <c r="F68" s="128">
        <v>101</v>
      </c>
      <c r="G68" s="127" t="s">
        <v>572</v>
      </c>
      <c r="H68" s="127">
        <v>112</v>
      </c>
      <c r="I68" s="129">
        <v>120</v>
      </c>
      <c r="J68" s="130" t="s">
        <v>594</v>
      </c>
      <c r="K68" s="131">
        <f t="shared" si="3"/>
        <v>11</v>
      </c>
      <c r="L68" s="132">
        <f t="shared" si="4"/>
        <v>0.10891089108910891</v>
      </c>
      <c r="M68" s="127" t="s">
        <v>545</v>
      </c>
      <c r="N68" s="133">
        <v>41939</v>
      </c>
      <c r="O68" s="54"/>
      <c r="P68" s="54"/>
      <c r="Q68" s="191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</row>
    <row r="69" spans="1:30" ht="12.75" customHeight="1">
      <c r="A69" s="124">
        <v>15</v>
      </c>
      <c r="B69" s="125">
        <v>41954</v>
      </c>
      <c r="C69" s="125"/>
      <c r="D69" s="126" t="s">
        <v>595</v>
      </c>
      <c r="E69" s="127" t="s">
        <v>554</v>
      </c>
      <c r="F69" s="128">
        <v>59</v>
      </c>
      <c r="G69" s="127" t="s">
        <v>572</v>
      </c>
      <c r="H69" s="127">
        <v>76</v>
      </c>
      <c r="I69" s="129">
        <v>76</v>
      </c>
      <c r="J69" s="130" t="s">
        <v>573</v>
      </c>
      <c r="K69" s="131">
        <f t="shared" si="3"/>
        <v>17</v>
      </c>
      <c r="L69" s="132">
        <f t="shared" si="4"/>
        <v>0.28813559322033899</v>
      </c>
      <c r="M69" s="127" t="s">
        <v>545</v>
      </c>
      <c r="N69" s="133">
        <v>43032</v>
      </c>
      <c r="O69" s="54"/>
      <c r="P69" s="54"/>
      <c r="Q69" s="191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0" ht="12.75" customHeight="1">
      <c r="A70" s="124">
        <v>16</v>
      </c>
      <c r="B70" s="125">
        <v>41954</v>
      </c>
      <c r="C70" s="125"/>
      <c r="D70" s="126" t="s">
        <v>584</v>
      </c>
      <c r="E70" s="127" t="s">
        <v>554</v>
      </c>
      <c r="F70" s="128">
        <v>99</v>
      </c>
      <c r="G70" s="127" t="s">
        <v>572</v>
      </c>
      <c r="H70" s="127">
        <v>120</v>
      </c>
      <c r="I70" s="129">
        <v>120</v>
      </c>
      <c r="J70" s="130" t="s">
        <v>563</v>
      </c>
      <c r="K70" s="131">
        <f t="shared" si="3"/>
        <v>21</v>
      </c>
      <c r="L70" s="132">
        <f t="shared" si="4"/>
        <v>0.21212121212121213</v>
      </c>
      <c r="M70" s="127" t="s">
        <v>545</v>
      </c>
      <c r="N70" s="133">
        <v>41960</v>
      </c>
      <c r="O70" s="54"/>
      <c r="P70" s="54"/>
      <c r="Q70" s="191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0" ht="12.75" customHeight="1">
      <c r="A71" s="124">
        <v>17</v>
      </c>
      <c r="B71" s="125">
        <v>41956</v>
      </c>
      <c r="C71" s="125"/>
      <c r="D71" s="126" t="s">
        <v>596</v>
      </c>
      <c r="E71" s="127" t="s">
        <v>554</v>
      </c>
      <c r="F71" s="128">
        <v>22</v>
      </c>
      <c r="G71" s="127" t="s">
        <v>572</v>
      </c>
      <c r="H71" s="127">
        <v>33.549999999999997</v>
      </c>
      <c r="I71" s="129">
        <v>32</v>
      </c>
      <c r="J71" s="130" t="s">
        <v>597</v>
      </c>
      <c r="K71" s="131">
        <f t="shared" si="3"/>
        <v>11.549999999999997</v>
      </c>
      <c r="L71" s="132">
        <f t="shared" si="4"/>
        <v>0.52499999999999991</v>
      </c>
      <c r="M71" s="127" t="s">
        <v>545</v>
      </c>
      <c r="N71" s="133">
        <v>42188</v>
      </c>
      <c r="O71" s="54"/>
      <c r="P71" s="54"/>
      <c r="Q71" s="191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0" ht="12.75" customHeight="1">
      <c r="A72" s="124">
        <v>18</v>
      </c>
      <c r="B72" s="125">
        <v>41976</v>
      </c>
      <c r="C72" s="125"/>
      <c r="D72" s="126" t="s">
        <v>598</v>
      </c>
      <c r="E72" s="127" t="s">
        <v>554</v>
      </c>
      <c r="F72" s="128">
        <v>440</v>
      </c>
      <c r="G72" s="127" t="s">
        <v>572</v>
      </c>
      <c r="H72" s="127">
        <v>520</v>
      </c>
      <c r="I72" s="129">
        <v>520</v>
      </c>
      <c r="J72" s="130" t="s">
        <v>599</v>
      </c>
      <c r="K72" s="131">
        <f t="shared" si="3"/>
        <v>80</v>
      </c>
      <c r="L72" s="132">
        <f t="shared" si="4"/>
        <v>0.18181818181818182</v>
      </c>
      <c r="M72" s="127" t="s">
        <v>545</v>
      </c>
      <c r="N72" s="133">
        <v>42208</v>
      </c>
      <c r="O72" s="54"/>
      <c r="P72" s="54"/>
      <c r="Q72" s="191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0" ht="12.75" customHeight="1">
      <c r="A73" s="124">
        <v>19</v>
      </c>
      <c r="B73" s="125">
        <v>41976</v>
      </c>
      <c r="C73" s="125"/>
      <c r="D73" s="126" t="s">
        <v>600</v>
      </c>
      <c r="E73" s="127" t="s">
        <v>554</v>
      </c>
      <c r="F73" s="128">
        <v>360</v>
      </c>
      <c r="G73" s="127" t="s">
        <v>572</v>
      </c>
      <c r="H73" s="127">
        <v>427</v>
      </c>
      <c r="I73" s="129">
        <v>425</v>
      </c>
      <c r="J73" s="130" t="s">
        <v>601</v>
      </c>
      <c r="K73" s="131">
        <f t="shared" si="3"/>
        <v>67</v>
      </c>
      <c r="L73" s="132">
        <f t="shared" si="4"/>
        <v>0.18611111111111112</v>
      </c>
      <c r="M73" s="127" t="s">
        <v>545</v>
      </c>
      <c r="N73" s="133">
        <v>42058</v>
      </c>
      <c r="O73" s="54"/>
      <c r="P73" s="54"/>
      <c r="Q73" s="191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0" ht="12.75" customHeight="1">
      <c r="A74" s="124">
        <v>20</v>
      </c>
      <c r="B74" s="125">
        <v>42012</v>
      </c>
      <c r="C74" s="125"/>
      <c r="D74" s="126" t="s">
        <v>602</v>
      </c>
      <c r="E74" s="127" t="s">
        <v>554</v>
      </c>
      <c r="F74" s="128">
        <v>360</v>
      </c>
      <c r="G74" s="127" t="s">
        <v>572</v>
      </c>
      <c r="H74" s="127">
        <v>455</v>
      </c>
      <c r="I74" s="129">
        <v>420</v>
      </c>
      <c r="J74" s="130" t="s">
        <v>603</v>
      </c>
      <c r="K74" s="131">
        <f t="shared" si="3"/>
        <v>95</v>
      </c>
      <c r="L74" s="132">
        <f t="shared" si="4"/>
        <v>0.2638888888888889</v>
      </c>
      <c r="M74" s="127" t="s">
        <v>545</v>
      </c>
      <c r="N74" s="133">
        <v>42024</v>
      </c>
      <c r="O74" s="54"/>
      <c r="P74" s="54"/>
      <c r="Q74" s="191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0" ht="12.75" customHeight="1">
      <c r="A75" s="124">
        <v>21</v>
      </c>
      <c r="B75" s="125">
        <v>42012</v>
      </c>
      <c r="C75" s="125"/>
      <c r="D75" s="126" t="s">
        <v>604</v>
      </c>
      <c r="E75" s="127" t="s">
        <v>554</v>
      </c>
      <c r="F75" s="128">
        <v>130</v>
      </c>
      <c r="G75" s="127"/>
      <c r="H75" s="127">
        <v>175.5</v>
      </c>
      <c r="I75" s="129">
        <v>165</v>
      </c>
      <c r="J75" s="130" t="s">
        <v>605</v>
      </c>
      <c r="K75" s="131">
        <f t="shared" si="3"/>
        <v>45.5</v>
      </c>
      <c r="L75" s="132">
        <f t="shared" si="4"/>
        <v>0.35</v>
      </c>
      <c r="M75" s="127" t="s">
        <v>545</v>
      </c>
      <c r="N75" s="133">
        <v>43088</v>
      </c>
      <c r="O75" s="54"/>
      <c r="P75" s="54"/>
      <c r="Q75" s="191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0" ht="12.75" customHeight="1">
      <c r="A76" s="124">
        <v>22</v>
      </c>
      <c r="B76" s="125">
        <v>42040</v>
      </c>
      <c r="C76" s="125"/>
      <c r="D76" s="126" t="s">
        <v>386</v>
      </c>
      <c r="E76" s="127" t="s">
        <v>543</v>
      </c>
      <c r="F76" s="128">
        <v>98</v>
      </c>
      <c r="G76" s="127"/>
      <c r="H76" s="127">
        <v>120</v>
      </c>
      <c r="I76" s="129">
        <v>120</v>
      </c>
      <c r="J76" s="130" t="s">
        <v>573</v>
      </c>
      <c r="K76" s="131">
        <f t="shared" si="3"/>
        <v>22</v>
      </c>
      <c r="L76" s="132">
        <f t="shared" si="4"/>
        <v>0.22448979591836735</v>
      </c>
      <c r="M76" s="127" t="s">
        <v>545</v>
      </c>
      <c r="N76" s="133">
        <v>42753</v>
      </c>
      <c r="O76" s="54"/>
      <c r="P76" s="54"/>
      <c r="Q76" s="191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0" ht="12.75" customHeight="1">
      <c r="A77" s="124">
        <v>23</v>
      </c>
      <c r="B77" s="125">
        <v>42040</v>
      </c>
      <c r="C77" s="125"/>
      <c r="D77" s="126" t="s">
        <v>606</v>
      </c>
      <c r="E77" s="127" t="s">
        <v>543</v>
      </c>
      <c r="F77" s="128">
        <v>196</v>
      </c>
      <c r="G77" s="127"/>
      <c r="H77" s="127">
        <v>262</v>
      </c>
      <c r="I77" s="129">
        <v>255</v>
      </c>
      <c r="J77" s="130" t="s">
        <v>573</v>
      </c>
      <c r="K77" s="131">
        <f t="shared" si="3"/>
        <v>66</v>
      </c>
      <c r="L77" s="132">
        <f t="shared" si="4"/>
        <v>0.33673469387755101</v>
      </c>
      <c r="M77" s="127" t="s">
        <v>545</v>
      </c>
      <c r="N77" s="133">
        <v>42599</v>
      </c>
      <c r="O77" s="54"/>
      <c r="P77" s="54"/>
      <c r="Q77" s="191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0" ht="12.75" customHeight="1">
      <c r="A78" s="134">
        <v>24</v>
      </c>
      <c r="B78" s="135">
        <v>42067</v>
      </c>
      <c r="C78" s="135"/>
      <c r="D78" s="136" t="s">
        <v>385</v>
      </c>
      <c r="E78" s="137" t="s">
        <v>543</v>
      </c>
      <c r="F78" s="138">
        <v>235</v>
      </c>
      <c r="G78" s="138"/>
      <c r="H78" s="139">
        <v>77</v>
      </c>
      <c r="I78" s="139" t="s">
        <v>607</v>
      </c>
      <c r="J78" s="140" t="s">
        <v>608</v>
      </c>
      <c r="K78" s="141">
        <f t="shared" si="3"/>
        <v>-158</v>
      </c>
      <c r="L78" s="142">
        <f t="shared" si="4"/>
        <v>-0.67234042553191486</v>
      </c>
      <c r="M78" s="138" t="s">
        <v>555</v>
      </c>
      <c r="N78" s="135">
        <v>43522</v>
      </c>
      <c r="O78" s="54"/>
      <c r="P78" s="54"/>
      <c r="Q78" s="191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0" ht="12.75" customHeight="1">
      <c r="A79" s="124">
        <v>25</v>
      </c>
      <c r="B79" s="125">
        <v>42067</v>
      </c>
      <c r="C79" s="125"/>
      <c r="D79" s="126" t="s">
        <v>609</v>
      </c>
      <c r="E79" s="127" t="s">
        <v>543</v>
      </c>
      <c r="F79" s="128">
        <v>185</v>
      </c>
      <c r="G79" s="127"/>
      <c r="H79" s="127">
        <v>224</v>
      </c>
      <c r="I79" s="129" t="s">
        <v>610</v>
      </c>
      <c r="J79" s="130" t="s">
        <v>573</v>
      </c>
      <c r="K79" s="131">
        <f t="shared" si="3"/>
        <v>39</v>
      </c>
      <c r="L79" s="132">
        <f t="shared" si="4"/>
        <v>0.21081081081081082</v>
      </c>
      <c r="M79" s="127" t="s">
        <v>545</v>
      </c>
      <c r="N79" s="133">
        <v>42647</v>
      </c>
      <c r="O79" s="54"/>
      <c r="P79" s="54"/>
      <c r="Q79" s="191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0" ht="12.75" customHeight="1">
      <c r="A80" s="134">
        <v>26</v>
      </c>
      <c r="B80" s="135">
        <v>42090</v>
      </c>
      <c r="C80" s="135"/>
      <c r="D80" s="143" t="s">
        <v>611</v>
      </c>
      <c r="E80" s="138" t="s">
        <v>543</v>
      </c>
      <c r="F80" s="138">
        <v>49.5</v>
      </c>
      <c r="G80" s="139"/>
      <c r="H80" s="139">
        <v>15.85</v>
      </c>
      <c r="I80" s="139">
        <v>67</v>
      </c>
      <c r="J80" s="140" t="s">
        <v>612</v>
      </c>
      <c r="K80" s="139">
        <f t="shared" si="3"/>
        <v>-33.65</v>
      </c>
      <c r="L80" s="144">
        <f t="shared" si="4"/>
        <v>-0.67979797979797973</v>
      </c>
      <c r="M80" s="138" t="s">
        <v>555</v>
      </c>
      <c r="N80" s="145">
        <v>43627</v>
      </c>
      <c r="O80" s="54"/>
      <c r="P80" s="54"/>
      <c r="Q80" s="191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4">
        <v>27</v>
      </c>
      <c r="B81" s="125">
        <v>42093</v>
      </c>
      <c r="C81" s="125"/>
      <c r="D81" s="126" t="s">
        <v>613</v>
      </c>
      <c r="E81" s="127" t="s">
        <v>543</v>
      </c>
      <c r="F81" s="128">
        <v>183.5</v>
      </c>
      <c r="G81" s="127"/>
      <c r="H81" s="127">
        <v>219</v>
      </c>
      <c r="I81" s="129">
        <v>218</v>
      </c>
      <c r="J81" s="130" t="s">
        <v>614</v>
      </c>
      <c r="K81" s="131">
        <f t="shared" si="3"/>
        <v>35.5</v>
      </c>
      <c r="L81" s="132">
        <f t="shared" si="4"/>
        <v>0.19346049046321526</v>
      </c>
      <c r="M81" s="127" t="s">
        <v>545</v>
      </c>
      <c r="N81" s="133">
        <v>42103</v>
      </c>
      <c r="O81" s="54"/>
      <c r="P81" s="54"/>
      <c r="Q81" s="191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4">
        <v>28</v>
      </c>
      <c r="B82" s="125">
        <v>42114</v>
      </c>
      <c r="C82" s="125"/>
      <c r="D82" s="126" t="s">
        <v>615</v>
      </c>
      <c r="E82" s="127" t="s">
        <v>543</v>
      </c>
      <c r="F82" s="128">
        <f>(227+237)/2</f>
        <v>232</v>
      </c>
      <c r="G82" s="127"/>
      <c r="H82" s="127">
        <v>298</v>
      </c>
      <c r="I82" s="129">
        <v>298</v>
      </c>
      <c r="J82" s="130" t="s">
        <v>573</v>
      </c>
      <c r="K82" s="131">
        <f t="shared" si="3"/>
        <v>66</v>
      </c>
      <c r="L82" s="132">
        <f t="shared" si="4"/>
        <v>0.28448275862068967</v>
      </c>
      <c r="M82" s="127" t="s">
        <v>545</v>
      </c>
      <c r="N82" s="133">
        <v>42823</v>
      </c>
      <c r="O82" s="54"/>
      <c r="P82" s="54"/>
      <c r="Q82" s="191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4">
        <v>29</v>
      </c>
      <c r="B83" s="125">
        <v>42128</v>
      </c>
      <c r="C83" s="125"/>
      <c r="D83" s="126" t="s">
        <v>616</v>
      </c>
      <c r="E83" s="127" t="s">
        <v>554</v>
      </c>
      <c r="F83" s="128">
        <v>385</v>
      </c>
      <c r="G83" s="127"/>
      <c r="H83" s="127">
        <f>212.5+331</f>
        <v>543.5</v>
      </c>
      <c r="I83" s="129">
        <v>510</v>
      </c>
      <c r="J83" s="130" t="s">
        <v>617</v>
      </c>
      <c r="K83" s="131">
        <f t="shared" si="3"/>
        <v>158.5</v>
      </c>
      <c r="L83" s="132">
        <f t="shared" si="4"/>
        <v>0.41168831168831171</v>
      </c>
      <c r="M83" s="127" t="s">
        <v>545</v>
      </c>
      <c r="N83" s="133">
        <v>42235</v>
      </c>
      <c r="O83" s="54"/>
      <c r="P83" s="54"/>
      <c r="Q83" s="191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4">
        <v>30</v>
      </c>
      <c r="B84" s="125">
        <v>42128</v>
      </c>
      <c r="C84" s="125"/>
      <c r="D84" s="126" t="s">
        <v>618</v>
      </c>
      <c r="E84" s="127" t="s">
        <v>554</v>
      </c>
      <c r="F84" s="128">
        <v>115.5</v>
      </c>
      <c r="G84" s="127"/>
      <c r="H84" s="127">
        <v>146</v>
      </c>
      <c r="I84" s="129">
        <v>142</v>
      </c>
      <c r="J84" s="130" t="s">
        <v>619</v>
      </c>
      <c r="K84" s="131">
        <f t="shared" si="3"/>
        <v>30.5</v>
      </c>
      <c r="L84" s="132">
        <f t="shared" si="4"/>
        <v>0.26406926406926406</v>
      </c>
      <c r="M84" s="127" t="s">
        <v>545</v>
      </c>
      <c r="N84" s="133">
        <v>42202</v>
      </c>
      <c r="O84" s="54"/>
      <c r="P84" s="54"/>
      <c r="Q84" s="191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4">
        <v>31</v>
      </c>
      <c r="B85" s="125">
        <v>42151</v>
      </c>
      <c r="C85" s="125"/>
      <c r="D85" s="126" t="s">
        <v>500</v>
      </c>
      <c r="E85" s="127" t="s">
        <v>554</v>
      </c>
      <c r="F85" s="128">
        <v>237.5</v>
      </c>
      <c r="G85" s="127"/>
      <c r="H85" s="127">
        <v>279.5</v>
      </c>
      <c r="I85" s="129">
        <v>278</v>
      </c>
      <c r="J85" s="130" t="s">
        <v>573</v>
      </c>
      <c r="K85" s="131">
        <f t="shared" si="3"/>
        <v>42</v>
      </c>
      <c r="L85" s="132">
        <f t="shared" si="4"/>
        <v>0.17684210526315788</v>
      </c>
      <c r="M85" s="127" t="s">
        <v>545</v>
      </c>
      <c r="N85" s="133">
        <v>42222</v>
      </c>
      <c r="O85" s="54"/>
      <c r="P85" s="54"/>
      <c r="Q85" s="191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4">
        <v>32</v>
      </c>
      <c r="B86" s="125">
        <v>42174</v>
      </c>
      <c r="C86" s="125"/>
      <c r="D86" s="126" t="s">
        <v>591</v>
      </c>
      <c r="E86" s="127" t="s">
        <v>543</v>
      </c>
      <c r="F86" s="128">
        <v>340</v>
      </c>
      <c r="G86" s="127"/>
      <c r="H86" s="127">
        <v>448</v>
      </c>
      <c r="I86" s="129">
        <v>448</v>
      </c>
      <c r="J86" s="130" t="s">
        <v>573</v>
      </c>
      <c r="K86" s="131">
        <f t="shared" si="3"/>
        <v>108</v>
      </c>
      <c r="L86" s="132">
        <f t="shared" si="4"/>
        <v>0.31764705882352939</v>
      </c>
      <c r="M86" s="127" t="s">
        <v>545</v>
      </c>
      <c r="N86" s="133">
        <v>43018</v>
      </c>
      <c r="O86" s="54"/>
      <c r="P86" s="54"/>
      <c r="Q86" s="191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4">
        <v>33</v>
      </c>
      <c r="B87" s="125">
        <v>42191</v>
      </c>
      <c r="C87" s="125"/>
      <c r="D87" s="126" t="s">
        <v>620</v>
      </c>
      <c r="E87" s="127" t="s">
        <v>543</v>
      </c>
      <c r="F87" s="128">
        <v>390</v>
      </c>
      <c r="G87" s="127"/>
      <c r="H87" s="127">
        <v>460</v>
      </c>
      <c r="I87" s="129">
        <v>460</v>
      </c>
      <c r="J87" s="130" t="s">
        <v>573</v>
      </c>
      <c r="K87" s="131">
        <f t="shared" ref="K87:K107" si="5">H87-F87</f>
        <v>70</v>
      </c>
      <c r="L87" s="132">
        <f t="shared" ref="L87:L107" si="6">K87/F87</f>
        <v>0.17948717948717949</v>
      </c>
      <c r="M87" s="127" t="s">
        <v>545</v>
      </c>
      <c r="N87" s="133">
        <v>42478</v>
      </c>
      <c r="O87" s="54"/>
      <c r="P87" s="54"/>
      <c r="Q87" s="191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34">
        <v>34</v>
      </c>
      <c r="B88" s="135">
        <v>42195</v>
      </c>
      <c r="C88" s="135"/>
      <c r="D88" s="136" t="s">
        <v>621</v>
      </c>
      <c r="E88" s="137" t="s">
        <v>543</v>
      </c>
      <c r="F88" s="138">
        <v>122.5</v>
      </c>
      <c r="G88" s="138"/>
      <c r="H88" s="139">
        <v>61</v>
      </c>
      <c r="I88" s="139">
        <v>172</v>
      </c>
      <c r="J88" s="140" t="s">
        <v>622</v>
      </c>
      <c r="K88" s="141">
        <f t="shared" si="5"/>
        <v>-61.5</v>
      </c>
      <c r="L88" s="142">
        <f t="shared" si="6"/>
        <v>-0.50204081632653064</v>
      </c>
      <c r="M88" s="138" t="s">
        <v>555</v>
      </c>
      <c r="N88" s="135">
        <v>43333</v>
      </c>
      <c r="O88" s="54"/>
      <c r="P88" s="54"/>
      <c r="Q88" s="191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4">
        <v>35</v>
      </c>
      <c r="B89" s="125">
        <v>42219</v>
      </c>
      <c r="C89" s="125"/>
      <c r="D89" s="126" t="s">
        <v>623</v>
      </c>
      <c r="E89" s="127" t="s">
        <v>543</v>
      </c>
      <c r="F89" s="128">
        <v>297.5</v>
      </c>
      <c r="G89" s="127"/>
      <c r="H89" s="127">
        <v>350</v>
      </c>
      <c r="I89" s="129">
        <v>360</v>
      </c>
      <c r="J89" s="130" t="s">
        <v>624</v>
      </c>
      <c r="K89" s="131">
        <f t="shared" si="5"/>
        <v>52.5</v>
      </c>
      <c r="L89" s="132">
        <f t="shared" si="6"/>
        <v>0.17647058823529413</v>
      </c>
      <c r="M89" s="127" t="s">
        <v>545</v>
      </c>
      <c r="N89" s="133">
        <v>42232</v>
      </c>
      <c r="O89" s="54"/>
      <c r="P89" s="54"/>
      <c r="Q89" s="191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4">
        <v>36</v>
      </c>
      <c r="B90" s="125">
        <v>42219</v>
      </c>
      <c r="C90" s="125"/>
      <c r="D90" s="126" t="s">
        <v>625</v>
      </c>
      <c r="E90" s="127" t="s">
        <v>543</v>
      </c>
      <c r="F90" s="128">
        <v>115.5</v>
      </c>
      <c r="G90" s="127"/>
      <c r="H90" s="127">
        <v>149</v>
      </c>
      <c r="I90" s="129">
        <v>140</v>
      </c>
      <c r="J90" s="130" t="s">
        <v>626</v>
      </c>
      <c r="K90" s="131">
        <f t="shared" si="5"/>
        <v>33.5</v>
      </c>
      <c r="L90" s="132">
        <f t="shared" si="6"/>
        <v>0.29004329004329005</v>
      </c>
      <c r="M90" s="127" t="s">
        <v>545</v>
      </c>
      <c r="N90" s="133">
        <v>42740</v>
      </c>
      <c r="O90" s="54"/>
      <c r="P90" s="54"/>
      <c r="Q90" s="191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4">
        <v>37</v>
      </c>
      <c r="B91" s="125">
        <v>42251</v>
      </c>
      <c r="C91" s="125"/>
      <c r="D91" s="126" t="s">
        <v>500</v>
      </c>
      <c r="E91" s="127" t="s">
        <v>543</v>
      </c>
      <c r="F91" s="128">
        <v>226</v>
      </c>
      <c r="G91" s="127"/>
      <c r="H91" s="127">
        <v>292</v>
      </c>
      <c r="I91" s="129">
        <v>292</v>
      </c>
      <c r="J91" s="130" t="s">
        <v>627</v>
      </c>
      <c r="K91" s="131">
        <f t="shared" si="5"/>
        <v>66</v>
      </c>
      <c r="L91" s="132">
        <f t="shared" si="6"/>
        <v>0.29203539823008851</v>
      </c>
      <c r="M91" s="127" t="s">
        <v>545</v>
      </c>
      <c r="N91" s="133">
        <v>42286</v>
      </c>
      <c r="O91" s="54"/>
      <c r="P91" s="54"/>
      <c r="Q91" s="191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4">
        <v>38</v>
      </c>
      <c r="B92" s="125">
        <v>42254</v>
      </c>
      <c r="C92" s="125"/>
      <c r="D92" s="126" t="s">
        <v>615</v>
      </c>
      <c r="E92" s="127" t="s">
        <v>543</v>
      </c>
      <c r="F92" s="128">
        <v>232.5</v>
      </c>
      <c r="G92" s="127"/>
      <c r="H92" s="127">
        <v>312.5</v>
      </c>
      <c r="I92" s="129">
        <v>310</v>
      </c>
      <c r="J92" s="130" t="s">
        <v>573</v>
      </c>
      <c r="K92" s="131">
        <f t="shared" si="5"/>
        <v>80</v>
      </c>
      <c r="L92" s="132">
        <f t="shared" si="6"/>
        <v>0.34408602150537637</v>
      </c>
      <c r="M92" s="127" t="s">
        <v>545</v>
      </c>
      <c r="N92" s="133">
        <v>42823</v>
      </c>
      <c r="O92" s="54"/>
      <c r="P92" s="54"/>
      <c r="Q92" s="191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4">
        <v>39</v>
      </c>
      <c r="B93" s="125">
        <v>42268</v>
      </c>
      <c r="C93" s="125"/>
      <c r="D93" s="126" t="s">
        <v>628</v>
      </c>
      <c r="E93" s="127" t="s">
        <v>543</v>
      </c>
      <c r="F93" s="128">
        <v>196.5</v>
      </c>
      <c r="G93" s="127"/>
      <c r="H93" s="127">
        <v>238</v>
      </c>
      <c r="I93" s="129">
        <v>238</v>
      </c>
      <c r="J93" s="130" t="s">
        <v>627</v>
      </c>
      <c r="K93" s="131">
        <f t="shared" si="5"/>
        <v>41.5</v>
      </c>
      <c r="L93" s="132">
        <f t="shared" si="6"/>
        <v>0.21119592875318066</v>
      </c>
      <c r="M93" s="127" t="s">
        <v>545</v>
      </c>
      <c r="N93" s="133">
        <v>42291</v>
      </c>
      <c r="O93" s="54"/>
      <c r="P93" s="54"/>
      <c r="Q93" s="191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4">
        <v>40</v>
      </c>
      <c r="B94" s="125">
        <v>42271</v>
      </c>
      <c r="C94" s="125"/>
      <c r="D94" s="126" t="s">
        <v>571</v>
      </c>
      <c r="E94" s="127" t="s">
        <v>543</v>
      </c>
      <c r="F94" s="128">
        <v>65</v>
      </c>
      <c r="G94" s="127"/>
      <c r="H94" s="127">
        <v>82</v>
      </c>
      <c r="I94" s="129">
        <v>82</v>
      </c>
      <c r="J94" s="130" t="s">
        <v>627</v>
      </c>
      <c r="K94" s="131">
        <f t="shared" si="5"/>
        <v>17</v>
      </c>
      <c r="L94" s="132">
        <f t="shared" si="6"/>
        <v>0.26153846153846155</v>
      </c>
      <c r="M94" s="127" t="s">
        <v>545</v>
      </c>
      <c r="N94" s="133">
        <v>42578</v>
      </c>
      <c r="O94" s="54"/>
      <c r="P94" s="54"/>
      <c r="Q94" s="191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4">
        <v>41</v>
      </c>
      <c r="B95" s="125">
        <v>42291</v>
      </c>
      <c r="C95" s="125"/>
      <c r="D95" s="126" t="s">
        <v>629</v>
      </c>
      <c r="E95" s="127" t="s">
        <v>543</v>
      </c>
      <c r="F95" s="128">
        <v>144</v>
      </c>
      <c r="G95" s="127"/>
      <c r="H95" s="127">
        <v>182.5</v>
      </c>
      <c r="I95" s="129">
        <v>181</v>
      </c>
      <c r="J95" s="130" t="s">
        <v>627</v>
      </c>
      <c r="K95" s="131">
        <f t="shared" si="5"/>
        <v>38.5</v>
      </c>
      <c r="L95" s="132">
        <f t="shared" si="6"/>
        <v>0.2673611111111111</v>
      </c>
      <c r="M95" s="127" t="s">
        <v>545</v>
      </c>
      <c r="N95" s="133">
        <v>42817</v>
      </c>
      <c r="O95" s="54"/>
      <c r="P95" s="54"/>
      <c r="Q95" s="191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4">
        <v>42</v>
      </c>
      <c r="B96" s="125">
        <v>42291</v>
      </c>
      <c r="C96" s="125"/>
      <c r="D96" s="126" t="s">
        <v>630</v>
      </c>
      <c r="E96" s="127" t="s">
        <v>543</v>
      </c>
      <c r="F96" s="128">
        <v>264</v>
      </c>
      <c r="G96" s="127"/>
      <c r="H96" s="127">
        <v>311</v>
      </c>
      <c r="I96" s="129">
        <v>311</v>
      </c>
      <c r="J96" s="130" t="s">
        <v>627</v>
      </c>
      <c r="K96" s="131">
        <f t="shared" si="5"/>
        <v>47</v>
      </c>
      <c r="L96" s="132">
        <f t="shared" si="6"/>
        <v>0.17803030303030304</v>
      </c>
      <c r="M96" s="127" t="s">
        <v>545</v>
      </c>
      <c r="N96" s="133">
        <v>42604</v>
      </c>
      <c r="O96" s="54"/>
      <c r="P96" s="54"/>
      <c r="Q96" s="191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4">
        <v>43</v>
      </c>
      <c r="B97" s="125">
        <v>42318</v>
      </c>
      <c r="C97" s="125"/>
      <c r="D97" s="126" t="s">
        <v>631</v>
      </c>
      <c r="E97" s="127" t="s">
        <v>554</v>
      </c>
      <c r="F97" s="128">
        <v>549.5</v>
      </c>
      <c r="G97" s="127"/>
      <c r="H97" s="127">
        <v>630</v>
      </c>
      <c r="I97" s="129">
        <v>630</v>
      </c>
      <c r="J97" s="130" t="s">
        <v>627</v>
      </c>
      <c r="K97" s="131">
        <f t="shared" si="5"/>
        <v>80.5</v>
      </c>
      <c r="L97" s="132">
        <f t="shared" si="6"/>
        <v>0.1464968152866242</v>
      </c>
      <c r="M97" s="127" t="s">
        <v>545</v>
      </c>
      <c r="N97" s="133">
        <v>42419</v>
      </c>
      <c r="O97" s="54"/>
      <c r="P97" s="54"/>
      <c r="Q97" s="191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4">
        <v>44</v>
      </c>
      <c r="B98" s="125">
        <v>42342</v>
      </c>
      <c r="C98" s="125"/>
      <c r="D98" s="126" t="s">
        <v>632</v>
      </c>
      <c r="E98" s="127" t="s">
        <v>543</v>
      </c>
      <c r="F98" s="128">
        <v>1027.5</v>
      </c>
      <c r="G98" s="127"/>
      <c r="H98" s="127">
        <v>1315</v>
      </c>
      <c r="I98" s="129">
        <v>1250</v>
      </c>
      <c r="J98" s="130" t="s">
        <v>627</v>
      </c>
      <c r="K98" s="131">
        <f t="shared" si="5"/>
        <v>287.5</v>
      </c>
      <c r="L98" s="132">
        <f t="shared" si="6"/>
        <v>0.27980535279805352</v>
      </c>
      <c r="M98" s="127" t="s">
        <v>545</v>
      </c>
      <c r="N98" s="133">
        <v>43244</v>
      </c>
      <c r="O98" s="54"/>
      <c r="P98" s="54"/>
      <c r="Q98" s="191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4">
        <v>45</v>
      </c>
      <c r="B99" s="125">
        <v>42367</v>
      </c>
      <c r="C99" s="125"/>
      <c r="D99" s="126" t="s">
        <v>633</v>
      </c>
      <c r="E99" s="127" t="s">
        <v>543</v>
      </c>
      <c r="F99" s="128">
        <v>465</v>
      </c>
      <c r="G99" s="127"/>
      <c r="H99" s="127">
        <v>540</v>
      </c>
      <c r="I99" s="129">
        <v>540</v>
      </c>
      <c r="J99" s="130" t="s">
        <v>627</v>
      </c>
      <c r="K99" s="131">
        <f t="shared" si="5"/>
        <v>75</v>
      </c>
      <c r="L99" s="132">
        <f t="shared" si="6"/>
        <v>0.16129032258064516</v>
      </c>
      <c r="M99" s="127" t="s">
        <v>545</v>
      </c>
      <c r="N99" s="133">
        <v>42530</v>
      </c>
      <c r="O99" s="54"/>
      <c r="P99" s="54"/>
      <c r="Q99" s="191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4">
        <v>46</v>
      </c>
      <c r="B100" s="125">
        <v>42380</v>
      </c>
      <c r="C100" s="125"/>
      <c r="D100" s="126" t="s">
        <v>386</v>
      </c>
      <c r="E100" s="127" t="s">
        <v>554</v>
      </c>
      <c r="F100" s="128">
        <v>81</v>
      </c>
      <c r="G100" s="127"/>
      <c r="H100" s="127">
        <v>110</v>
      </c>
      <c r="I100" s="129">
        <v>110</v>
      </c>
      <c r="J100" s="130" t="s">
        <v>627</v>
      </c>
      <c r="K100" s="131">
        <f t="shared" si="5"/>
        <v>29</v>
      </c>
      <c r="L100" s="132">
        <f t="shared" si="6"/>
        <v>0.35802469135802467</v>
      </c>
      <c r="M100" s="127" t="s">
        <v>545</v>
      </c>
      <c r="N100" s="133">
        <v>42745</v>
      </c>
      <c r="O100" s="54"/>
      <c r="P100" s="54"/>
      <c r="Q100" s="191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4">
        <v>47</v>
      </c>
      <c r="B101" s="125">
        <v>42382</v>
      </c>
      <c r="C101" s="125"/>
      <c r="D101" s="126" t="s">
        <v>634</v>
      </c>
      <c r="E101" s="127" t="s">
        <v>554</v>
      </c>
      <c r="F101" s="128">
        <v>417.5</v>
      </c>
      <c r="G101" s="127"/>
      <c r="H101" s="127">
        <v>547</v>
      </c>
      <c r="I101" s="129">
        <v>535</v>
      </c>
      <c r="J101" s="130" t="s">
        <v>627</v>
      </c>
      <c r="K101" s="131">
        <f t="shared" si="5"/>
        <v>129.5</v>
      </c>
      <c r="L101" s="132">
        <f t="shared" si="6"/>
        <v>0.31017964071856285</v>
      </c>
      <c r="M101" s="127" t="s">
        <v>545</v>
      </c>
      <c r="N101" s="133">
        <v>42578</v>
      </c>
      <c r="O101" s="54"/>
      <c r="P101" s="54"/>
      <c r="Q101" s="191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4">
        <v>48</v>
      </c>
      <c r="B102" s="125">
        <v>42408</v>
      </c>
      <c r="C102" s="125"/>
      <c r="D102" s="126" t="s">
        <v>635</v>
      </c>
      <c r="E102" s="127" t="s">
        <v>543</v>
      </c>
      <c r="F102" s="128">
        <v>650</v>
      </c>
      <c r="G102" s="127"/>
      <c r="H102" s="127">
        <v>800</v>
      </c>
      <c r="I102" s="129">
        <v>800</v>
      </c>
      <c r="J102" s="130" t="s">
        <v>627</v>
      </c>
      <c r="K102" s="131">
        <f t="shared" si="5"/>
        <v>150</v>
      </c>
      <c r="L102" s="132">
        <f t="shared" si="6"/>
        <v>0.23076923076923078</v>
      </c>
      <c r="M102" s="127" t="s">
        <v>545</v>
      </c>
      <c r="N102" s="133">
        <v>43154</v>
      </c>
      <c r="O102" s="54"/>
      <c r="P102" s="54"/>
      <c r="Q102" s="191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4">
        <v>49</v>
      </c>
      <c r="B103" s="125">
        <v>42433</v>
      </c>
      <c r="C103" s="125"/>
      <c r="D103" s="126" t="s">
        <v>231</v>
      </c>
      <c r="E103" s="127" t="s">
        <v>543</v>
      </c>
      <c r="F103" s="128">
        <v>437.5</v>
      </c>
      <c r="G103" s="127"/>
      <c r="H103" s="127">
        <v>504.5</v>
      </c>
      <c r="I103" s="129">
        <v>522</v>
      </c>
      <c r="J103" s="130" t="s">
        <v>636</v>
      </c>
      <c r="K103" s="131">
        <f t="shared" si="5"/>
        <v>67</v>
      </c>
      <c r="L103" s="132">
        <f t="shared" si="6"/>
        <v>0.15314285714285714</v>
      </c>
      <c r="M103" s="127" t="s">
        <v>545</v>
      </c>
      <c r="N103" s="133">
        <v>42480</v>
      </c>
      <c r="O103" s="54"/>
      <c r="P103" s="54"/>
      <c r="Q103" s="191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4">
        <v>50</v>
      </c>
      <c r="B104" s="125">
        <v>42438</v>
      </c>
      <c r="C104" s="125"/>
      <c r="D104" s="126" t="s">
        <v>637</v>
      </c>
      <c r="E104" s="127" t="s">
        <v>543</v>
      </c>
      <c r="F104" s="128">
        <v>189.5</v>
      </c>
      <c r="G104" s="127"/>
      <c r="H104" s="127">
        <v>218</v>
      </c>
      <c r="I104" s="129">
        <v>218</v>
      </c>
      <c r="J104" s="130" t="s">
        <v>627</v>
      </c>
      <c r="K104" s="131">
        <f t="shared" si="5"/>
        <v>28.5</v>
      </c>
      <c r="L104" s="132">
        <f t="shared" si="6"/>
        <v>0.15039577836411611</v>
      </c>
      <c r="M104" s="127" t="s">
        <v>545</v>
      </c>
      <c r="N104" s="133">
        <v>43034</v>
      </c>
      <c r="O104" s="54"/>
      <c r="P104" s="54"/>
      <c r="Q104" s="191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34">
        <v>51</v>
      </c>
      <c r="B105" s="135">
        <v>42471</v>
      </c>
      <c r="C105" s="135"/>
      <c r="D105" s="143" t="s">
        <v>638</v>
      </c>
      <c r="E105" s="138" t="s">
        <v>543</v>
      </c>
      <c r="F105" s="138">
        <v>36.5</v>
      </c>
      <c r="G105" s="139"/>
      <c r="H105" s="139">
        <v>15.85</v>
      </c>
      <c r="I105" s="139">
        <v>60</v>
      </c>
      <c r="J105" s="140" t="s">
        <v>639</v>
      </c>
      <c r="K105" s="141">
        <f t="shared" si="5"/>
        <v>-20.65</v>
      </c>
      <c r="L105" s="142">
        <f t="shared" si="6"/>
        <v>-0.5657534246575342</v>
      </c>
      <c r="M105" s="138" t="s">
        <v>555</v>
      </c>
      <c r="N105" s="146">
        <v>43627</v>
      </c>
      <c r="O105" s="54"/>
      <c r="P105" s="54"/>
      <c r="Q105" s="191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4">
        <v>52</v>
      </c>
      <c r="B106" s="125">
        <v>42472</v>
      </c>
      <c r="C106" s="125"/>
      <c r="D106" s="126" t="s">
        <v>640</v>
      </c>
      <c r="E106" s="127" t="s">
        <v>543</v>
      </c>
      <c r="F106" s="128">
        <v>93</v>
      </c>
      <c r="G106" s="127"/>
      <c r="H106" s="127">
        <v>149</v>
      </c>
      <c r="I106" s="129">
        <v>140</v>
      </c>
      <c r="J106" s="130" t="s">
        <v>641</v>
      </c>
      <c r="K106" s="131">
        <f t="shared" si="5"/>
        <v>56</v>
      </c>
      <c r="L106" s="132">
        <f t="shared" si="6"/>
        <v>0.60215053763440862</v>
      </c>
      <c r="M106" s="127" t="s">
        <v>545</v>
      </c>
      <c r="N106" s="133">
        <v>42740</v>
      </c>
      <c r="O106" s="54"/>
      <c r="P106" s="54"/>
      <c r="Q106" s="191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4">
        <v>53</v>
      </c>
      <c r="B107" s="125">
        <v>42472</v>
      </c>
      <c r="C107" s="125"/>
      <c r="D107" s="126" t="s">
        <v>642</v>
      </c>
      <c r="E107" s="127" t="s">
        <v>543</v>
      </c>
      <c r="F107" s="128">
        <v>130</v>
      </c>
      <c r="G107" s="127"/>
      <c r="H107" s="127">
        <v>150</v>
      </c>
      <c r="I107" s="129" t="s">
        <v>643</v>
      </c>
      <c r="J107" s="130" t="s">
        <v>627</v>
      </c>
      <c r="K107" s="131">
        <f t="shared" si="5"/>
        <v>20</v>
      </c>
      <c r="L107" s="132">
        <f t="shared" si="6"/>
        <v>0.15384615384615385</v>
      </c>
      <c r="M107" s="127" t="s">
        <v>545</v>
      </c>
      <c r="N107" s="133">
        <v>42564</v>
      </c>
      <c r="O107" s="54"/>
      <c r="P107" s="54"/>
      <c r="Q107" s="191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4">
        <v>54</v>
      </c>
      <c r="B108" s="125">
        <v>42473</v>
      </c>
      <c r="C108" s="125"/>
      <c r="D108" s="126" t="s">
        <v>644</v>
      </c>
      <c r="E108" s="127" t="s">
        <v>543</v>
      </c>
      <c r="F108" s="128">
        <v>196</v>
      </c>
      <c r="G108" s="127"/>
      <c r="H108" s="127">
        <v>299</v>
      </c>
      <c r="I108" s="129">
        <v>299</v>
      </c>
      <c r="J108" s="130" t="s">
        <v>627</v>
      </c>
      <c r="K108" s="131">
        <v>103</v>
      </c>
      <c r="L108" s="132">
        <v>0.52551020408163296</v>
      </c>
      <c r="M108" s="127" t="s">
        <v>545</v>
      </c>
      <c r="N108" s="133">
        <v>42620</v>
      </c>
      <c r="O108" s="54"/>
      <c r="P108" s="54"/>
      <c r="Q108" s="191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4">
        <v>55</v>
      </c>
      <c r="B109" s="125">
        <v>42473</v>
      </c>
      <c r="C109" s="125"/>
      <c r="D109" s="126" t="s">
        <v>645</v>
      </c>
      <c r="E109" s="127" t="s">
        <v>543</v>
      </c>
      <c r="F109" s="128">
        <v>88</v>
      </c>
      <c r="G109" s="127"/>
      <c r="H109" s="127">
        <v>103</v>
      </c>
      <c r="I109" s="129">
        <v>103</v>
      </c>
      <c r="J109" s="130" t="s">
        <v>627</v>
      </c>
      <c r="K109" s="131">
        <v>15</v>
      </c>
      <c r="L109" s="132">
        <v>0.170454545454545</v>
      </c>
      <c r="M109" s="127" t="s">
        <v>545</v>
      </c>
      <c r="N109" s="133">
        <v>42530</v>
      </c>
      <c r="O109" s="54"/>
      <c r="P109" s="54"/>
      <c r="Q109" s="191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4">
        <v>56</v>
      </c>
      <c r="B110" s="125">
        <v>42492</v>
      </c>
      <c r="C110" s="125"/>
      <c r="D110" s="126" t="s">
        <v>646</v>
      </c>
      <c r="E110" s="127" t="s">
        <v>543</v>
      </c>
      <c r="F110" s="128">
        <v>127.5</v>
      </c>
      <c r="G110" s="127"/>
      <c r="H110" s="127">
        <v>148</v>
      </c>
      <c r="I110" s="129" t="s">
        <v>647</v>
      </c>
      <c r="J110" s="130" t="s">
        <v>627</v>
      </c>
      <c r="K110" s="131">
        <f>H110-F110</f>
        <v>20.5</v>
      </c>
      <c r="L110" s="132">
        <f>K110/F110</f>
        <v>0.16078431372549021</v>
      </c>
      <c r="M110" s="127" t="s">
        <v>545</v>
      </c>
      <c r="N110" s="133">
        <v>42564</v>
      </c>
      <c r="O110" s="54"/>
      <c r="P110" s="54"/>
      <c r="Q110" s="191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4">
        <v>57</v>
      </c>
      <c r="B111" s="125">
        <v>42493</v>
      </c>
      <c r="C111" s="125"/>
      <c r="D111" s="126" t="s">
        <v>648</v>
      </c>
      <c r="E111" s="127" t="s">
        <v>543</v>
      </c>
      <c r="F111" s="128">
        <v>675</v>
      </c>
      <c r="G111" s="127"/>
      <c r="H111" s="127">
        <v>815</v>
      </c>
      <c r="I111" s="129" t="s">
        <v>649</v>
      </c>
      <c r="J111" s="130" t="s">
        <v>627</v>
      </c>
      <c r="K111" s="131">
        <f>H111-F111</f>
        <v>140</v>
      </c>
      <c r="L111" s="132">
        <f>K111/F111</f>
        <v>0.2074074074074074</v>
      </c>
      <c r="M111" s="127" t="s">
        <v>545</v>
      </c>
      <c r="N111" s="133">
        <v>43154</v>
      </c>
      <c r="O111" s="54"/>
      <c r="P111" s="54"/>
      <c r="Q111" s="191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34">
        <v>58</v>
      </c>
      <c r="B112" s="135">
        <v>42522</v>
      </c>
      <c r="C112" s="135"/>
      <c r="D112" s="136" t="s">
        <v>650</v>
      </c>
      <c r="E112" s="137" t="s">
        <v>543</v>
      </c>
      <c r="F112" s="138">
        <v>500</v>
      </c>
      <c r="G112" s="138"/>
      <c r="H112" s="139">
        <v>232.5</v>
      </c>
      <c r="I112" s="139" t="s">
        <v>651</v>
      </c>
      <c r="J112" s="140" t="s">
        <v>652</v>
      </c>
      <c r="K112" s="141">
        <f>H112-F112</f>
        <v>-267.5</v>
      </c>
      <c r="L112" s="142">
        <f>K112/F112</f>
        <v>-0.53500000000000003</v>
      </c>
      <c r="M112" s="138" t="s">
        <v>555</v>
      </c>
      <c r="N112" s="135">
        <v>43735</v>
      </c>
      <c r="O112" s="54"/>
      <c r="P112" s="54"/>
      <c r="Q112" s="191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4">
        <v>59</v>
      </c>
      <c r="B113" s="125">
        <v>42527</v>
      </c>
      <c r="C113" s="125"/>
      <c r="D113" s="126" t="s">
        <v>502</v>
      </c>
      <c r="E113" s="127" t="s">
        <v>543</v>
      </c>
      <c r="F113" s="128">
        <v>110</v>
      </c>
      <c r="G113" s="127"/>
      <c r="H113" s="127">
        <v>126.5</v>
      </c>
      <c r="I113" s="129">
        <v>125</v>
      </c>
      <c r="J113" s="130" t="s">
        <v>579</v>
      </c>
      <c r="K113" s="131">
        <f>H113-F113</f>
        <v>16.5</v>
      </c>
      <c r="L113" s="132">
        <f>K113/F113</f>
        <v>0.15</v>
      </c>
      <c r="M113" s="127" t="s">
        <v>545</v>
      </c>
      <c r="N113" s="133">
        <v>42552</v>
      </c>
      <c r="O113" s="54"/>
      <c r="P113" s="54"/>
      <c r="Q113" s="191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4">
        <v>60</v>
      </c>
      <c r="B114" s="125">
        <v>42538</v>
      </c>
      <c r="C114" s="125"/>
      <c r="D114" s="126" t="s">
        <v>653</v>
      </c>
      <c r="E114" s="127" t="s">
        <v>543</v>
      </c>
      <c r="F114" s="128">
        <v>44</v>
      </c>
      <c r="G114" s="127"/>
      <c r="H114" s="127">
        <v>69.5</v>
      </c>
      <c r="I114" s="129">
        <v>69.5</v>
      </c>
      <c r="J114" s="130" t="s">
        <v>654</v>
      </c>
      <c r="K114" s="131">
        <f>H114-F114</f>
        <v>25.5</v>
      </c>
      <c r="L114" s="132">
        <f>K114/F114</f>
        <v>0.57954545454545459</v>
      </c>
      <c r="M114" s="127" t="s">
        <v>545</v>
      </c>
      <c r="N114" s="133">
        <v>42977</v>
      </c>
      <c r="O114" s="54"/>
      <c r="P114" s="54"/>
      <c r="Q114" s="191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4">
        <v>61</v>
      </c>
      <c r="B115" s="125">
        <v>42549</v>
      </c>
      <c r="C115" s="125"/>
      <c r="D115" s="126" t="s">
        <v>655</v>
      </c>
      <c r="E115" s="127" t="s">
        <v>543</v>
      </c>
      <c r="F115" s="128">
        <v>262.5</v>
      </c>
      <c r="G115" s="127"/>
      <c r="H115" s="127">
        <v>340</v>
      </c>
      <c r="I115" s="129">
        <v>333</v>
      </c>
      <c r="J115" s="130" t="s">
        <v>656</v>
      </c>
      <c r="K115" s="131">
        <v>77.5</v>
      </c>
      <c r="L115" s="132">
        <v>0.29523809523809502</v>
      </c>
      <c r="M115" s="127" t="s">
        <v>545</v>
      </c>
      <c r="N115" s="133">
        <v>43017</v>
      </c>
      <c r="O115" s="54"/>
      <c r="P115" s="54"/>
      <c r="Q115" s="191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4">
        <v>62</v>
      </c>
      <c r="B116" s="125">
        <v>42549</v>
      </c>
      <c r="C116" s="125"/>
      <c r="D116" s="126" t="s">
        <v>657</v>
      </c>
      <c r="E116" s="127" t="s">
        <v>543</v>
      </c>
      <c r="F116" s="128">
        <v>840</v>
      </c>
      <c r="G116" s="127"/>
      <c r="H116" s="127">
        <v>1230</v>
      </c>
      <c r="I116" s="129">
        <v>1230</v>
      </c>
      <c r="J116" s="130" t="s">
        <v>627</v>
      </c>
      <c r="K116" s="131">
        <v>390</v>
      </c>
      <c r="L116" s="132">
        <v>0.46428571428571402</v>
      </c>
      <c r="M116" s="127" t="s">
        <v>545</v>
      </c>
      <c r="N116" s="133">
        <v>42649</v>
      </c>
      <c r="O116" s="54"/>
      <c r="P116" s="54"/>
      <c r="Q116" s="191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47">
        <v>63</v>
      </c>
      <c r="B117" s="148">
        <v>42556</v>
      </c>
      <c r="C117" s="148"/>
      <c r="D117" s="149" t="s">
        <v>658</v>
      </c>
      <c r="E117" s="150" t="s">
        <v>543</v>
      </c>
      <c r="F117" s="150">
        <v>395</v>
      </c>
      <c r="G117" s="151"/>
      <c r="H117" s="151">
        <f>(468.5+342.5)/2</f>
        <v>405.5</v>
      </c>
      <c r="I117" s="151">
        <v>510</v>
      </c>
      <c r="J117" s="152" t="s">
        <v>659</v>
      </c>
      <c r="K117" s="153">
        <f t="shared" ref="K117:K123" si="7">H117-F117</f>
        <v>10.5</v>
      </c>
      <c r="L117" s="154">
        <f t="shared" ref="L117:L123" si="8">K117/F117</f>
        <v>2.6582278481012658E-2</v>
      </c>
      <c r="M117" s="150" t="s">
        <v>562</v>
      </c>
      <c r="N117" s="148">
        <v>43606</v>
      </c>
      <c r="O117" s="54"/>
      <c r="P117" s="54"/>
      <c r="Q117" s="191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34">
        <v>64</v>
      </c>
      <c r="B118" s="135">
        <v>42584</v>
      </c>
      <c r="C118" s="135"/>
      <c r="D118" s="136" t="s">
        <v>660</v>
      </c>
      <c r="E118" s="137" t="s">
        <v>554</v>
      </c>
      <c r="F118" s="138">
        <f>169.5-12.8</f>
        <v>156.69999999999999</v>
      </c>
      <c r="G118" s="138"/>
      <c r="H118" s="139">
        <v>77</v>
      </c>
      <c r="I118" s="139" t="s">
        <v>661</v>
      </c>
      <c r="J118" s="140" t="s">
        <v>662</v>
      </c>
      <c r="K118" s="141">
        <f t="shared" si="7"/>
        <v>-79.699999999999989</v>
      </c>
      <c r="L118" s="142">
        <f t="shared" si="8"/>
        <v>-0.50861518825781749</v>
      </c>
      <c r="M118" s="138" t="s">
        <v>555</v>
      </c>
      <c r="N118" s="135">
        <v>43522</v>
      </c>
      <c r="O118" s="54"/>
      <c r="P118" s="54"/>
      <c r="Q118" s="191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34">
        <v>65</v>
      </c>
      <c r="B119" s="135">
        <v>42586</v>
      </c>
      <c r="C119" s="135"/>
      <c r="D119" s="136" t="s">
        <v>663</v>
      </c>
      <c r="E119" s="137" t="s">
        <v>543</v>
      </c>
      <c r="F119" s="138">
        <v>400</v>
      </c>
      <c r="G119" s="138"/>
      <c r="H119" s="139">
        <v>305</v>
      </c>
      <c r="I119" s="139">
        <v>475</v>
      </c>
      <c r="J119" s="140" t="s">
        <v>664</v>
      </c>
      <c r="K119" s="141">
        <f t="shared" si="7"/>
        <v>-95</v>
      </c>
      <c r="L119" s="142">
        <f t="shared" si="8"/>
        <v>-0.23749999999999999</v>
      </c>
      <c r="M119" s="138" t="s">
        <v>555</v>
      </c>
      <c r="N119" s="135">
        <v>43606</v>
      </c>
      <c r="O119" s="54"/>
      <c r="P119" s="54"/>
      <c r="Q119" s="191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4">
        <v>66</v>
      </c>
      <c r="B120" s="125">
        <v>42593</v>
      </c>
      <c r="C120" s="125"/>
      <c r="D120" s="126" t="s">
        <v>665</v>
      </c>
      <c r="E120" s="127" t="s">
        <v>543</v>
      </c>
      <c r="F120" s="128">
        <v>86.5</v>
      </c>
      <c r="G120" s="127"/>
      <c r="H120" s="127">
        <v>130</v>
      </c>
      <c r="I120" s="129">
        <v>130</v>
      </c>
      <c r="J120" s="130" t="s">
        <v>666</v>
      </c>
      <c r="K120" s="131">
        <f t="shared" si="7"/>
        <v>43.5</v>
      </c>
      <c r="L120" s="132">
        <f t="shared" si="8"/>
        <v>0.50289017341040465</v>
      </c>
      <c r="M120" s="127" t="s">
        <v>545</v>
      </c>
      <c r="N120" s="133">
        <v>43091</v>
      </c>
      <c r="O120" s="54"/>
      <c r="P120" s="54"/>
      <c r="Q120" s="191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34">
        <v>67</v>
      </c>
      <c r="B121" s="135">
        <v>42600</v>
      </c>
      <c r="C121" s="135"/>
      <c r="D121" s="136" t="s">
        <v>119</v>
      </c>
      <c r="E121" s="137" t="s">
        <v>543</v>
      </c>
      <c r="F121" s="138">
        <v>133.5</v>
      </c>
      <c r="G121" s="138"/>
      <c r="H121" s="139">
        <v>126.5</v>
      </c>
      <c r="I121" s="139">
        <v>178</v>
      </c>
      <c r="J121" s="140" t="s">
        <v>667</v>
      </c>
      <c r="K121" s="141">
        <f t="shared" si="7"/>
        <v>-7</v>
      </c>
      <c r="L121" s="142">
        <f t="shared" si="8"/>
        <v>-5.2434456928838954E-2</v>
      </c>
      <c r="M121" s="138" t="s">
        <v>555</v>
      </c>
      <c r="N121" s="135">
        <v>42615</v>
      </c>
      <c r="O121" s="54"/>
      <c r="P121" s="54"/>
      <c r="Q121" s="191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4">
        <v>68</v>
      </c>
      <c r="B122" s="125">
        <v>42613</v>
      </c>
      <c r="C122" s="125"/>
      <c r="D122" s="126" t="s">
        <v>668</v>
      </c>
      <c r="E122" s="127" t="s">
        <v>543</v>
      </c>
      <c r="F122" s="128">
        <v>560</v>
      </c>
      <c r="G122" s="127"/>
      <c r="H122" s="127">
        <v>725</v>
      </c>
      <c r="I122" s="129">
        <v>725</v>
      </c>
      <c r="J122" s="130" t="s">
        <v>573</v>
      </c>
      <c r="K122" s="131">
        <f t="shared" si="7"/>
        <v>165</v>
      </c>
      <c r="L122" s="132">
        <f t="shared" si="8"/>
        <v>0.29464285714285715</v>
      </c>
      <c r="M122" s="127" t="s">
        <v>545</v>
      </c>
      <c r="N122" s="133">
        <v>42456</v>
      </c>
      <c r="O122" s="54"/>
      <c r="P122" s="54"/>
      <c r="Q122" s="191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4">
        <v>69</v>
      </c>
      <c r="B123" s="125">
        <v>42614</v>
      </c>
      <c r="C123" s="125"/>
      <c r="D123" s="126" t="s">
        <v>669</v>
      </c>
      <c r="E123" s="127" t="s">
        <v>543</v>
      </c>
      <c r="F123" s="128">
        <v>160.5</v>
      </c>
      <c r="G123" s="127"/>
      <c r="H123" s="127">
        <v>210</v>
      </c>
      <c r="I123" s="129">
        <v>210</v>
      </c>
      <c r="J123" s="130" t="s">
        <v>573</v>
      </c>
      <c r="K123" s="131">
        <f t="shared" si="7"/>
        <v>49.5</v>
      </c>
      <c r="L123" s="132">
        <f t="shared" si="8"/>
        <v>0.30841121495327101</v>
      </c>
      <c r="M123" s="127" t="s">
        <v>545</v>
      </c>
      <c r="N123" s="133">
        <v>42871</v>
      </c>
      <c r="O123" s="54"/>
      <c r="P123" s="54"/>
      <c r="Q123" s="191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4">
        <v>70</v>
      </c>
      <c r="B124" s="125">
        <v>42646</v>
      </c>
      <c r="C124" s="125"/>
      <c r="D124" s="126" t="s">
        <v>395</v>
      </c>
      <c r="E124" s="127" t="s">
        <v>543</v>
      </c>
      <c r="F124" s="128">
        <v>430</v>
      </c>
      <c r="G124" s="127"/>
      <c r="H124" s="127">
        <v>596</v>
      </c>
      <c r="I124" s="129">
        <v>575</v>
      </c>
      <c r="J124" s="130" t="s">
        <v>670</v>
      </c>
      <c r="K124" s="131">
        <v>166</v>
      </c>
      <c r="L124" s="132">
        <v>0.38604651162790699</v>
      </c>
      <c r="M124" s="127" t="s">
        <v>545</v>
      </c>
      <c r="N124" s="133">
        <v>42769</v>
      </c>
      <c r="O124" s="54"/>
      <c r="P124" s="54"/>
      <c r="Q124" s="191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4">
        <v>71</v>
      </c>
      <c r="B125" s="125">
        <v>42657</v>
      </c>
      <c r="C125" s="125"/>
      <c r="D125" s="126" t="s">
        <v>671</v>
      </c>
      <c r="E125" s="127" t="s">
        <v>543</v>
      </c>
      <c r="F125" s="128">
        <v>280</v>
      </c>
      <c r="G125" s="127"/>
      <c r="H125" s="127">
        <v>345</v>
      </c>
      <c r="I125" s="129">
        <v>345</v>
      </c>
      <c r="J125" s="130" t="s">
        <v>573</v>
      </c>
      <c r="K125" s="131">
        <f t="shared" ref="K125:K130" si="9">H125-F125</f>
        <v>65</v>
      </c>
      <c r="L125" s="132">
        <f>K125/F125</f>
        <v>0.23214285714285715</v>
      </c>
      <c r="M125" s="127" t="s">
        <v>545</v>
      </c>
      <c r="N125" s="133">
        <v>42814</v>
      </c>
      <c r="O125" s="54"/>
      <c r="P125" s="54"/>
      <c r="Q125" s="191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4">
        <v>72</v>
      </c>
      <c r="B126" s="125">
        <v>42657</v>
      </c>
      <c r="C126" s="125"/>
      <c r="D126" s="126" t="s">
        <v>672</v>
      </c>
      <c r="E126" s="127" t="s">
        <v>543</v>
      </c>
      <c r="F126" s="128">
        <v>245</v>
      </c>
      <c r="G126" s="127"/>
      <c r="H126" s="127">
        <v>325.5</v>
      </c>
      <c r="I126" s="129">
        <v>330</v>
      </c>
      <c r="J126" s="130" t="s">
        <v>673</v>
      </c>
      <c r="K126" s="131">
        <f t="shared" si="9"/>
        <v>80.5</v>
      </c>
      <c r="L126" s="132">
        <f>K126/F126</f>
        <v>0.32857142857142857</v>
      </c>
      <c r="M126" s="127" t="s">
        <v>545</v>
      </c>
      <c r="N126" s="133">
        <v>42769</v>
      </c>
      <c r="O126" s="54"/>
      <c r="P126" s="54"/>
      <c r="Q126" s="191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4">
        <v>73</v>
      </c>
      <c r="B127" s="125">
        <v>42660</v>
      </c>
      <c r="C127" s="125"/>
      <c r="D127" s="126" t="s">
        <v>674</v>
      </c>
      <c r="E127" s="127" t="s">
        <v>543</v>
      </c>
      <c r="F127" s="128">
        <v>125</v>
      </c>
      <c r="G127" s="127"/>
      <c r="H127" s="127">
        <v>160</v>
      </c>
      <c r="I127" s="129">
        <v>160</v>
      </c>
      <c r="J127" s="130" t="s">
        <v>627</v>
      </c>
      <c r="K127" s="131">
        <f t="shared" si="9"/>
        <v>35</v>
      </c>
      <c r="L127" s="132">
        <v>0.28000000000000003</v>
      </c>
      <c r="M127" s="127" t="s">
        <v>545</v>
      </c>
      <c r="N127" s="133">
        <v>42803</v>
      </c>
      <c r="O127" s="54"/>
      <c r="P127" s="54"/>
      <c r="Q127" s="191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4">
        <v>74</v>
      </c>
      <c r="B128" s="125">
        <v>42660</v>
      </c>
      <c r="C128" s="125"/>
      <c r="D128" s="126" t="s">
        <v>675</v>
      </c>
      <c r="E128" s="127" t="s">
        <v>543</v>
      </c>
      <c r="F128" s="128">
        <v>114</v>
      </c>
      <c r="G128" s="127"/>
      <c r="H128" s="127">
        <v>145</v>
      </c>
      <c r="I128" s="129">
        <v>145</v>
      </c>
      <c r="J128" s="130" t="s">
        <v>627</v>
      </c>
      <c r="K128" s="131">
        <f t="shared" si="9"/>
        <v>31</v>
      </c>
      <c r="L128" s="132">
        <f>K128/F128</f>
        <v>0.27192982456140352</v>
      </c>
      <c r="M128" s="127" t="s">
        <v>545</v>
      </c>
      <c r="N128" s="133">
        <v>42859</v>
      </c>
      <c r="O128" s="54"/>
      <c r="P128" s="54"/>
      <c r="Q128" s="191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4">
        <v>75</v>
      </c>
      <c r="B129" s="125">
        <v>42660</v>
      </c>
      <c r="C129" s="125"/>
      <c r="D129" s="126" t="s">
        <v>676</v>
      </c>
      <c r="E129" s="127" t="s">
        <v>543</v>
      </c>
      <c r="F129" s="128">
        <v>212</v>
      </c>
      <c r="G129" s="127"/>
      <c r="H129" s="127">
        <v>280</v>
      </c>
      <c r="I129" s="129">
        <v>276</v>
      </c>
      <c r="J129" s="130" t="s">
        <v>677</v>
      </c>
      <c r="K129" s="131">
        <f t="shared" si="9"/>
        <v>68</v>
      </c>
      <c r="L129" s="132">
        <f>K129/F129</f>
        <v>0.32075471698113206</v>
      </c>
      <c r="M129" s="127" t="s">
        <v>545</v>
      </c>
      <c r="N129" s="133">
        <v>42858</v>
      </c>
      <c r="O129" s="54"/>
      <c r="P129" s="54"/>
      <c r="Q129" s="191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4">
        <v>76</v>
      </c>
      <c r="B130" s="125">
        <v>42678</v>
      </c>
      <c r="C130" s="125"/>
      <c r="D130" s="126" t="s">
        <v>438</v>
      </c>
      <c r="E130" s="127" t="s">
        <v>543</v>
      </c>
      <c r="F130" s="128">
        <v>155</v>
      </c>
      <c r="G130" s="127"/>
      <c r="H130" s="127">
        <v>210</v>
      </c>
      <c r="I130" s="129">
        <v>210</v>
      </c>
      <c r="J130" s="130" t="s">
        <v>678</v>
      </c>
      <c r="K130" s="131">
        <f t="shared" si="9"/>
        <v>55</v>
      </c>
      <c r="L130" s="132">
        <f>K130/F130</f>
        <v>0.35483870967741937</v>
      </c>
      <c r="M130" s="127" t="s">
        <v>545</v>
      </c>
      <c r="N130" s="133">
        <v>42944</v>
      </c>
      <c r="O130" s="54"/>
      <c r="P130" s="54"/>
      <c r="Q130" s="191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34">
        <v>77</v>
      </c>
      <c r="B131" s="135">
        <v>42710</v>
      </c>
      <c r="C131" s="135"/>
      <c r="D131" s="136" t="s">
        <v>679</v>
      </c>
      <c r="E131" s="137" t="s">
        <v>543</v>
      </c>
      <c r="F131" s="138">
        <v>150.5</v>
      </c>
      <c r="G131" s="138"/>
      <c r="H131" s="139">
        <v>72.5</v>
      </c>
      <c r="I131" s="139">
        <v>174</v>
      </c>
      <c r="J131" s="140" t="s">
        <v>680</v>
      </c>
      <c r="K131" s="141">
        <v>-78</v>
      </c>
      <c r="L131" s="142">
        <v>-0.51827242524916906</v>
      </c>
      <c r="M131" s="138" t="s">
        <v>555</v>
      </c>
      <c r="N131" s="135">
        <v>43333</v>
      </c>
      <c r="O131" s="54"/>
      <c r="P131" s="54"/>
      <c r="Q131" s="191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4">
        <v>78</v>
      </c>
      <c r="B132" s="125">
        <v>42712</v>
      </c>
      <c r="C132" s="125"/>
      <c r="D132" s="126" t="s">
        <v>681</v>
      </c>
      <c r="E132" s="127" t="s">
        <v>543</v>
      </c>
      <c r="F132" s="128">
        <v>380</v>
      </c>
      <c r="G132" s="127"/>
      <c r="H132" s="127">
        <v>478</v>
      </c>
      <c r="I132" s="129">
        <v>468</v>
      </c>
      <c r="J132" s="130" t="s">
        <v>627</v>
      </c>
      <c r="K132" s="131">
        <f>H132-F132</f>
        <v>98</v>
      </c>
      <c r="L132" s="132">
        <f>K132/F132</f>
        <v>0.25789473684210529</v>
      </c>
      <c r="M132" s="127" t="s">
        <v>545</v>
      </c>
      <c r="N132" s="133">
        <v>43025</v>
      </c>
      <c r="O132" s="54"/>
      <c r="P132" s="54"/>
      <c r="Q132" s="191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4">
        <v>79</v>
      </c>
      <c r="B133" s="125">
        <v>42734</v>
      </c>
      <c r="C133" s="125"/>
      <c r="D133" s="126" t="s">
        <v>118</v>
      </c>
      <c r="E133" s="127" t="s">
        <v>543</v>
      </c>
      <c r="F133" s="128">
        <v>305</v>
      </c>
      <c r="G133" s="127"/>
      <c r="H133" s="127">
        <v>375</v>
      </c>
      <c r="I133" s="129">
        <v>375</v>
      </c>
      <c r="J133" s="130" t="s">
        <v>627</v>
      </c>
      <c r="K133" s="131">
        <f>H133-F133</f>
        <v>70</v>
      </c>
      <c r="L133" s="132">
        <f>K133/F133</f>
        <v>0.22950819672131148</v>
      </c>
      <c r="M133" s="127" t="s">
        <v>545</v>
      </c>
      <c r="N133" s="133">
        <v>42768</v>
      </c>
      <c r="O133" s="54"/>
      <c r="P133" s="54"/>
      <c r="Q133" s="191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4">
        <v>80</v>
      </c>
      <c r="B134" s="125">
        <v>42739</v>
      </c>
      <c r="C134" s="125"/>
      <c r="D134" s="126" t="s">
        <v>102</v>
      </c>
      <c r="E134" s="127" t="s">
        <v>543</v>
      </c>
      <c r="F134" s="128">
        <v>99.5</v>
      </c>
      <c r="G134" s="127"/>
      <c r="H134" s="127">
        <v>158</v>
      </c>
      <c r="I134" s="129">
        <v>158</v>
      </c>
      <c r="J134" s="130" t="s">
        <v>627</v>
      </c>
      <c r="K134" s="131">
        <f>H134-F134</f>
        <v>58.5</v>
      </c>
      <c r="L134" s="132">
        <f>K134/F134</f>
        <v>0.5879396984924623</v>
      </c>
      <c r="M134" s="127" t="s">
        <v>545</v>
      </c>
      <c r="N134" s="133">
        <v>42898</v>
      </c>
      <c r="O134" s="54"/>
      <c r="P134" s="54"/>
      <c r="Q134" s="191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4">
        <v>81</v>
      </c>
      <c r="B135" s="125">
        <v>42739</v>
      </c>
      <c r="C135" s="125"/>
      <c r="D135" s="126" t="s">
        <v>102</v>
      </c>
      <c r="E135" s="127" t="s">
        <v>543</v>
      </c>
      <c r="F135" s="128">
        <v>99.5</v>
      </c>
      <c r="G135" s="127"/>
      <c r="H135" s="127">
        <v>158</v>
      </c>
      <c r="I135" s="129">
        <v>158</v>
      </c>
      <c r="J135" s="130" t="s">
        <v>627</v>
      </c>
      <c r="K135" s="131">
        <v>58.5</v>
      </c>
      <c r="L135" s="132">
        <v>0.58793969849246197</v>
      </c>
      <c r="M135" s="127" t="s">
        <v>545</v>
      </c>
      <c r="N135" s="133">
        <v>42898</v>
      </c>
      <c r="O135" s="54"/>
      <c r="P135" s="54"/>
      <c r="Q135" s="191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4">
        <v>82</v>
      </c>
      <c r="B136" s="125">
        <v>42786</v>
      </c>
      <c r="C136" s="125"/>
      <c r="D136" s="126" t="s">
        <v>204</v>
      </c>
      <c r="E136" s="127" t="s">
        <v>543</v>
      </c>
      <c r="F136" s="128">
        <v>140.5</v>
      </c>
      <c r="G136" s="127"/>
      <c r="H136" s="127">
        <v>220</v>
      </c>
      <c r="I136" s="129">
        <v>220</v>
      </c>
      <c r="J136" s="130" t="s">
        <v>627</v>
      </c>
      <c r="K136" s="131">
        <f>H136-F136</f>
        <v>79.5</v>
      </c>
      <c r="L136" s="132">
        <f>K136/F136</f>
        <v>0.5658362989323843</v>
      </c>
      <c r="M136" s="127" t="s">
        <v>545</v>
      </c>
      <c r="N136" s="133">
        <v>42864</v>
      </c>
      <c r="O136" s="54"/>
      <c r="P136" s="54"/>
      <c r="Q136" s="191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4">
        <v>83</v>
      </c>
      <c r="B137" s="125">
        <v>42786</v>
      </c>
      <c r="C137" s="125"/>
      <c r="D137" s="126" t="s">
        <v>682</v>
      </c>
      <c r="E137" s="127" t="s">
        <v>543</v>
      </c>
      <c r="F137" s="128">
        <v>202.5</v>
      </c>
      <c r="G137" s="127"/>
      <c r="H137" s="127">
        <v>234</v>
      </c>
      <c r="I137" s="129">
        <v>234</v>
      </c>
      <c r="J137" s="130" t="s">
        <v>627</v>
      </c>
      <c r="K137" s="131">
        <v>31.5</v>
      </c>
      <c r="L137" s="132">
        <v>0.155555555555556</v>
      </c>
      <c r="M137" s="127" t="s">
        <v>545</v>
      </c>
      <c r="N137" s="133">
        <v>42836</v>
      </c>
      <c r="O137" s="54"/>
      <c r="P137" s="54"/>
      <c r="Q137" s="191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4">
        <v>84</v>
      </c>
      <c r="B138" s="125">
        <v>42818</v>
      </c>
      <c r="C138" s="125"/>
      <c r="D138" s="126" t="s">
        <v>683</v>
      </c>
      <c r="E138" s="127" t="s">
        <v>543</v>
      </c>
      <c r="F138" s="128">
        <v>300.5</v>
      </c>
      <c r="G138" s="127"/>
      <c r="H138" s="127">
        <v>417.5</v>
      </c>
      <c r="I138" s="129">
        <v>420</v>
      </c>
      <c r="J138" s="130" t="s">
        <v>684</v>
      </c>
      <c r="K138" s="131">
        <f>H138-F138</f>
        <v>117</v>
      </c>
      <c r="L138" s="132">
        <f>K138/F138</f>
        <v>0.38935108153078202</v>
      </c>
      <c r="M138" s="127" t="s">
        <v>545</v>
      </c>
      <c r="N138" s="133">
        <v>43070</v>
      </c>
      <c r="O138" s="54"/>
      <c r="P138" s="54"/>
      <c r="Q138" s="191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4">
        <v>85</v>
      </c>
      <c r="B139" s="125">
        <v>42818</v>
      </c>
      <c r="C139" s="125"/>
      <c r="D139" s="126" t="s">
        <v>657</v>
      </c>
      <c r="E139" s="127" t="s">
        <v>543</v>
      </c>
      <c r="F139" s="128">
        <v>850</v>
      </c>
      <c r="G139" s="127"/>
      <c r="H139" s="127">
        <v>1042.5</v>
      </c>
      <c r="I139" s="129">
        <v>1023</v>
      </c>
      <c r="J139" s="130" t="s">
        <v>685</v>
      </c>
      <c r="K139" s="131">
        <v>192.5</v>
      </c>
      <c r="L139" s="132">
        <v>0.22647058823529401</v>
      </c>
      <c r="M139" s="127" t="s">
        <v>545</v>
      </c>
      <c r="N139" s="133">
        <v>42830</v>
      </c>
      <c r="O139" s="54"/>
      <c r="P139" s="54"/>
      <c r="Q139" s="191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4">
        <v>86</v>
      </c>
      <c r="B140" s="125">
        <v>42830</v>
      </c>
      <c r="C140" s="125"/>
      <c r="D140" s="126" t="s">
        <v>464</v>
      </c>
      <c r="E140" s="127" t="s">
        <v>543</v>
      </c>
      <c r="F140" s="128">
        <v>785</v>
      </c>
      <c r="G140" s="127"/>
      <c r="H140" s="127">
        <v>930</v>
      </c>
      <c r="I140" s="129">
        <v>920</v>
      </c>
      <c r="J140" s="130" t="s">
        <v>686</v>
      </c>
      <c r="K140" s="131">
        <f>H140-F140</f>
        <v>145</v>
      </c>
      <c r="L140" s="132">
        <f>K140/F140</f>
        <v>0.18471337579617833</v>
      </c>
      <c r="M140" s="127" t="s">
        <v>545</v>
      </c>
      <c r="N140" s="133">
        <v>42976</v>
      </c>
      <c r="O140" s="54"/>
      <c r="P140" s="54"/>
      <c r="Q140" s="191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34">
        <v>87</v>
      </c>
      <c r="B141" s="135">
        <v>42831</v>
      </c>
      <c r="C141" s="135"/>
      <c r="D141" s="136" t="s">
        <v>687</v>
      </c>
      <c r="E141" s="137" t="s">
        <v>543</v>
      </c>
      <c r="F141" s="138">
        <v>40</v>
      </c>
      <c r="G141" s="138"/>
      <c r="H141" s="139">
        <v>13.1</v>
      </c>
      <c r="I141" s="139">
        <v>60</v>
      </c>
      <c r="J141" s="140" t="s">
        <v>688</v>
      </c>
      <c r="K141" s="141">
        <v>-26.9</v>
      </c>
      <c r="L141" s="142">
        <v>-0.67249999999999999</v>
      </c>
      <c r="M141" s="138" t="s">
        <v>555</v>
      </c>
      <c r="N141" s="135">
        <v>43138</v>
      </c>
      <c r="O141" s="54"/>
      <c r="P141" s="54"/>
      <c r="Q141" s="191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4">
        <v>88</v>
      </c>
      <c r="B142" s="125">
        <v>42837</v>
      </c>
      <c r="C142" s="125"/>
      <c r="D142" s="126" t="s">
        <v>100</v>
      </c>
      <c r="E142" s="127" t="s">
        <v>543</v>
      </c>
      <c r="F142" s="128">
        <v>289.5</v>
      </c>
      <c r="G142" s="127"/>
      <c r="H142" s="127">
        <v>354</v>
      </c>
      <c r="I142" s="129">
        <v>360</v>
      </c>
      <c r="J142" s="130" t="s">
        <v>689</v>
      </c>
      <c r="K142" s="131">
        <f t="shared" ref="K142:K150" si="10">H142-F142</f>
        <v>64.5</v>
      </c>
      <c r="L142" s="132">
        <f t="shared" ref="L142:L150" si="11">K142/F142</f>
        <v>0.22279792746113988</v>
      </c>
      <c r="M142" s="127" t="s">
        <v>545</v>
      </c>
      <c r="N142" s="133">
        <v>43040</v>
      </c>
      <c r="O142" s="54"/>
      <c r="P142" s="54"/>
      <c r="Q142" s="191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4">
        <v>89</v>
      </c>
      <c r="B143" s="125">
        <v>42845</v>
      </c>
      <c r="C143" s="125"/>
      <c r="D143" s="126" t="s">
        <v>412</v>
      </c>
      <c r="E143" s="127" t="s">
        <v>543</v>
      </c>
      <c r="F143" s="128">
        <v>700</v>
      </c>
      <c r="G143" s="127"/>
      <c r="H143" s="127">
        <v>840</v>
      </c>
      <c r="I143" s="129">
        <v>840</v>
      </c>
      <c r="J143" s="130" t="s">
        <v>690</v>
      </c>
      <c r="K143" s="131">
        <f t="shared" si="10"/>
        <v>140</v>
      </c>
      <c r="L143" s="132">
        <f t="shared" si="11"/>
        <v>0.2</v>
      </c>
      <c r="M143" s="127" t="s">
        <v>545</v>
      </c>
      <c r="N143" s="133">
        <v>42893</v>
      </c>
      <c r="O143" s="54"/>
      <c r="P143" s="54"/>
      <c r="Q143" s="191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4">
        <v>90</v>
      </c>
      <c r="B144" s="125">
        <v>42887</v>
      </c>
      <c r="C144" s="125"/>
      <c r="D144" s="126" t="s">
        <v>691</v>
      </c>
      <c r="E144" s="127" t="s">
        <v>543</v>
      </c>
      <c r="F144" s="128">
        <v>130</v>
      </c>
      <c r="G144" s="127"/>
      <c r="H144" s="127">
        <v>144.25</v>
      </c>
      <c r="I144" s="129">
        <v>170</v>
      </c>
      <c r="J144" s="130" t="s">
        <v>692</v>
      </c>
      <c r="K144" s="131">
        <f t="shared" si="10"/>
        <v>14.25</v>
      </c>
      <c r="L144" s="132">
        <f t="shared" si="11"/>
        <v>0.10961538461538461</v>
      </c>
      <c r="M144" s="127" t="s">
        <v>545</v>
      </c>
      <c r="N144" s="133">
        <v>43675</v>
      </c>
      <c r="O144" s="54"/>
      <c r="P144" s="54"/>
      <c r="Q144" s="191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4">
        <v>91</v>
      </c>
      <c r="B145" s="125">
        <v>42901</v>
      </c>
      <c r="C145" s="125"/>
      <c r="D145" s="126" t="s">
        <v>693</v>
      </c>
      <c r="E145" s="127" t="s">
        <v>543</v>
      </c>
      <c r="F145" s="128">
        <v>214.5</v>
      </c>
      <c r="G145" s="127"/>
      <c r="H145" s="127">
        <v>262</v>
      </c>
      <c r="I145" s="129">
        <v>262</v>
      </c>
      <c r="J145" s="130" t="s">
        <v>564</v>
      </c>
      <c r="K145" s="131">
        <f t="shared" si="10"/>
        <v>47.5</v>
      </c>
      <c r="L145" s="132">
        <f t="shared" si="11"/>
        <v>0.22144522144522144</v>
      </c>
      <c r="M145" s="127" t="s">
        <v>545</v>
      </c>
      <c r="N145" s="133">
        <v>42977</v>
      </c>
      <c r="O145" s="54"/>
      <c r="P145" s="54"/>
      <c r="Q145" s="191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55">
        <v>92</v>
      </c>
      <c r="B146" s="156">
        <v>42933</v>
      </c>
      <c r="C146" s="156"/>
      <c r="D146" s="157" t="s">
        <v>694</v>
      </c>
      <c r="E146" s="158" t="s">
        <v>543</v>
      </c>
      <c r="F146" s="159">
        <v>370</v>
      </c>
      <c r="G146" s="158"/>
      <c r="H146" s="158">
        <v>447.5</v>
      </c>
      <c r="I146" s="160">
        <v>450</v>
      </c>
      <c r="J146" s="161" t="s">
        <v>627</v>
      </c>
      <c r="K146" s="131">
        <f t="shared" si="10"/>
        <v>77.5</v>
      </c>
      <c r="L146" s="162">
        <f t="shared" si="11"/>
        <v>0.20945945945945946</v>
      </c>
      <c r="M146" s="158" t="s">
        <v>545</v>
      </c>
      <c r="N146" s="163">
        <v>43035</v>
      </c>
      <c r="O146" s="54"/>
      <c r="P146" s="54"/>
      <c r="Q146" s="191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55">
        <v>93</v>
      </c>
      <c r="B147" s="156">
        <v>42943</v>
      </c>
      <c r="C147" s="156"/>
      <c r="D147" s="157" t="s">
        <v>202</v>
      </c>
      <c r="E147" s="158" t="s">
        <v>543</v>
      </c>
      <c r="F147" s="159">
        <v>657.5</v>
      </c>
      <c r="G147" s="158"/>
      <c r="H147" s="158">
        <v>825</v>
      </c>
      <c r="I147" s="160">
        <v>820</v>
      </c>
      <c r="J147" s="161" t="s">
        <v>627</v>
      </c>
      <c r="K147" s="131">
        <f t="shared" si="10"/>
        <v>167.5</v>
      </c>
      <c r="L147" s="162">
        <f t="shared" si="11"/>
        <v>0.25475285171102663</v>
      </c>
      <c r="M147" s="158" t="s">
        <v>545</v>
      </c>
      <c r="N147" s="163">
        <v>43090</v>
      </c>
      <c r="O147" s="54"/>
      <c r="P147" s="54"/>
      <c r="Q147" s="191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4">
        <v>94</v>
      </c>
      <c r="B148" s="125">
        <v>42964</v>
      </c>
      <c r="C148" s="125"/>
      <c r="D148" s="126" t="s">
        <v>373</v>
      </c>
      <c r="E148" s="127" t="s">
        <v>543</v>
      </c>
      <c r="F148" s="128">
        <v>605</v>
      </c>
      <c r="G148" s="127"/>
      <c r="H148" s="127">
        <v>750</v>
      </c>
      <c r="I148" s="129">
        <v>750</v>
      </c>
      <c r="J148" s="130" t="s">
        <v>686</v>
      </c>
      <c r="K148" s="131">
        <f t="shared" si="10"/>
        <v>145</v>
      </c>
      <c r="L148" s="132">
        <f t="shared" si="11"/>
        <v>0.23966942148760331</v>
      </c>
      <c r="M148" s="127" t="s">
        <v>545</v>
      </c>
      <c r="N148" s="133">
        <v>43027</v>
      </c>
      <c r="O148" s="54"/>
      <c r="P148" s="54"/>
      <c r="Q148" s="191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34">
        <v>95</v>
      </c>
      <c r="B149" s="135">
        <v>42979</v>
      </c>
      <c r="C149" s="135"/>
      <c r="D149" s="143" t="s">
        <v>695</v>
      </c>
      <c r="E149" s="138" t="s">
        <v>543</v>
      </c>
      <c r="F149" s="138">
        <v>255</v>
      </c>
      <c r="G149" s="139"/>
      <c r="H149" s="139">
        <v>217.25</v>
      </c>
      <c r="I149" s="139">
        <v>320</v>
      </c>
      <c r="J149" s="140" t="s">
        <v>696</v>
      </c>
      <c r="K149" s="141">
        <f t="shared" si="10"/>
        <v>-37.75</v>
      </c>
      <c r="L149" s="144">
        <f t="shared" si="11"/>
        <v>-0.14803921568627451</v>
      </c>
      <c r="M149" s="138" t="s">
        <v>555</v>
      </c>
      <c r="N149" s="135">
        <v>43661</v>
      </c>
      <c r="O149" s="54"/>
      <c r="P149" s="54"/>
      <c r="Q149" s="191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4">
        <v>96</v>
      </c>
      <c r="B150" s="125">
        <v>42997</v>
      </c>
      <c r="C150" s="125"/>
      <c r="D150" s="126" t="s">
        <v>697</v>
      </c>
      <c r="E150" s="127" t="s">
        <v>543</v>
      </c>
      <c r="F150" s="128">
        <v>215</v>
      </c>
      <c r="G150" s="127"/>
      <c r="H150" s="127">
        <v>258</v>
      </c>
      <c r="I150" s="129">
        <v>258</v>
      </c>
      <c r="J150" s="130" t="s">
        <v>627</v>
      </c>
      <c r="K150" s="131">
        <f t="shared" si="10"/>
        <v>43</v>
      </c>
      <c r="L150" s="132">
        <f t="shared" si="11"/>
        <v>0.2</v>
      </c>
      <c r="M150" s="127" t="s">
        <v>545</v>
      </c>
      <c r="N150" s="133">
        <v>43040</v>
      </c>
      <c r="O150" s="54"/>
      <c r="P150" s="54"/>
      <c r="Q150" s="191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4">
        <v>97</v>
      </c>
      <c r="B151" s="125">
        <v>42997</v>
      </c>
      <c r="C151" s="125"/>
      <c r="D151" s="126" t="s">
        <v>697</v>
      </c>
      <c r="E151" s="127" t="s">
        <v>543</v>
      </c>
      <c r="F151" s="128">
        <v>215</v>
      </c>
      <c r="G151" s="127"/>
      <c r="H151" s="127">
        <v>258</v>
      </c>
      <c r="I151" s="129">
        <v>258</v>
      </c>
      <c r="J151" s="161" t="s">
        <v>627</v>
      </c>
      <c r="K151" s="131">
        <v>43</v>
      </c>
      <c r="L151" s="132">
        <v>0.2</v>
      </c>
      <c r="M151" s="127" t="s">
        <v>545</v>
      </c>
      <c r="N151" s="133">
        <v>43040</v>
      </c>
      <c r="O151" s="54"/>
      <c r="P151" s="54"/>
      <c r="Q151" s="191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55">
        <v>98</v>
      </c>
      <c r="B152" s="156">
        <v>42998</v>
      </c>
      <c r="C152" s="156"/>
      <c r="D152" s="157" t="s">
        <v>698</v>
      </c>
      <c r="E152" s="158" t="s">
        <v>543</v>
      </c>
      <c r="F152" s="128">
        <v>75</v>
      </c>
      <c r="G152" s="158"/>
      <c r="H152" s="158">
        <v>90</v>
      </c>
      <c r="I152" s="160">
        <v>90</v>
      </c>
      <c r="J152" s="130" t="s">
        <v>699</v>
      </c>
      <c r="K152" s="131">
        <f t="shared" ref="K152:K157" si="12">H152-F152</f>
        <v>15</v>
      </c>
      <c r="L152" s="132">
        <f t="shared" ref="L152:L157" si="13">K152/F152</f>
        <v>0.2</v>
      </c>
      <c r="M152" s="127" t="s">
        <v>545</v>
      </c>
      <c r="N152" s="133">
        <v>43019</v>
      </c>
      <c r="O152" s="54"/>
      <c r="P152" s="54"/>
      <c r="Q152" s="191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55">
        <v>99</v>
      </c>
      <c r="B153" s="156">
        <v>43011</v>
      </c>
      <c r="C153" s="156"/>
      <c r="D153" s="157" t="s">
        <v>700</v>
      </c>
      <c r="E153" s="158" t="s">
        <v>543</v>
      </c>
      <c r="F153" s="159">
        <v>315</v>
      </c>
      <c r="G153" s="158"/>
      <c r="H153" s="158">
        <v>392</v>
      </c>
      <c r="I153" s="160">
        <v>384</v>
      </c>
      <c r="J153" s="161" t="s">
        <v>701</v>
      </c>
      <c r="K153" s="131">
        <f t="shared" si="12"/>
        <v>77</v>
      </c>
      <c r="L153" s="162">
        <f t="shared" si="13"/>
        <v>0.24444444444444444</v>
      </c>
      <c r="M153" s="158" t="s">
        <v>545</v>
      </c>
      <c r="N153" s="163">
        <v>43017</v>
      </c>
      <c r="O153" s="54"/>
      <c r="P153" s="54"/>
      <c r="Q153" s="191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55">
        <v>100</v>
      </c>
      <c r="B154" s="156">
        <v>43013</v>
      </c>
      <c r="C154" s="156"/>
      <c r="D154" s="157" t="s">
        <v>442</v>
      </c>
      <c r="E154" s="158" t="s">
        <v>543</v>
      </c>
      <c r="F154" s="159">
        <v>145</v>
      </c>
      <c r="G154" s="158"/>
      <c r="H154" s="158">
        <v>179</v>
      </c>
      <c r="I154" s="160">
        <v>180</v>
      </c>
      <c r="J154" s="161" t="s">
        <v>702</v>
      </c>
      <c r="K154" s="131">
        <f t="shared" si="12"/>
        <v>34</v>
      </c>
      <c r="L154" s="162">
        <f t="shared" si="13"/>
        <v>0.23448275862068965</v>
      </c>
      <c r="M154" s="158" t="s">
        <v>545</v>
      </c>
      <c r="N154" s="163">
        <v>43025</v>
      </c>
      <c r="O154" s="54"/>
      <c r="P154" s="54"/>
      <c r="Q154" s="191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55">
        <v>101</v>
      </c>
      <c r="B155" s="156">
        <v>43014</v>
      </c>
      <c r="C155" s="156"/>
      <c r="D155" s="157" t="s">
        <v>348</v>
      </c>
      <c r="E155" s="158" t="s">
        <v>543</v>
      </c>
      <c r="F155" s="159">
        <v>256</v>
      </c>
      <c r="G155" s="158"/>
      <c r="H155" s="158">
        <v>323</v>
      </c>
      <c r="I155" s="160">
        <v>320</v>
      </c>
      <c r="J155" s="161" t="s">
        <v>627</v>
      </c>
      <c r="K155" s="131">
        <f t="shared" si="12"/>
        <v>67</v>
      </c>
      <c r="L155" s="162">
        <f t="shared" si="13"/>
        <v>0.26171875</v>
      </c>
      <c r="M155" s="158" t="s">
        <v>545</v>
      </c>
      <c r="N155" s="163">
        <v>43067</v>
      </c>
      <c r="O155" s="54"/>
      <c r="P155" s="54"/>
      <c r="Q155" s="191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55">
        <v>102</v>
      </c>
      <c r="B156" s="156">
        <v>43017</v>
      </c>
      <c r="C156" s="156"/>
      <c r="D156" s="157" t="s">
        <v>362</v>
      </c>
      <c r="E156" s="158" t="s">
        <v>543</v>
      </c>
      <c r="F156" s="159">
        <v>137.5</v>
      </c>
      <c r="G156" s="158"/>
      <c r="H156" s="158">
        <v>184</v>
      </c>
      <c r="I156" s="160">
        <v>183</v>
      </c>
      <c r="J156" s="161" t="s">
        <v>703</v>
      </c>
      <c r="K156" s="131">
        <f t="shared" si="12"/>
        <v>46.5</v>
      </c>
      <c r="L156" s="162">
        <f t="shared" si="13"/>
        <v>0.33818181818181819</v>
      </c>
      <c r="M156" s="158" t="s">
        <v>545</v>
      </c>
      <c r="N156" s="163">
        <v>43108</v>
      </c>
      <c r="O156" s="54"/>
      <c r="P156" s="54"/>
      <c r="Q156" s="191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55">
        <v>103</v>
      </c>
      <c r="B157" s="156">
        <v>43018</v>
      </c>
      <c r="C157" s="156"/>
      <c r="D157" s="157" t="s">
        <v>704</v>
      </c>
      <c r="E157" s="158" t="s">
        <v>543</v>
      </c>
      <c r="F157" s="159">
        <v>125.5</v>
      </c>
      <c r="G157" s="158"/>
      <c r="H157" s="158">
        <v>158</v>
      </c>
      <c r="I157" s="160">
        <v>155</v>
      </c>
      <c r="J157" s="161" t="s">
        <v>705</v>
      </c>
      <c r="K157" s="131">
        <f t="shared" si="12"/>
        <v>32.5</v>
      </c>
      <c r="L157" s="162">
        <f t="shared" si="13"/>
        <v>0.25896414342629481</v>
      </c>
      <c r="M157" s="158" t="s">
        <v>545</v>
      </c>
      <c r="N157" s="163">
        <v>43067</v>
      </c>
      <c r="O157" s="54"/>
      <c r="P157" s="54"/>
      <c r="Q157" s="191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55">
        <v>104</v>
      </c>
      <c r="B158" s="156">
        <v>43018</v>
      </c>
      <c r="C158" s="156"/>
      <c r="D158" s="157" t="s">
        <v>706</v>
      </c>
      <c r="E158" s="158" t="s">
        <v>543</v>
      </c>
      <c r="F158" s="159">
        <v>895</v>
      </c>
      <c r="G158" s="158"/>
      <c r="H158" s="158">
        <v>1122.5</v>
      </c>
      <c r="I158" s="160">
        <v>1078</v>
      </c>
      <c r="J158" s="161" t="s">
        <v>707</v>
      </c>
      <c r="K158" s="131">
        <v>227.5</v>
      </c>
      <c r="L158" s="162">
        <v>0.25418994413407803</v>
      </c>
      <c r="M158" s="158" t="s">
        <v>545</v>
      </c>
      <c r="N158" s="163">
        <v>43117</v>
      </c>
      <c r="O158" s="54"/>
      <c r="P158" s="54"/>
      <c r="Q158" s="191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55">
        <v>105</v>
      </c>
      <c r="B159" s="156">
        <v>43020</v>
      </c>
      <c r="C159" s="156"/>
      <c r="D159" s="157" t="s">
        <v>357</v>
      </c>
      <c r="E159" s="158" t="s">
        <v>543</v>
      </c>
      <c r="F159" s="159">
        <v>525</v>
      </c>
      <c r="G159" s="158"/>
      <c r="H159" s="158">
        <v>629</v>
      </c>
      <c r="I159" s="160">
        <v>629</v>
      </c>
      <c r="J159" s="161" t="s">
        <v>627</v>
      </c>
      <c r="K159" s="131">
        <v>104</v>
      </c>
      <c r="L159" s="162">
        <v>0.19809523809523799</v>
      </c>
      <c r="M159" s="158" t="s">
        <v>545</v>
      </c>
      <c r="N159" s="163">
        <v>43119</v>
      </c>
      <c r="O159" s="54"/>
      <c r="P159" s="54"/>
      <c r="Q159" s="191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55">
        <v>106</v>
      </c>
      <c r="B160" s="156">
        <v>43046</v>
      </c>
      <c r="C160" s="156"/>
      <c r="D160" s="157" t="s">
        <v>390</v>
      </c>
      <c r="E160" s="158" t="s">
        <v>543</v>
      </c>
      <c r="F160" s="159">
        <v>740</v>
      </c>
      <c r="G160" s="158"/>
      <c r="H160" s="158">
        <v>892.5</v>
      </c>
      <c r="I160" s="160">
        <v>900</v>
      </c>
      <c r="J160" s="161" t="s">
        <v>708</v>
      </c>
      <c r="K160" s="131">
        <f>H160-F160</f>
        <v>152.5</v>
      </c>
      <c r="L160" s="162">
        <f>K160/F160</f>
        <v>0.20608108108108109</v>
      </c>
      <c r="M160" s="158" t="s">
        <v>545</v>
      </c>
      <c r="N160" s="163">
        <v>43052</v>
      </c>
      <c r="O160" s="54"/>
      <c r="P160" s="54"/>
      <c r="Q160" s="191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4">
        <v>107</v>
      </c>
      <c r="B161" s="125">
        <v>43073</v>
      </c>
      <c r="C161" s="125"/>
      <c r="D161" s="126" t="s">
        <v>709</v>
      </c>
      <c r="E161" s="127" t="s">
        <v>543</v>
      </c>
      <c r="F161" s="128">
        <v>118.5</v>
      </c>
      <c r="G161" s="127"/>
      <c r="H161" s="127">
        <v>143.5</v>
      </c>
      <c r="I161" s="129">
        <v>145</v>
      </c>
      <c r="J161" s="130" t="s">
        <v>710</v>
      </c>
      <c r="K161" s="131">
        <f>H161-F161</f>
        <v>25</v>
      </c>
      <c r="L161" s="132">
        <f>K161/F161</f>
        <v>0.2109704641350211</v>
      </c>
      <c r="M161" s="127" t="s">
        <v>545</v>
      </c>
      <c r="N161" s="133">
        <v>43097</v>
      </c>
      <c r="O161" s="54"/>
      <c r="P161" s="54"/>
      <c r="Q161" s="191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34">
        <v>108</v>
      </c>
      <c r="B162" s="135">
        <v>43090</v>
      </c>
      <c r="C162" s="135"/>
      <c r="D162" s="136" t="s">
        <v>417</v>
      </c>
      <c r="E162" s="137" t="s">
        <v>543</v>
      </c>
      <c r="F162" s="138">
        <v>715</v>
      </c>
      <c r="G162" s="138"/>
      <c r="H162" s="139">
        <v>500</v>
      </c>
      <c r="I162" s="139">
        <v>872</v>
      </c>
      <c r="J162" s="140" t="s">
        <v>711</v>
      </c>
      <c r="K162" s="141">
        <f>H162-F162</f>
        <v>-215</v>
      </c>
      <c r="L162" s="142">
        <f>K162/F162</f>
        <v>-0.30069930069930068</v>
      </c>
      <c r="M162" s="138" t="s">
        <v>555</v>
      </c>
      <c r="N162" s="135">
        <v>43670</v>
      </c>
      <c r="O162" s="54"/>
      <c r="P162" s="54"/>
      <c r="Q162" s="191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4">
        <v>109</v>
      </c>
      <c r="B163" s="125">
        <v>43098</v>
      </c>
      <c r="C163" s="125"/>
      <c r="D163" s="126" t="s">
        <v>700</v>
      </c>
      <c r="E163" s="127" t="s">
        <v>543</v>
      </c>
      <c r="F163" s="128">
        <v>435</v>
      </c>
      <c r="G163" s="127"/>
      <c r="H163" s="127">
        <v>542.5</v>
      </c>
      <c r="I163" s="129">
        <v>539</v>
      </c>
      <c r="J163" s="130" t="s">
        <v>627</v>
      </c>
      <c r="K163" s="131">
        <v>107.5</v>
      </c>
      <c r="L163" s="132">
        <v>0.247126436781609</v>
      </c>
      <c r="M163" s="127" t="s">
        <v>545</v>
      </c>
      <c r="N163" s="133">
        <v>43206</v>
      </c>
      <c r="O163" s="54"/>
      <c r="P163" s="54"/>
      <c r="Q163" s="191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4">
        <v>110</v>
      </c>
      <c r="B164" s="125">
        <v>43098</v>
      </c>
      <c r="C164" s="125"/>
      <c r="D164" s="126" t="s">
        <v>516</v>
      </c>
      <c r="E164" s="127" t="s">
        <v>543</v>
      </c>
      <c r="F164" s="128">
        <v>885</v>
      </c>
      <c r="G164" s="127"/>
      <c r="H164" s="127">
        <v>1090</v>
      </c>
      <c r="I164" s="129">
        <v>1084</v>
      </c>
      <c r="J164" s="130" t="s">
        <v>627</v>
      </c>
      <c r="K164" s="131">
        <v>205</v>
      </c>
      <c r="L164" s="132">
        <v>0.23163841807909599</v>
      </c>
      <c r="M164" s="127" t="s">
        <v>545</v>
      </c>
      <c r="N164" s="133">
        <v>43213</v>
      </c>
      <c r="O164" s="54"/>
      <c r="P164" s="54"/>
      <c r="Q164" s="191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64">
        <v>111</v>
      </c>
      <c r="B165" s="165">
        <v>43192</v>
      </c>
      <c r="C165" s="165"/>
      <c r="D165" s="143" t="s">
        <v>712</v>
      </c>
      <c r="E165" s="138" t="s">
        <v>543</v>
      </c>
      <c r="F165" s="166">
        <v>478.5</v>
      </c>
      <c r="G165" s="138"/>
      <c r="H165" s="138">
        <v>442</v>
      </c>
      <c r="I165" s="139">
        <v>613</v>
      </c>
      <c r="J165" s="140" t="s">
        <v>713</v>
      </c>
      <c r="K165" s="141">
        <f>H165-F165</f>
        <v>-36.5</v>
      </c>
      <c r="L165" s="142">
        <f>K165/F165</f>
        <v>-7.6280041797283177E-2</v>
      </c>
      <c r="M165" s="138" t="s">
        <v>555</v>
      </c>
      <c r="N165" s="135">
        <v>43762</v>
      </c>
      <c r="O165" s="54"/>
      <c r="P165" s="54"/>
      <c r="Q165" s="191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34">
        <v>112</v>
      </c>
      <c r="B166" s="135">
        <v>43194</v>
      </c>
      <c r="C166" s="135"/>
      <c r="D166" s="136" t="s">
        <v>714</v>
      </c>
      <c r="E166" s="137" t="s">
        <v>543</v>
      </c>
      <c r="F166" s="138">
        <f>141.5-7.3</f>
        <v>134.19999999999999</v>
      </c>
      <c r="G166" s="138"/>
      <c r="H166" s="139">
        <v>77</v>
      </c>
      <c r="I166" s="139">
        <v>180</v>
      </c>
      <c r="J166" s="140" t="s">
        <v>715</v>
      </c>
      <c r="K166" s="141">
        <f>H166-F166</f>
        <v>-57.199999999999989</v>
      </c>
      <c r="L166" s="142">
        <f>K166/F166</f>
        <v>-0.42622950819672129</v>
      </c>
      <c r="M166" s="138" t="s">
        <v>555</v>
      </c>
      <c r="N166" s="135">
        <v>43522</v>
      </c>
      <c r="O166" s="54"/>
      <c r="P166" s="54"/>
      <c r="Q166" s="191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34">
        <v>113</v>
      </c>
      <c r="B167" s="135">
        <v>43209</v>
      </c>
      <c r="C167" s="135"/>
      <c r="D167" s="136" t="s">
        <v>716</v>
      </c>
      <c r="E167" s="137" t="s">
        <v>543</v>
      </c>
      <c r="F167" s="138">
        <v>430</v>
      </c>
      <c r="G167" s="138"/>
      <c r="H167" s="139">
        <v>220</v>
      </c>
      <c r="I167" s="139">
        <v>537</v>
      </c>
      <c r="J167" s="140" t="s">
        <v>717</v>
      </c>
      <c r="K167" s="141">
        <f>H167-F167</f>
        <v>-210</v>
      </c>
      <c r="L167" s="142">
        <f>K167/F167</f>
        <v>-0.48837209302325579</v>
      </c>
      <c r="M167" s="138" t="s">
        <v>555</v>
      </c>
      <c r="N167" s="135">
        <v>43252</v>
      </c>
      <c r="O167" s="54"/>
      <c r="P167" s="54"/>
      <c r="Q167" s="191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55">
        <v>114</v>
      </c>
      <c r="B168" s="156">
        <v>43220</v>
      </c>
      <c r="C168" s="156"/>
      <c r="D168" s="157" t="s">
        <v>718</v>
      </c>
      <c r="E168" s="158" t="s">
        <v>543</v>
      </c>
      <c r="F168" s="158">
        <v>153.5</v>
      </c>
      <c r="G168" s="158"/>
      <c r="H168" s="158">
        <v>196</v>
      </c>
      <c r="I168" s="160">
        <v>196</v>
      </c>
      <c r="J168" s="130" t="s">
        <v>719</v>
      </c>
      <c r="K168" s="131">
        <f>H168-F168</f>
        <v>42.5</v>
      </c>
      <c r="L168" s="132">
        <f>K168/F168</f>
        <v>0.27687296416938112</v>
      </c>
      <c r="M168" s="127" t="s">
        <v>545</v>
      </c>
      <c r="N168" s="133">
        <v>43605</v>
      </c>
      <c r="O168" s="54"/>
      <c r="P168" s="54"/>
      <c r="Q168" s="191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34">
        <v>115</v>
      </c>
      <c r="B169" s="135">
        <v>43306</v>
      </c>
      <c r="C169" s="135"/>
      <c r="D169" s="136" t="s">
        <v>687</v>
      </c>
      <c r="E169" s="137" t="s">
        <v>543</v>
      </c>
      <c r="F169" s="138">
        <v>27.5</v>
      </c>
      <c r="G169" s="138"/>
      <c r="H169" s="139">
        <v>13.1</v>
      </c>
      <c r="I169" s="139">
        <v>60</v>
      </c>
      <c r="J169" s="140" t="s">
        <v>720</v>
      </c>
      <c r="K169" s="141">
        <v>-14.4</v>
      </c>
      <c r="L169" s="142">
        <v>-0.52363636363636401</v>
      </c>
      <c r="M169" s="138" t="s">
        <v>555</v>
      </c>
      <c r="N169" s="135">
        <v>43138</v>
      </c>
      <c r="O169" s="54"/>
      <c r="P169" s="54"/>
      <c r="Q169" s="191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64">
        <v>116</v>
      </c>
      <c r="B170" s="165">
        <v>43318</v>
      </c>
      <c r="C170" s="165"/>
      <c r="D170" s="143" t="s">
        <v>721</v>
      </c>
      <c r="E170" s="138" t="s">
        <v>543</v>
      </c>
      <c r="F170" s="138">
        <v>148.5</v>
      </c>
      <c r="G170" s="138"/>
      <c r="H170" s="138">
        <v>102</v>
      </c>
      <c r="I170" s="139">
        <v>182</v>
      </c>
      <c r="J170" s="140" t="s">
        <v>722</v>
      </c>
      <c r="K170" s="141">
        <f>H170-F170</f>
        <v>-46.5</v>
      </c>
      <c r="L170" s="142">
        <f>K170/F170</f>
        <v>-0.31313131313131315</v>
      </c>
      <c r="M170" s="138" t="s">
        <v>555</v>
      </c>
      <c r="N170" s="135">
        <v>43661</v>
      </c>
      <c r="O170" s="54"/>
      <c r="P170" s="54"/>
      <c r="Q170" s="191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4">
        <v>117</v>
      </c>
      <c r="B171" s="125">
        <v>43335</v>
      </c>
      <c r="C171" s="125"/>
      <c r="D171" s="126" t="s">
        <v>723</v>
      </c>
      <c r="E171" s="127" t="s">
        <v>543</v>
      </c>
      <c r="F171" s="158">
        <v>285</v>
      </c>
      <c r="G171" s="127"/>
      <c r="H171" s="127">
        <v>355</v>
      </c>
      <c r="I171" s="129">
        <v>364</v>
      </c>
      <c r="J171" s="130" t="s">
        <v>724</v>
      </c>
      <c r="K171" s="131">
        <v>70</v>
      </c>
      <c r="L171" s="132">
        <v>0.24561403508771901</v>
      </c>
      <c r="M171" s="127" t="s">
        <v>545</v>
      </c>
      <c r="N171" s="133">
        <v>43455</v>
      </c>
      <c r="O171" s="54"/>
      <c r="P171" s="54"/>
      <c r="Q171" s="191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4">
        <v>118</v>
      </c>
      <c r="B172" s="125">
        <v>43341</v>
      </c>
      <c r="C172" s="125"/>
      <c r="D172" s="126" t="s">
        <v>382</v>
      </c>
      <c r="E172" s="127" t="s">
        <v>543</v>
      </c>
      <c r="F172" s="158">
        <v>525</v>
      </c>
      <c r="G172" s="127"/>
      <c r="H172" s="127">
        <v>585</v>
      </c>
      <c r="I172" s="129">
        <v>635</v>
      </c>
      <c r="J172" s="130" t="s">
        <v>725</v>
      </c>
      <c r="K172" s="131">
        <f t="shared" ref="K172:K203" si="14">H172-F172</f>
        <v>60</v>
      </c>
      <c r="L172" s="132">
        <f t="shared" ref="L172:L203" si="15">K172/F172</f>
        <v>0.11428571428571428</v>
      </c>
      <c r="M172" s="127" t="s">
        <v>545</v>
      </c>
      <c r="N172" s="133">
        <v>43662</v>
      </c>
      <c r="O172" s="54"/>
      <c r="P172" s="54"/>
      <c r="Q172" s="191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4">
        <v>119</v>
      </c>
      <c r="B173" s="125">
        <v>43395</v>
      </c>
      <c r="C173" s="125"/>
      <c r="D173" s="126" t="s">
        <v>373</v>
      </c>
      <c r="E173" s="127" t="s">
        <v>543</v>
      </c>
      <c r="F173" s="158">
        <v>475</v>
      </c>
      <c r="G173" s="127"/>
      <c r="H173" s="127">
        <v>574</v>
      </c>
      <c r="I173" s="129">
        <v>570</v>
      </c>
      <c r="J173" s="130" t="s">
        <v>627</v>
      </c>
      <c r="K173" s="131">
        <f t="shared" si="14"/>
        <v>99</v>
      </c>
      <c r="L173" s="132">
        <f t="shared" si="15"/>
        <v>0.20842105263157895</v>
      </c>
      <c r="M173" s="127" t="s">
        <v>545</v>
      </c>
      <c r="N173" s="133">
        <v>43403</v>
      </c>
      <c r="O173" s="54"/>
      <c r="P173" s="54"/>
      <c r="Q173" s="191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55">
        <v>120</v>
      </c>
      <c r="B174" s="156">
        <v>43397</v>
      </c>
      <c r="C174" s="156"/>
      <c r="D174" s="157" t="s">
        <v>726</v>
      </c>
      <c r="E174" s="158" t="s">
        <v>543</v>
      </c>
      <c r="F174" s="158">
        <v>707.5</v>
      </c>
      <c r="G174" s="158"/>
      <c r="H174" s="158">
        <v>872</v>
      </c>
      <c r="I174" s="160">
        <v>872</v>
      </c>
      <c r="J174" s="161" t="s">
        <v>627</v>
      </c>
      <c r="K174" s="131">
        <f t="shared" si="14"/>
        <v>164.5</v>
      </c>
      <c r="L174" s="162">
        <f t="shared" si="15"/>
        <v>0.23250883392226149</v>
      </c>
      <c r="M174" s="158" t="s">
        <v>545</v>
      </c>
      <c r="N174" s="163">
        <v>43482</v>
      </c>
      <c r="O174" s="54"/>
      <c r="P174" s="54"/>
      <c r="Q174" s="191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55">
        <v>121</v>
      </c>
      <c r="B175" s="156">
        <v>43398</v>
      </c>
      <c r="C175" s="156"/>
      <c r="D175" s="157" t="s">
        <v>727</v>
      </c>
      <c r="E175" s="158" t="s">
        <v>543</v>
      </c>
      <c r="F175" s="158">
        <v>162</v>
      </c>
      <c r="G175" s="158"/>
      <c r="H175" s="158">
        <v>204</v>
      </c>
      <c r="I175" s="160">
        <v>209</v>
      </c>
      <c r="J175" s="161" t="s">
        <v>728</v>
      </c>
      <c r="K175" s="131">
        <f t="shared" si="14"/>
        <v>42</v>
      </c>
      <c r="L175" s="162">
        <f t="shared" si="15"/>
        <v>0.25925925925925924</v>
      </c>
      <c r="M175" s="158" t="s">
        <v>545</v>
      </c>
      <c r="N175" s="163">
        <v>43539</v>
      </c>
      <c r="O175" s="54"/>
      <c r="P175" s="54"/>
      <c r="Q175" s="191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55">
        <v>122</v>
      </c>
      <c r="B176" s="156">
        <v>43399</v>
      </c>
      <c r="C176" s="156"/>
      <c r="D176" s="157" t="s">
        <v>458</v>
      </c>
      <c r="E176" s="158" t="s">
        <v>543</v>
      </c>
      <c r="F176" s="158">
        <v>240</v>
      </c>
      <c r="G176" s="158"/>
      <c r="H176" s="158">
        <v>297</v>
      </c>
      <c r="I176" s="160">
        <v>297</v>
      </c>
      <c r="J176" s="161" t="s">
        <v>627</v>
      </c>
      <c r="K176" s="167">
        <f t="shared" si="14"/>
        <v>57</v>
      </c>
      <c r="L176" s="162">
        <f t="shared" si="15"/>
        <v>0.23749999999999999</v>
      </c>
      <c r="M176" s="158" t="s">
        <v>545</v>
      </c>
      <c r="N176" s="163">
        <v>43417</v>
      </c>
      <c r="O176" s="54"/>
      <c r="P176" s="54"/>
      <c r="Q176" s="191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4">
        <v>123</v>
      </c>
      <c r="B177" s="125">
        <v>43439</v>
      </c>
      <c r="C177" s="125"/>
      <c r="D177" s="126" t="s">
        <v>729</v>
      </c>
      <c r="E177" s="127" t="s">
        <v>543</v>
      </c>
      <c r="F177" s="127">
        <v>202.5</v>
      </c>
      <c r="G177" s="127"/>
      <c r="H177" s="127">
        <v>255</v>
      </c>
      <c r="I177" s="129">
        <v>252</v>
      </c>
      <c r="J177" s="130" t="s">
        <v>627</v>
      </c>
      <c r="K177" s="131">
        <f t="shared" si="14"/>
        <v>52.5</v>
      </c>
      <c r="L177" s="132">
        <f t="shared" si="15"/>
        <v>0.25925925925925924</v>
      </c>
      <c r="M177" s="127" t="s">
        <v>545</v>
      </c>
      <c r="N177" s="133">
        <v>43542</v>
      </c>
      <c r="O177" s="54"/>
      <c r="P177" s="54"/>
      <c r="Q177" s="191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55">
        <v>124</v>
      </c>
      <c r="B178" s="156">
        <v>43465</v>
      </c>
      <c r="C178" s="125"/>
      <c r="D178" s="157" t="s">
        <v>155</v>
      </c>
      <c r="E178" s="158" t="s">
        <v>543</v>
      </c>
      <c r="F178" s="158">
        <v>710</v>
      </c>
      <c r="G178" s="158"/>
      <c r="H178" s="158">
        <v>866</v>
      </c>
      <c r="I178" s="160">
        <v>866</v>
      </c>
      <c r="J178" s="161" t="s">
        <v>627</v>
      </c>
      <c r="K178" s="131">
        <f t="shared" si="14"/>
        <v>156</v>
      </c>
      <c r="L178" s="132">
        <f t="shared" si="15"/>
        <v>0.21971830985915494</v>
      </c>
      <c r="M178" s="127" t="s">
        <v>545</v>
      </c>
      <c r="N178" s="133">
        <v>43553</v>
      </c>
      <c r="O178" s="54"/>
      <c r="P178" s="54"/>
      <c r="Q178" s="191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55">
        <v>125</v>
      </c>
      <c r="B179" s="156">
        <v>43522</v>
      </c>
      <c r="C179" s="156"/>
      <c r="D179" s="157" t="s">
        <v>169</v>
      </c>
      <c r="E179" s="158" t="s">
        <v>543</v>
      </c>
      <c r="F179" s="158">
        <v>337.25</v>
      </c>
      <c r="G179" s="158"/>
      <c r="H179" s="158">
        <v>398.5</v>
      </c>
      <c r="I179" s="160">
        <v>411</v>
      </c>
      <c r="J179" s="130" t="s">
        <v>730</v>
      </c>
      <c r="K179" s="131">
        <f t="shared" si="14"/>
        <v>61.25</v>
      </c>
      <c r="L179" s="132">
        <f t="shared" si="15"/>
        <v>0.1816160118606375</v>
      </c>
      <c r="M179" s="127" t="s">
        <v>545</v>
      </c>
      <c r="N179" s="133">
        <v>43760</v>
      </c>
      <c r="O179" s="54"/>
      <c r="P179" s="54"/>
      <c r="Q179" s="191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68">
        <v>126</v>
      </c>
      <c r="B180" s="169">
        <v>43559</v>
      </c>
      <c r="C180" s="169"/>
      <c r="D180" s="170" t="s">
        <v>731</v>
      </c>
      <c r="E180" s="171" t="s">
        <v>543</v>
      </c>
      <c r="F180" s="171">
        <v>130</v>
      </c>
      <c r="G180" s="171"/>
      <c r="H180" s="171">
        <v>65</v>
      </c>
      <c r="I180" s="172">
        <v>158</v>
      </c>
      <c r="J180" s="140" t="s">
        <v>732</v>
      </c>
      <c r="K180" s="141">
        <f t="shared" si="14"/>
        <v>-65</v>
      </c>
      <c r="L180" s="142">
        <f t="shared" si="15"/>
        <v>-0.5</v>
      </c>
      <c r="M180" s="138" t="s">
        <v>555</v>
      </c>
      <c r="N180" s="135">
        <v>43726</v>
      </c>
      <c r="O180" s="54"/>
      <c r="P180" s="54"/>
      <c r="Q180" s="191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55">
        <v>127</v>
      </c>
      <c r="B181" s="156">
        <v>43017</v>
      </c>
      <c r="C181" s="156"/>
      <c r="D181" s="157" t="s">
        <v>204</v>
      </c>
      <c r="E181" s="158" t="s">
        <v>543</v>
      </c>
      <c r="F181" s="158">
        <v>141.5</v>
      </c>
      <c r="G181" s="158"/>
      <c r="H181" s="158">
        <v>183.5</v>
      </c>
      <c r="I181" s="160">
        <v>210</v>
      </c>
      <c r="J181" s="130" t="s">
        <v>728</v>
      </c>
      <c r="K181" s="131">
        <f t="shared" si="14"/>
        <v>42</v>
      </c>
      <c r="L181" s="132">
        <f t="shared" si="15"/>
        <v>0.29681978798586572</v>
      </c>
      <c r="M181" s="127" t="s">
        <v>545</v>
      </c>
      <c r="N181" s="133">
        <v>43042</v>
      </c>
      <c r="O181" s="54"/>
      <c r="P181" s="54"/>
      <c r="Q181" s="191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68">
        <v>128</v>
      </c>
      <c r="B182" s="169">
        <v>43074</v>
      </c>
      <c r="C182" s="169"/>
      <c r="D182" s="170" t="s">
        <v>733</v>
      </c>
      <c r="E182" s="171" t="s">
        <v>543</v>
      </c>
      <c r="F182" s="166">
        <v>172</v>
      </c>
      <c r="G182" s="171"/>
      <c r="H182" s="171">
        <v>155.25</v>
      </c>
      <c r="I182" s="172">
        <v>230</v>
      </c>
      <c r="J182" s="140" t="s">
        <v>734</v>
      </c>
      <c r="K182" s="141">
        <f t="shared" si="14"/>
        <v>-16.75</v>
      </c>
      <c r="L182" s="142">
        <f t="shared" si="15"/>
        <v>-9.7383720930232565E-2</v>
      </c>
      <c r="M182" s="138" t="s">
        <v>555</v>
      </c>
      <c r="N182" s="135">
        <v>43787</v>
      </c>
      <c r="O182" s="54"/>
      <c r="P182" s="54"/>
      <c r="Q182" s="191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55">
        <v>129</v>
      </c>
      <c r="B183" s="156">
        <v>43398</v>
      </c>
      <c r="C183" s="156"/>
      <c r="D183" s="157" t="s">
        <v>117</v>
      </c>
      <c r="E183" s="158" t="s">
        <v>543</v>
      </c>
      <c r="F183" s="158">
        <v>698.5</v>
      </c>
      <c r="G183" s="158"/>
      <c r="H183" s="158">
        <v>890</v>
      </c>
      <c r="I183" s="160">
        <v>890</v>
      </c>
      <c r="J183" s="130" t="s">
        <v>735</v>
      </c>
      <c r="K183" s="131">
        <f t="shared" si="14"/>
        <v>191.5</v>
      </c>
      <c r="L183" s="132">
        <f t="shared" si="15"/>
        <v>0.27415891195418757</v>
      </c>
      <c r="M183" s="127" t="s">
        <v>545</v>
      </c>
      <c r="N183" s="133">
        <v>44328</v>
      </c>
      <c r="O183" s="54"/>
      <c r="P183" s="54"/>
      <c r="Q183" s="191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55">
        <v>130</v>
      </c>
      <c r="B184" s="156">
        <v>42877</v>
      </c>
      <c r="C184" s="156"/>
      <c r="D184" s="157" t="s">
        <v>736</v>
      </c>
      <c r="E184" s="158" t="s">
        <v>543</v>
      </c>
      <c r="F184" s="158">
        <v>127.6</v>
      </c>
      <c r="G184" s="158"/>
      <c r="H184" s="158">
        <v>138</v>
      </c>
      <c r="I184" s="160">
        <v>190</v>
      </c>
      <c r="J184" s="130" t="s">
        <v>737</v>
      </c>
      <c r="K184" s="131">
        <f t="shared" si="14"/>
        <v>10.400000000000006</v>
      </c>
      <c r="L184" s="132">
        <f t="shared" si="15"/>
        <v>8.1504702194357417E-2</v>
      </c>
      <c r="M184" s="127" t="s">
        <v>545</v>
      </c>
      <c r="N184" s="133">
        <v>43774</v>
      </c>
      <c r="O184" s="54"/>
      <c r="P184" s="54"/>
      <c r="Q184" s="191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55">
        <v>131</v>
      </c>
      <c r="B185" s="156">
        <v>43158</v>
      </c>
      <c r="C185" s="156"/>
      <c r="D185" s="157" t="s">
        <v>738</v>
      </c>
      <c r="E185" s="158" t="s">
        <v>543</v>
      </c>
      <c r="F185" s="158">
        <v>317</v>
      </c>
      <c r="G185" s="158"/>
      <c r="H185" s="158">
        <v>382.5</v>
      </c>
      <c r="I185" s="160">
        <v>398</v>
      </c>
      <c r="J185" s="130" t="s">
        <v>739</v>
      </c>
      <c r="K185" s="131">
        <f t="shared" si="14"/>
        <v>65.5</v>
      </c>
      <c r="L185" s="132">
        <f t="shared" si="15"/>
        <v>0.20662460567823343</v>
      </c>
      <c r="M185" s="127" t="s">
        <v>545</v>
      </c>
      <c r="N185" s="133">
        <v>44238</v>
      </c>
      <c r="O185" s="54"/>
      <c r="P185" s="54"/>
      <c r="Q185" s="191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68">
        <v>132</v>
      </c>
      <c r="B186" s="169">
        <v>43164</v>
      </c>
      <c r="C186" s="169"/>
      <c r="D186" s="170" t="s">
        <v>161</v>
      </c>
      <c r="E186" s="171" t="s">
        <v>543</v>
      </c>
      <c r="F186" s="166">
        <f>510-14.4</f>
        <v>495.6</v>
      </c>
      <c r="G186" s="171"/>
      <c r="H186" s="171">
        <v>350</v>
      </c>
      <c r="I186" s="172">
        <v>672</v>
      </c>
      <c r="J186" s="140" t="s">
        <v>740</v>
      </c>
      <c r="K186" s="141">
        <f t="shared" si="14"/>
        <v>-145.60000000000002</v>
      </c>
      <c r="L186" s="142">
        <f t="shared" si="15"/>
        <v>-0.29378531073446329</v>
      </c>
      <c r="M186" s="138" t="s">
        <v>555</v>
      </c>
      <c r="N186" s="135">
        <v>43887</v>
      </c>
      <c r="O186" s="54"/>
      <c r="P186" s="54"/>
      <c r="Q186" s="191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68">
        <v>133</v>
      </c>
      <c r="B187" s="169">
        <v>43237</v>
      </c>
      <c r="C187" s="169"/>
      <c r="D187" s="170" t="s">
        <v>741</v>
      </c>
      <c r="E187" s="171" t="s">
        <v>543</v>
      </c>
      <c r="F187" s="166">
        <v>230.3</v>
      </c>
      <c r="G187" s="171"/>
      <c r="H187" s="171">
        <v>102.5</v>
      </c>
      <c r="I187" s="172">
        <v>348</v>
      </c>
      <c r="J187" s="140" t="s">
        <v>742</v>
      </c>
      <c r="K187" s="141">
        <f t="shared" si="14"/>
        <v>-127.80000000000001</v>
      </c>
      <c r="L187" s="142">
        <f t="shared" si="15"/>
        <v>-0.55492835432045162</v>
      </c>
      <c r="M187" s="138" t="s">
        <v>555</v>
      </c>
      <c r="N187" s="135">
        <v>43896</v>
      </c>
      <c r="O187" s="54"/>
      <c r="P187" s="54"/>
      <c r="Q187" s="191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55">
        <v>134</v>
      </c>
      <c r="B188" s="156">
        <v>43258</v>
      </c>
      <c r="C188" s="156"/>
      <c r="D188" s="157" t="s">
        <v>421</v>
      </c>
      <c r="E188" s="158" t="s">
        <v>543</v>
      </c>
      <c r="F188" s="158">
        <f>342.5-5.1</f>
        <v>337.4</v>
      </c>
      <c r="G188" s="158"/>
      <c r="H188" s="158">
        <v>412.5</v>
      </c>
      <c r="I188" s="160">
        <v>439</v>
      </c>
      <c r="J188" s="130" t="s">
        <v>743</v>
      </c>
      <c r="K188" s="131">
        <f t="shared" si="14"/>
        <v>75.100000000000023</v>
      </c>
      <c r="L188" s="132">
        <f t="shared" si="15"/>
        <v>0.22258446947243635</v>
      </c>
      <c r="M188" s="127" t="s">
        <v>545</v>
      </c>
      <c r="N188" s="133">
        <v>44230</v>
      </c>
      <c r="O188" s="54"/>
      <c r="P188" s="54"/>
      <c r="Q188" s="191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49">
        <v>135</v>
      </c>
      <c r="B189" s="148">
        <v>43285</v>
      </c>
      <c r="C189" s="148"/>
      <c r="D189" s="149" t="s">
        <v>56</v>
      </c>
      <c r="E189" s="150" t="s">
        <v>543</v>
      </c>
      <c r="F189" s="150">
        <f>127.5-5.53</f>
        <v>121.97</v>
      </c>
      <c r="G189" s="151"/>
      <c r="H189" s="151">
        <v>122.5</v>
      </c>
      <c r="I189" s="151">
        <v>170</v>
      </c>
      <c r="J189" s="152" t="s">
        <v>744</v>
      </c>
      <c r="K189" s="153">
        <f t="shared" si="14"/>
        <v>0.53000000000000114</v>
      </c>
      <c r="L189" s="154">
        <f t="shared" si="15"/>
        <v>4.3453308190538747E-3</v>
      </c>
      <c r="M189" s="150" t="s">
        <v>562</v>
      </c>
      <c r="N189" s="148">
        <v>44431</v>
      </c>
      <c r="O189" s="54"/>
      <c r="P189" s="54"/>
      <c r="Q189" s="191"/>
      <c r="R189" s="37" t="s">
        <v>838</v>
      </c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68">
        <v>136</v>
      </c>
      <c r="B190" s="169">
        <v>43294</v>
      </c>
      <c r="C190" s="169"/>
      <c r="D190" s="170" t="s">
        <v>745</v>
      </c>
      <c r="E190" s="171" t="s">
        <v>543</v>
      </c>
      <c r="F190" s="166">
        <v>46.5</v>
      </c>
      <c r="G190" s="171"/>
      <c r="H190" s="171">
        <v>17</v>
      </c>
      <c r="I190" s="172">
        <v>59</v>
      </c>
      <c r="J190" s="140" t="s">
        <v>746</v>
      </c>
      <c r="K190" s="141">
        <f t="shared" si="14"/>
        <v>-29.5</v>
      </c>
      <c r="L190" s="142">
        <f t="shared" si="15"/>
        <v>-0.63440860215053763</v>
      </c>
      <c r="M190" s="138" t="s">
        <v>555</v>
      </c>
      <c r="N190" s="135">
        <v>43887</v>
      </c>
      <c r="O190" s="54"/>
      <c r="P190" s="54"/>
      <c r="Q190" s="191"/>
      <c r="R190" s="37" t="s">
        <v>838</v>
      </c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55">
        <v>137</v>
      </c>
      <c r="B191" s="156">
        <v>43396</v>
      </c>
      <c r="C191" s="156"/>
      <c r="D191" s="157" t="s">
        <v>405</v>
      </c>
      <c r="E191" s="158" t="s">
        <v>543</v>
      </c>
      <c r="F191" s="158">
        <v>156.5</v>
      </c>
      <c r="G191" s="158"/>
      <c r="H191" s="158">
        <v>207.5</v>
      </c>
      <c r="I191" s="160">
        <v>191</v>
      </c>
      <c r="J191" s="130" t="s">
        <v>627</v>
      </c>
      <c r="K191" s="131">
        <f t="shared" si="14"/>
        <v>51</v>
      </c>
      <c r="L191" s="132">
        <f t="shared" si="15"/>
        <v>0.32587859424920129</v>
      </c>
      <c r="M191" s="127" t="s">
        <v>545</v>
      </c>
      <c r="N191" s="133">
        <v>44369</v>
      </c>
      <c r="O191" s="54"/>
      <c r="P191" s="54"/>
      <c r="Q191" s="191"/>
      <c r="R191" s="37" t="s">
        <v>838</v>
      </c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55">
        <v>138</v>
      </c>
      <c r="B192" s="156">
        <v>43439</v>
      </c>
      <c r="C192" s="156"/>
      <c r="D192" s="157" t="s">
        <v>336</v>
      </c>
      <c r="E192" s="158" t="s">
        <v>543</v>
      </c>
      <c r="F192" s="158">
        <v>259.5</v>
      </c>
      <c r="G192" s="158"/>
      <c r="H192" s="158">
        <v>320</v>
      </c>
      <c r="I192" s="160">
        <v>320</v>
      </c>
      <c r="J192" s="130" t="s">
        <v>627</v>
      </c>
      <c r="K192" s="131">
        <f t="shared" si="14"/>
        <v>60.5</v>
      </c>
      <c r="L192" s="132">
        <f t="shared" si="15"/>
        <v>0.23314065510597304</v>
      </c>
      <c r="M192" s="127" t="s">
        <v>545</v>
      </c>
      <c r="N192" s="133">
        <v>44323</v>
      </c>
      <c r="O192" s="54"/>
      <c r="P192" s="54"/>
      <c r="Q192" s="191"/>
      <c r="R192" s="37" t="s">
        <v>837</v>
      </c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68">
        <v>139</v>
      </c>
      <c r="B193" s="169">
        <v>43439</v>
      </c>
      <c r="C193" s="169"/>
      <c r="D193" s="170" t="s">
        <v>747</v>
      </c>
      <c r="E193" s="171" t="s">
        <v>543</v>
      </c>
      <c r="F193" s="171">
        <v>715</v>
      </c>
      <c r="G193" s="171"/>
      <c r="H193" s="171">
        <v>445</v>
      </c>
      <c r="I193" s="172">
        <v>840</v>
      </c>
      <c r="J193" s="140" t="s">
        <v>748</v>
      </c>
      <c r="K193" s="141">
        <f t="shared" si="14"/>
        <v>-270</v>
      </c>
      <c r="L193" s="142">
        <f t="shared" si="15"/>
        <v>-0.3776223776223776</v>
      </c>
      <c r="M193" s="138" t="s">
        <v>555</v>
      </c>
      <c r="N193" s="135">
        <v>43800</v>
      </c>
      <c r="O193" s="54"/>
      <c r="P193" s="54"/>
      <c r="Q193" s="191"/>
      <c r="R193" s="37" t="s">
        <v>837</v>
      </c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55">
        <v>140</v>
      </c>
      <c r="B194" s="156">
        <v>43469</v>
      </c>
      <c r="C194" s="156"/>
      <c r="D194" s="157" t="s">
        <v>175</v>
      </c>
      <c r="E194" s="158" t="s">
        <v>543</v>
      </c>
      <c r="F194" s="158">
        <v>875</v>
      </c>
      <c r="G194" s="158"/>
      <c r="H194" s="158">
        <v>1165</v>
      </c>
      <c r="I194" s="160">
        <v>1185</v>
      </c>
      <c r="J194" s="130" t="s">
        <v>749</v>
      </c>
      <c r="K194" s="131">
        <f t="shared" si="14"/>
        <v>290</v>
      </c>
      <c r="L194" s="132">
        <f t="shared" si="15"/>
        <v>0.33142857142857141</v>
      </c>
      <c r="M194" s="127" t="s">
        <v>545</v>
      </c>
      <c r="N194" s="133">
        <v>43847</v>
      </c>
      <c r="O194" s="54"/>
      <c r="P194" s="54"/>
      <c r="Q194" s="191"/>
      <c r="R194" s="37" t="s">
        <v>837</v>
      </c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55">
        <v>141</v>
      </c>
      <c r="B195" s="156">
        <v>43559</v>
      </c>
      <c r="C195" s="156"/>
      <c r="D195" s="157" t="s">
        <v>354</v>
      </c>
      <c r="E195" s="158" t="s">
        <v>543</v>
      </c>
      <c r="F195" s="158">
        <f>387-14.63</f>
        <v>372.37</v>
      </c>
      <c r="G195" s="158"/>
      <c r="H195" s="158">
        <v>490</v>
      </c>
      <c r="I195" s="160">
        <v>490</v>
      </c>
      <c r="J195" s="130" t="s">
        <v>627</v>
      </c>
      <c r="K195" s="131">
        <f t="shared" si="14"/>
        <v>117.63</v>
      </c>
      <c r="L195" s="132">
        <f t="shared" si="15"/>
        <v>0.31589548030185027</v>
      </c>
      <c r="M195" s="127" t="s">
        <v>545</v>
      </c>
      <c r="N195" s="133">
        <v>43850</v>
      </c>
      <c r="O195" s="54"/>
      <c r="P195" s="54"/>
      <c r="Q195" s="191"/>
      <c r="R195" s="37" t="s">
        <v>838</v>
      </c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68">
        <v>142</v>
      </c>
      <c r="B196" s="169">
        <v>43578</v>
      </c>
      <c r="C196" s="169"/>
      <c r="D196" s="170" t="s">
        <v>750</v>
      </c>
      <c r="E196" s="171" t="s">
        <v>554</v>
      </c>
      <c r="F196" s="171">
        <v>220</v>
      </c>
      <c r="G196" s="171"/>
      <c r="H196" s="171">
        <v>127.5</v>
      </c>
      <c r="I196" s="172">
        <v>284</v>
      </c>
      <c r="J196" s="140" t="s">
        <v>751</v>
      </c>
      <c r="K196" s="141">
        <f t="shared" si="14"/>
        <v>-92.5</v>
      </c>
      <c r="L196" s="142">
        <f t="shared" si="15"/>
        <v>-0.42045454545454547</v>
      </c>
      <c r="M196" s="138" t="s">
        <v>555</v>
      </c>
      <c r="N196" s="135">
        <v>43896</v>
      </c>
      <c r="O196" s="54"/>
      <c r="P196" s="54"/>
      <c r="Q196" s="191"/>
      <c r="R196" s="37" t="s">
        <v>837</v>
      </c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55">
        <v>143</v>
      </c>
      <c r="B197" s="156">
        <v>43622</v>
      </c>
      <c r="C197" s="156"/>
      <c r="D197" s="157" t="s">
        <v>459</v>
      </c>
      <c r="E197" s="158" t="s">
        <v>554</v>
      </c>
      <c r="F197" s="158">
        <v>332.8</v>
      </c>
      <c r="G197" s="158"/>
      <c r="H197" s="158">
        <v>405</v>
      </c>
      <c r="I197" s="160">
        <v>419</v>
      </c>
      <c r="J197" s="130" t="s">
        <v>752</v>
      </c>
      <c r="K197" s="131">
        <f t="shared" si="14"/>
        <v>72.199999999999989</v>
      </c>
      <c r="L197" s="132">
        <f t="shared" si="15"/>
        <v>0.21694711538461534</v>
      </c>
      <c r="M197" s="127" t="s">
        <v>545</v>
      </c>
      <c r="N197" s="133">
        <v>43860</v>
      </c>
      <c r="O197" s="54"/>
      <c r="P197" s="54"/>
      <c r="Q197" s="191"/>
      <c r="R197" s="37" t="s">
        <v>837</v>
      </c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49">
        <v>144</v>
      </c>
      <c r="B198" s="148">
        <v>43641</v>
      </c>
      <c r="C198" s="148"/>
      <c r="D198" s="149" t="s">
        <v>167</v>
      </c>
      <c r="E198" s="150" t="s">
        <v>543</v>
      </c>
      <c r="F198" s="150">
        <v>386</v>
      </c>
      <c r="G198" s="151"/>
      <c r="H198" s="151">
        <v>395</v>
      </c>
      <c r="I198" s="151">
        <v>452</v>
      </c>
      <c r="J198" s="152" t="s">
        <v>753</v>
      </c>
      <c r="K198" s="153">
        <f t="shared" si="14"/>
        <v>9</v>
      </c>
      <c r="L198" s="154">
        <f t="shared" si="15"/>
        <v>2.3316062176165803E-2</v>
      </c>
      <c r="M198" s="150" t="s">
        <v>562</v>
      </c>
      <c r="N198" s="148">
        <v>43868</v>
      </c>
      <c r="O198" s="54"/>
      <c r="P198" s="54"/>
      <c r="Q198" s="191"/>
      <c r="R198" s="37" t="s">
        <v>838</v>
      </c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49">
        <v>145</v>
      </c>
      <c r="B199" s="148">
        <v>43707</v>
      </c>
      <c r="C199" s="148"/>
      <c r="D199" s="149" t="s">
        <v>142</v>
      </c>
      <c r="E199" s="150" t="s">
        <v>543</v>
      </c>
      <c r="F199" s="150">
        <v>137.5</v>
      </c>
      <c r="G199" s="151"/>
      <c r="H199" s="151">
        <v>138.5</v>
      </c>
      <c r="I199" s="151">
        <v>190</v>
      </c>
      <c r="J199" s="152" t="s">
        <v>754</v>
      </c>
      <c r="K199" s="153">
        <f t="shared" si="14"/>
        <v>1</v>
      </c>
      <c r="L199" s="154">
        <f t="shared" si="15"/>
        <v>7.2727272727272727E-3</v>
      </c>
      <c r="M199" s="150" t="s">
        <v>562</v>
      </c>
      <c r="N199" s="148">
        <v>44432</v>
      </c>
      <c r="O199" s="54"/>
      <c r="P199" s="54"/>
      <c r="Q199" s="191"/>
      <c r="R199" s="37" t="s">
        <v>838</v>
      </c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55">
        <v>146</v>
      </c>
      <c r="B200" s="156">
        <v>43731</v>
      </c>
      <c r="C200" s="156"/>
      <c r="D200" s="157" t="s">
        <v>414</v>
      </c>
      <c r="E200" s="158" t="s">
        <v>543</v>
      </c>
      <c r="F200" s="158">
        <v>235</v>
      </c>
      <c r="G200" s="158"/>
      <c r="H200" s="158">
        <v>295</v>
      </c>
      <c r="I200" s="160">
        <v>296</v>
      </c>
      <c r="J200" s="130" t="s">
        <v>755</v>
      </c>
      <c r="K200" s="131">
        <f t="shared" si="14"/>
        <v>60</v>
      </c>
      <c r="L200" s="132">
        <f t="shared" si="15"/>
        <v>0.25531914893617019</v>
      </c>
      <c r="M200" s="127" t="s">
        <v>545</v>
      </c>
      <c r="N200" s="133">
        <v>43844</v>
      </c>
      <c r="O200" s="54"/>
      <c r="P200" s="54"/>
      <c r="Q200" s="191"/>
      <c r="R200" s="37" t="s">
        <v>837</v>
      </c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55">
        <v>147</v>
      </c>
      <c r="B201" s="156">
        <v>43752</v>
      </c>
      <c r="C201" s="156"/>
      <c r="D201" s="157" t="s">
        <v>756</v>
      </c>
      <c r="E201" s="158" t="s">
        <v>543</v>
      </c>
      <c r="F201" s="158">
        <v>277.5</v>
      </c>
      <c r="G201" s="158"/>
      <c r="H201" s="158">
        <v>333</v>
      </c>
      <c r="I201" s="160">
        <v>333</v>
      </c>
      <c r="J201" s="130" t="s">
        <v>757</v>
      </c>
      <c r="K201" s="131">
        <f t="shared" si="14"/>
        <v>55.5</v>
      </c>
      <c r="L201" s="132">
        <f t="shared" si="15"/>
        <v>0.2</v>
      </c>
      <c r="M201" s="127" t="s">
        <v>545</v>
      </c>
      <c r="N201" s="133">
        <v>43846</v>
      </c>
      <c r="O201" s="54"/>
      <c r="P201" s="54"/>
      <c r="Q201" s="191"/>
      <c r="R201" s="37" t="s">
        <v>838</v>
      </c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55">
        <v>148</v>
      </c>
      <c r="B202" s="156">
        <v>43752</v>
      </c>
      <c r="C202" s="156"/>
      <c r="D202" s="157" t="s">
        <v>758</v>
      </c>
      <c r="E202" s="158" t="s">
        <v>543</v>
      </c>
      <c r="F202" s="158">
        <v>930</v>
      </c>
      <c r="G202" s="158"/>
      <c r="H202" s="158">
        <v>1165</v>
      </c>
      <c r="I202" s="160">
        <v>1200</v>
      </c>
      <c r="J202" s="130" t="s">
        <v>759</v>
      </c>
      <c r="K202" s="131">
        <f t="shared" si="14"/>
        <v>235</v>
      </c>
      <c r="L202" s="132">
        <f t="shared" si="15"/>
        <v>0.25268817204301075</v>
      </c>
      <c r="M202" s="127" t="s">
        <v>545</v>
      </c>
      <c r="N202" s="133">
        <v>43847</v>
      </c>
      <c r="O202" s="54"/>
      <c r="P202" s="54"/>
      <c r="Q202" s="191"/>
      <c r="R202" s="37" t="s">
        <v>838</v>
      </c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55">
        <v>149</v>
      </c>
      <c r="B203" s="156">
        <v>43753</v>
      </c>
      <c r="C203" s="156"/>
      <c r="D203" s="157" t="s">
        <v>760</v>
      </c>
      <c r="E203" s="158" t="s">
        <v>543</v>
      </c>
      <c r="F203" s="128">
        <v>111</v>
      </c>
      <c r="G203" s="158"/>
      <c r="H203" s="158">
        <v>141</v>
      </c>
      <c r="I203" s="160">
        <v>141</v>
      </c>
      <c r="J203" s="130" t="s">
        <v>761</v>
      </c>
      <c r="K203" s="131">
        <f t="shared" si="14"/>
        <v>30</v>
      </c>
      <c r="L203" s="132">
        <f t="shared" si="15"/>
        <v>0.27027027027027029</v>
      </c>
      <c r="M203" s="127" t="s">
        <v>545</v>
      </c>
      <c r="N203" s="133">
        <v>44328</v>
      </c>
      <c r="O203" s="54"/>
      <c r="P203" s="54"/>
      <c r="Q203" s="191"/>
      <c r="R203" s="37" t="s">
        <v>838</v>
      </c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55">
        <v>150</v>
      </c>
      <c r="B204" s="156">
        <v>43753</v>
      </c>
      <c r="C204" s="156"/>
      <c r="D204" s="157" t="s">
        <v>762</v>
      </c>
      <c r="E204" s="158" t="s">
        <v>543</v>
      </c>
      <c r="F204" s="128">
        <v>296</v>
      </c>
      <c r="G204" s="158"/>
      <c r="H204" s="158">
        <v>370</v>
      </c>
      <c r="I204" s="160">
        <v>370</v>
      </c>
      <c r="J204" s="130" t="s">
        <v>627</v>
      </c>
      <c r="K204" s="131">
        <f t="shared" ref="K204:K229" si="16">H204-F204</f>
        <v>74</v>
      </c>
      <c r="L204" s="132">
        <f t="shared" ref="L204:L229" si="17">K204/F204</f>
        <v>0.25</v>
      </c>
      <c r="M204" s="127" t="s">
        <v>545</v>
      </c>
      <c r="N204" s="133">
        <v>43853</v>
      </c>
      <c r="O204" s="54"/>
      <c r="P204" s="54"/>
      <c r="Q204" s="191"/>
      <c r="R204" s="37" t="s">
        <v>838</v>
      </c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55">
        <v>151</v>
      </c>
      <c r="B205" s="156">
        <v>43754</v>
      </c>
      <c r="C205" s="156"/>
      <c r="D205" s="157" t="s">
        <v>763</v>
      </c>
      <c r="E205" s="158" t="s">
        <v>543</v>
      </c>
      <c r="F205" s="128">
        <v>300</v>
      </c>
      <c r="G205" s="158"/>
      <c r="H205" s="158">
        <v>382.5</v>
      </c>
      <c r="I205" s="160">
        <v>344</v>
      </c>
      <c r="J205" s="130" t="s">
        <v>764</v>
      </c>
      <c r="K205" s="131">
        <f t="shared" si="16"/>
        <v>82.5</v>
      </c>
      <c r="L205" s="132">
        <f t="shared" si="17"/>
        <v>0.27500000000000002</v>
      </c>
      <c r="M205" s="127" t="s">
        <v>545</v>
      </c>
      <c r="N205" s="133">
        <v>44238</v>
      </c>
      <c r="O205" s="54"/>
      <c r="P205" s="54"/>
      <c r="Q205" s="191"/>
      <c r="R205" s="37" t="s">
        <v>838</v>
      </c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55">
        <v>152</v>
      </c>
      <c r="B206" s="156">
        <v>43832</v>
      </c>
      <c r="C206" s="156"/>
      <c r="D206" s="157" t="s">
        <v>765</v>
      </c>
      <c r="E206" s="158" t="s">
        <v>543</v>
      </c>
      <c r="F206" s="128">
        <v>495</v>
      </c>
      <c r="G206" s="158"/>
      <c r="H206" s="158">
        <v>595</v>
      </c>
      <c r="I206" s="160">
        <v>590</v>
      </c>
      <c r="J206" s="130" t="s">
        <v>565</v>
      </c>
      <c r="K206" s="131">
        <f t="shared" si="16"/>
        <v>100</v>
      </c>
      <c r="L206" s="132">
        <f t="shared" si="17"/>
        <v>0.20202020202020202</v>
      </c>
      <c r="M206" s="127" t="s">
        <v>545</v>
      </c>
      <c r="N206" s="133">
        <v>44589</v>
      </c>
      <c r="O206" s="54"/>
      <c r="P206" s="54"/>
      <c r="Q206" s="191"/>
      <c r="R206" s="37" t="s">
        <v>838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55">
        <v>153</v>
      </c>
      <c r="B207" s="156">
        <v>43966</v>
      </c>
      <c r="C207" s="156"/>
      <c r="D207" s="157" t="s">
        <v>74</v>
      </c>
      <c r="E207" s="158" t="s">
        <v>543</v>
      </c>
      <c r="F207" s="128">
        <v>67.5</v>
      </c>
      <c r="G207" s="158"/>
      <c r="H207" s="158">
        <v>86</v>
      </c>
      <c r="I207" s="160">
        <v>86</v>
      </c>
      <c r="J207" s="130" t="s">
        <v>766</v>
      </c>
      <c r="K207" s="131">
        <f t="shared" si="16"/>
        <v>18.5</v>
      </c>
      <c r="L207" s="132">
        <f t="shared" si="17"/>
        <v>0.27407407407407408</v>
      </c>
      <c r="M207" s="127" t="s">
        <v>545</v>
      </c>
      <c r="N207" s="133">
        <v>44008</v>
      </c>
      <c r="O207" s="54"/>
      <c r="P207" s="54"/>
      <c r="Q207" s="191"/>
      <c r="R207" s="37" t="s">
        <v>838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5">
        <v>154</v>
      </c>
      <c r="B208" s="156">
        <v>44035</v>
      </c>
      <c r="C208" s="156"/>
      <c r="D208" s="157" t="s">
        <v>458</v>
      </c>
      <c r="E208" s="158" t="s">
        <v>543</v>
      </c>
      <c r="F208" s="128">
        <v>231</v>
      </c>
      <c r="G208" s="158"/>
      <c r="H208" s="158">
        <v>281</v>
      </c>
      <c r="I208" s="160">
        <v>281</v>
      </c>
      <c r="J208" s="130" t="s">
        <v>627</v>
      </c>
      <c r="K208" s="131">
        <f t="shared" si="16"/>
        <v>50</v>
      </c>
      <c r="L208" s="132">
        <f t="shared" si="17"/>
        <v>0.21645021645021645</v>
      </c>
      <c r="M208" s="127" t="s">
        <v>545</v>
      </c>
      <c r="N208" s="133">
        <v>44358</v>
      </c>
      <c r="O208" s="54"/>
      <c r="P208" s="54"/>
      <c r="Q208" s="191"/>
      <c r="R208" s="37" t="s">
        <v>838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55">
        <v>155</v>
      </c>
      <c r="B209" s="156">
        <v>44092</v>
      </c>
      <c r="C209" s="156"/>
      <c r="D209" s="157" t="s">
        <v>140</v>
      </c>
      <c r="E209" s="158" t="s">
        <v>543</v>
      </c>
      <c r="F209" s="158">
        <v>206</v>
      </c>
      <c r="G209" s="158"/>
      <c r="H209" s="158">
        <v>248</v>
      </c>
      <c r="I209" s="160">
        <v>248</v>
      </c>
      <c r="J209" s="130" t="s">
        <v>627</v>
      </c>
      <c r="K209" s="131">
        <f t="shared" si="16"/>
        <v>42</v>
      </c>
      <c r="L209" s="132">
        <f t="shared" si="17"/>
        <v>0.20388349514563106</v>
      </c>
      <c r="M209" s="127" t="s">
        <v>545</v>
      </c>
      <c r="N209" s="133">
        <v>44214</v>
      </c>
      <c r="O209" s="54"/>
      <c r="P209" s="54"/>
      <c r="Q209" s="191"/>
      <c r="R209" s="37" t="s">
        <v>837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55">
        <v>156</v>
      </c>
      <c r="B210" s="156">
        <v>44140</v>
      </c>
      <c r="C210" s="156"/>
      <c r="D210" s="157" t="s">
        <v>140</v>
      </c>
      <c r="E210" s="158" t="s">
        <v>543</v>
      </c>
      <c r="F210" s="158">
        <v>182.5</v>
      </c>
      <c r="G210" s="158"/>
      <c r="H210" s="158">
        <v>248</v>
      </c>
      <c r="I210" s="160">
        <v>248</v>
      </c>
      <c r="J210" s="130" t="s">
        <v>627</v>
      </c>
      <c r="K210" s="131">
        <f t="shared" si="16"/>
        <v>65.5</v>
      </c>
      <c r="L210" s="132">
        <f t="shared" si="17"/>
        <v>0.35890410958904112</v>
      </c>
      <c r="M210" s="127" t="s">
        <v>545</v>
      </c>
      <c r="N210" s="133">
        <v>44214</v>
      </c>
      <c r="O210" s="54"/>
      <c r="P210" s="54"/>
      <c r="Q210" s="191"/>
      <c r="R210" s="37" t="s">
        <v>837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55">
        <v>157</v>
      </c>
      <c r="B211" s="156">
        <v>44140</v>
      </c>
      <c r="C211" s="156"/>
      <c r="D211" s="157" t="s">
        <v>336</v>
      </c>
      <c r="E211" s="158" t="s">
        <v>543</v>
      </c>
      <c r="F211" s="158">
        <v>247.5</v>
      </c>
      <c r="G211" s="158"/>
      <c r="H211" s="158">
        <v>320</v>
      </c>
      <c r="I211" s="160">
        <v>320</v>
      </c>
      <c r="J211" s="130" t="s">
        <v>627</v>
      </c>
      <c r="K211" s="131">
        <f t="shared" si="16"/>
        <v>72.5</v>
      </c>
      <c r="L211" s="132">
        <f t="shared" si="17"/>
        <v>0.29292929292929293</v>
      </c>
      <c r="M211" s="127" t="s">
        <v>545</v>
      </c>
      <c r="N211" s="133">
        <v>44323</v>
      </c>
      <c r="O211" s="54"/>
      <c r="P211" s="54"/>
      <c r="Q211" s="191"/>
      <c r="R211" s="37" t="s">
        <v>838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55">
        <v>158</v>
      </c>
      <c r="B212" s="156">
        <v>44140</v>
      </c>
      <c r="C212" s="156"/>
      <c r="D212" s="157" t="s">
        <v>198</v>
      </c>
      <c r="E212" s="158" t="s">
        <v>543</v>
      </c>
      <c r="F212" s="128">
        <v>925</v>
      </c>
      <c r="G212" s="158"/>
      <c r="H212" s="158">
        <v>1095</v>
      </c>
      <c r="I212" s="160">
        <v>1093</v>
      </c>
      <c r="J212" s="130" t="s">
        <v>767</v>
      </c>
      <c r="K212" s="131">
        <f t="shared" si="16"/>
        <v>170</v>
      </c>
      <c r="L212" s="132">
        <f t="shared" si="17"/>
        <v>0.18378378378378379</v>
      </c>
      <c r="M212" s="127" t="s">
        <v>545</v>
      </c>
      <c r="N212" s="133">
        <v>44201</v>
      </c>
      <c r="O212" s="54"/>
      <c r="P212" s="54"/>
      <c r="Q212" s="191"/>
      <c r="R212" s="37" t="s">
        <v>837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55">
        <v>159</v>
      </c>
      <c r="B213" s="156">
        <v>44140</v>
      </c>
      <c r="C213" s="156"/>
      <c r="D213" s="157" t="s">
        <v>354</v>
      </c>
      <c r="E213" s="158" t="s">
        <v>543</v>
      </c>
      <c r="F213" s="128">
        <v>332.5</v>
      </c>
      <c r="G213" s="158"/>
      <c r="H213" s="158">
        <v>393</v>
      </c>
      <c r="I213" s="160">
        <v>406</v>
      </c>
      <c r="J213" s="130" t="s">
        <v>768</v>
      </c>
      <c r="K213" s="131">
        <f t="shared" si="16"/>
        <v>60.5</v>
      </c>
      <c r="L213" s="132">
        <f t="shared" si="17"/>
        <v>0.18195488721804512</v>
      </c>
      <c r="M213" s="127" t="s">
        <v>545</v>
      </c>
      <c r="N213" s="133">
        <v>44256</v>
      </c>
      <c r="O213" s="54"/>
      <c r="P213" s="54"/>
      <c r="Q213" s="191"/>
      <c r="R213" s="37" t="s">
        <v>838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55">
        <v>160</v>
      </c>
      <c r="B214" s="156">
        <v>44141</v>
      </c>
      <c r="C214" s="156"/>
      <c r="D214" s="157" t="s">
        <v>458</v>
      </c>
      <c r="E214" s="158" t="s">
        <v>543</v>
      </c>
      <c r="F214" s="128">
        <v>231</v>
      </c>
      <c r="G214" s="158"/>
      <c r="H214" s="158">
        <v>281</v>
      </c>
      <c r="I214" s="160">
        <v>281</v>
      </c>
      <c r="J214" s="130" t="s">
        <v>627</v>
      </c>
      <c r="K214" s="131">
        <f t="shared" si="16"/>
        <v>50</v>
      </c>
      <c r="L214" s="132">
        <f t="shared" si="17"/>
        <v>0.21645021645021645</v>
      </c>
      <c r="M214" s="127" t="s">
        <v>545</v>
      </c>
      <c r="N214" s="133">
        <v>44358</v>
      </c>
      <c r="O214" s="54"/>
      <c r="P214" s="54"/>
      <c r="Q214" s="191"/>
      <c r="R214" s="37" t="s">
        <v>837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55">
        <v>161</v>
      </c>
      <c r="B215" s="156">
        <v>44187</v>
      </c>
      <c r="C215" s="156"/>
      <c r="D215" s="157" t="s">
        <v>769</v>
      </c>
      <c r="E215" s="158" t="s">
        <v>543</v>
      </c>
      <c r="F215" s="128">
        <v>190</v>
      </c>
      <c r="G215" s="158"/>
      <c r="H215" s="158">
        <v>239</v>
      </c>
      <c r="I215" s="160">
        <v>239</v>
      </c>
      <c r="J215" s="130" t="s">
        <v>770</v>
      </c>
      <c r="K215" s="131">
        <f t="shared" si="16"/>
        <v>49</v>
      </c>
      <c r="L215" s="132">
        <f t="shared" si="17"/>
        <v>0.25789473684210529</v>
      </c>
      <c r="M215" s="127" t="s">
        <v>545</v>
      </c>
      <c r="N215" s="133">
        <v>44844</v>
      </c>
      <c r="O215" s="54"/>
      <c r="P215" s="54"/>
      <c r="Q215" s="191"/>
      <c r="R215" s="37" t="s">
        <v>837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55">
        <v>162</v>
      </c>
      <c r="B216" s="156">
        <v>44258</v>
      </c>
      <c r="C216" s="156"/>
      <c r="D216" s="157" t="s">
        <v>765</v>
      </c>
      <c r="E216" s="158" t="s">
        <v>543</v>
      </c>
      <c r="F216" s="128">
        <v>495</v>
      </c>
      <c r="G216" s="158"/>
      <c r="H216" s="158">
        <v>595</v>
      </c>
      <c r="I216" s="160">
        <v>590</v>
      </c>
      <c r="J216" s="130" t="s">
        <v>565</v>
      </c>
      <c r="K216" s="131">
        <f t="shared" si="16"/>
        <v>100</v>
      </c>
      <c r="L216" s="132">
        <f t="shared" si="17"/>
        <v>0.20202020202020202</v>
      </c>
      <c r="M216" s="127" t="s">
        <v>545</v>
      </c>
      <c r="N216" s="133">
        <v>44589</v>
      </c>
      <c r="O216" s="54"/>
      <c r="P216" s="54"/>
      <c r="Q216" s="191"/>
      <c r="R216" s="37" t="s">
        <v>837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55">
        <v>163</v>
      </c>
      <c r="B217" s="156">
        <v>44274</v>
      </c>
      <c r="C217" s="156"/>
      <c r="D217" s="157" t="s">
        <v>354</v>
      </c>
      <c r="E217" s="158" t="s">
        <v>543</v>
      </c>
      <c r="F217" s="128">
        <v>355</v>
      </c>
      <c r="G217" s="158"/>
      <c r="H217" s="158">
        <v>422.5</v>
      </c>
      <c r="I217" s="160">
        <v>420</v>
      </c>
      <c r="J217" s="130" t="s">
        <v>771</v>
      </c>
      <c r="K217" s="131">
        <f t="shared" si="16"/>
        <v>67.5</v>
      </c>
      <c r="L217" s="132">
        <f t="shared" si="17"/>
        <v>0.19014084507042253</v>
      </c>
      <c r="M217" s="127" t="s">
        <v>545</v>
      </c>
      <c r="N217" s="133">
        <v>44361</v>
      </c>
      <c r="O217" s="54"/>
      <c r="P217" s="54"/>
      <c r="R217" s="37" t="s">
        <v>837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55">
        <v>164</v>
      </c>
      <c r="B218" s="156">
        <v>44295</v>
      </c>
      <c r="C218" s="156"/>
      <c r="D218" s="157" t="s">
        <v>318</v>
      </c>
      <c r="E218" s="158" t="s">
        <v>543</v>
      </c>
      <c r="F218" s="128">
        <v>555</v>
      </c>
      <c r="G218" s="158"/>
      <c r="H218" s="158">
        <v>663</v>
      </c>
      <c r="I218" s="160">
        <v>663</v>
      </c>
      <c r="J218" s="130" t="s">
        <v>772</v>
      </c>
      <c r="K218" s="131">
        <f t="shared" si="16"/>
        <v>108</v>
      </c>
      <c r="L218" s="132">
        <f t="shared" si="17"/>
        <v>0.19459459459459461</v>
      </c>
      <c r="M218" s="127" t="s">
        <v>545</v>
      </c>
      <c r="N218" s="133">
        <v>44321</v>
      </c>
      <c r="O218" s="54"/>
      <c r="P218" s="54"/>
      <c r="Q218" s="191"/>
      <c r="R218" s="37" t="s">
        <v>837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55">
        <v>165</v>
      </c>
      <c r="B219" s="156">
        <v>44308</v>
      </c>
      <c r="C219" s="156"/>
      <c r="D219" s="157" t="s">
        <v>736</v>
      </c>
      <c r="E219" s="158" t="s">
        <v>543</v>
      </c>
      <c r="F219" s="128">
        <v>126.5</v>
      </c>
      <c r="G219" s="158"/>
      <c r="H219" s="158">
        <v>155</v>
      </c>
      <c r="I219" s="160">
        <v>155</v>
      </c>
      <c r="J219" s="130" t="s">
        <v>627</v>
      </c>
      <c r="K219" s="131">
        <f t="shared" si="16"/>
        <v>28.5</v>
      </c>
      <c r="L219" s="132">
        <f t="shared" si="17"/>
        <v>0.22529644268774704</v>
      </c>
      <c r="M219" s="127" t="s">
        <v>545</v>
      </c>
      <c r="N219" s="133">
        <v>44362</v>
      </c>
      <c r="O219" s="54"/>
      <c r="P219" s="54"/>
      <c r="R219" s="37" t="s">
        <v>837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34">
        <v>166</v>
      </c>
      <c r="B220" s="165">
        <v>44368</v>
      </c>
      <c r="C220" s="165"/>
      <c r="D220" s="136" t="s">
        <v>773</v>
      </c>
      <c r="E220" s="138" t="s">
        <v>543</v>
      </c>
      <c r="F220" s="166">
        <v>287.5</v>
      </c>
      <c r="G220" s="138"/>
      <c r="H220" s="138">
        <v>245</v>
      </c>
      <c r="I220" s="139">
        <v>344</v>
      </c>
      <c r="J220" s="140" t="s">
        <v>774</v>
      </c>
      <c r="K220" s="141">
        <f t="shared" si="16"/>
        <v>-42.5</v>
      </c>
      <c r="L220" s="142">
        <f t="shared" si="17"/>
        <v>-0.14782608695652175</v>
      </c>
      <c r="M220" s="138" t="s">
        <v>555</v>
      </c>
      <c r="N220" s="135">
        <v>44508</v>
      </c>
      <c r="O220" s="54"/>
      <c r="P220" s="54"/>
      <c r="R220" s="37" t="s">
        <v>837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55">
        <v>167</v>
      </c>
      <c r="B221" s="156">
        <v>44368</v>
      </c>
      <c r="C221" s="156"/>
      <c r="D221" s="157" t="s">
        <v>458</v>
      </c>
      <c r="E221" s="158" t="s">
        <v>543</v>
      </c>
      <c r="F221" s="128">
        <v>241</v>
      </c>
      <c r="G221" s="158"/>
      <c r="H221" s="158">
        <v>298</v>
      </c>
      <c r="I221" s="160">
        <v>320</v>
      </c>
      <c r="J221" s="130" t="s">
        <v>627</v>
      </c>
      <c r="K221" s="131">
        <f t="shared" si="16"/>
        <v>57</v>
      </c>
      <c r="L221" s="132">
        <f t="shared" si="17"/>
        <v>0.23651452282157676</v>
      </c>
      <c r="M221" s="127" t="s">
        <v>545</v>
      </c>
      <c r="N221" s="133">
        <v>44802</v>
      </c>
      <c r="O221" s="54"/>
      <c r="P221" s="54"/>
      <c r="R221" s="37" t="s">
        <v>837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55">
        <v>168</v>
      </c>
      <c r="B222" s="156">
        <v>44406</v>
      </c>
      <c r="C222" s="156"/>
      <c r="D222" s="157" t="s">
        <v>736</v>
      </c>
      <c r="E222" s="158" t="s">
        <v>543</v>
      </c>
      <c r="F222" s="128">
        <v>162.5</v>
      </c>
      <c r="G222" s="158"/>
      <c r="H222" s="158">
        <v>200</v>
      </c>
      <c r="I222" s="160">
        <v>200</v>
      </c>
      <c r="J222" s="130" t="s">
        <v>627</v>
      </c>
      <c r="K222" s="131">
        <f t="shared" si="16"/>
        <v>37.5</v>
      </c>
      <c r="L222" s="132">
        <f t="shared" si="17"/>
        <v>0.23076923076923078</v>
      </c>
      <c r="M222" s="127" t="s">
        <v>545</v>
      </c>
      <c r="N222" s="133">
        <v>44802</v>
      </c>
      <c r="O222" s="54"/>
      <c r="P222" s="54"/>
      <c r="R222" s="37" t="s">
        <v>837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5">
        <v>169</v>
      </c>
      <c r="B223" s="156">
        <v>44462</v>
      </c>
      <c r="C223" s="156"/>
      <c r="D223" s="157" t="s">
        <v>422</v>
      </c>
      <c r="E223" s="158" t="s">
        <v>543</v>
      </c>
      <c r="F223" s="128">
        <v>1235</v>
      </c>
      <c r="G223" s="158"/>
      <c r="H223" s="158">
        <v>1505</v>
      </c>
      <c r="I223" s="160">
        <v>1500</v>
      </c>
      <c r="J223" s="130" t="s">
        <v>627</v>
      </c>
      <c r="K223" s="131">
        <f t="shared" si="16"/>
        <v>270</v>
      </c>
      <c r="L223" s="132">
        <f t="shared" si="17"/>
        <v>0.21862348178137653</v>
      </c>
      <c r="M223" s="127" t="s">
        <v>545</v>
      </c>
      <c r="N223" s="133">
        <v>44564</v>
      </c>
      <c r="O223" s="54"/>
      <c r="P223" s="54"/>
      <c r="R223" s="37" t="s">
        <v>837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55">
        <v>170</v>
      </c>
      <c r="B224" s="156">
        <v>44480</v>
      </c>
      <c r="C224" s="156"/>
      <c r="D224" s="157" t="s">
        <v>775</v>
      </c>
      <c r="E224" s="158" t="s">
        <v>543</v>
      </c>
      <c r="F224" s="128">
        <v>58.75</v>
      </c>
      <c r="G224" s="158"/>
      <c r="H224" s="158">
        <v>64.25</v>
      </c>
      <c r="I224" s="160"/>
      <c r="J224" s="130" t="s">
        <v>627</v>
      </c>
      <c r="K224" s="131">
        <f t="shared" si="16"/>
        <v>5.5</v>
      </c>
      <c r="L224" s="132">
        <f t="shared" si="17"/>
        <v>9.3617021276595741E-2</v>
      </c>
      <c r="M224" s="127" t="s">
        <v>545</v>
      </c>
      <c r="N224" s="133">
        <v>45322</v>
      </c>
      <c r="O224" s="54"/>
      <c r="P224" s="54"/>
      <c r="R224" s="37" t="s">
        <v>837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4">
        <v>171</v>
      </c>
      <c r="B225" s="125">
        <v>44481</v>
      </c>
      <c r="C225" s="125"/>
      <c r="D225" s="126" t="s">
        <v>272</v>
      </c>
      <c r="E225" s="127" t="s">
        <v>543</v>
      </c>
      <c r="F225" s="128">
        <v>315</v>
      </c>
      <c r="G225" s="127"/>
      <c r="H225" s="127">
        <v>335</v>
      </c>
      <c r="I225" s="129">
        <v>380</v>
      </c>
      <c r="J225" s="130" t="s">
        <v>813</v>
      </c>
      <c r="K225" s="131">
        <f t="shared" si="16"/>
        <v>20</v>
      </c>
      <c r="L225" s="132">
        <f t="shared" si="17"/>
        <v>6.3492063492063489E-2</v>
      </c>
      <c r="M225" s="127" t="s">
        <v>545</v>
      </c>
      <c r="N225" s="133">
        <v>45297</v>
      </c>
      <c r="O225" s="54"/>
      <c r="P225" s="54"/>
      <c r="R225" s="37" t="s">
        <v>837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4">
        <v>172</v>
      </c>
      <c r="B226" s="125">
        <v>44481</v>
      </c>
      <c r="C226" s="125"/>
      <c r="D226" s="126" t="s">
        <v>776</v>
      </c>
      <c r="E226" s="127" t="s">
        <v>543</v>
      </c>
      <c r="F226" s="128">
        <v>45.5</v>
      </c>
      <c r="G226" s="127"/>
      <c r="H226" s="127">
        <v>56.5</v>
      </c>
      <c r="I226" s="129">
        <v>56</v>
      </c>
      <c r="J226" s="130" t="s">
        <v>627</v>
      </c>
      <c r="K226" s="131">
        <f t="shared" si="16"/>
        <v>11</v>
      </c>
      <c r="L226" s="132">
        <f t="shared" si="17"/>
        <v>0.24175824175824176</v>
      </c>
      <c r="M226" s="127" t="s">
        <v>545</v>
      </c>
      <c r="N226" s="133">
        <v>44881</v>
      </c>
      <c r="O226" s="54"/>
      <c r="P226" s="54"/>
      <c r="R226" s="37" t="s">
        <v>837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4">
        <v>173</v>
      </c>
      <c r="B227" s="125">
        <v>44551</v>
      </c>
      <c r="C227" s="125"/>
      <c r="D227" s="126" t="s">
        <v>128</v>
      </c>
      <c r="E227" s="127" t="s">
        <v>543</v>
      </c>
      <c r="F227" s="128">
        <v>2300</v>
      </c>
      <c r="G227" s="127"/>
      <c r="H227" s="127">
        <f>(2820+2200)/2</f>
        <v>2510</v>
      </c>
      <c r="I227" s="129">
        <v>3000</v>
      </c>
      <c r="J227" s="130" t="s">
        <v>777</v>
      </c>
      <c r="K227" s="131">
        <f t="shared" si="16"/>
        <v>210</v>
      </c>
      <c r="L227" s="132">
        <f t="shared" si="17"/>
        <v>9.1304347826086957E-2</v>
      </c>
      <c r="M227" s="127" t="s">
        <v>545</v>
      </c>
      <c r="N227" s="133">
        <v>44649</v>
      </c>
      <c r="O227" s="54"/>
      <c r="P227" s="54"/>
      <c r="R227" s="37" t="s">
        <v>837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4">
        <v>174</v>
      </c>
      <c r="B228" s="125">
        <v>44606</v>
      </c>
      <c r="C228" s="125"/>
      <c r="D228" s="126" t="s">
        <v>412</v>
      </c>
      <c r="E228" s="127" t="s">
        <v>543</v>
      </c>
      <c r="F228" s="128">
        <v>635</v>
      </c>
      <c r="G228" s="127"/>
      <c r="H228" s="127">
        <v>700</v>
      </c>
      <c r="I228" s="129">
        <v>764</v>
      </c>
      <c r="J228" s="130" t="s">
        <v>802</v>
      </c>
      <c r="K228" s="131">
        <f t="shared" si="16"/>
        <v>65</v>
      </c>
      <c r="L228" s="132">
        <f t="shared" si="17"/>
        <v>0.10236220472440945</v>
      </c>
      <c r="M228" s="127" t="s">
        <v>545</v>
      </c>
      <c r="N228" s="133">
        <v>45159</v>
      </c>
      <c r="O228" s="54"/>
      <c r="P228" s="54"/>
      <c r="R228" s="37" t="s">
        <v>837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4">
        <v>175</v>
      </c>
      <c r="B229" s="125">
        <v>44613</v>
      </c>
      <c r="C229" s="125"/>
      <c r="D229" s="126" t="s">
        <v>422</v>
      </c>
      <c r="E229" s="127" t="s">
        <v>543</v>
      </c>
      <c r="F229" s="128">
        <v>1255</v>
      </c>
      <c r="G229" s="127"/>
      <c r="H229" s="127">
        <v>1515</v>
      </c>
      <c r="I229" s="129">
        <v>1510</v>
      </c>
      <c r="J229" s="130" t="s">
        <v>627</v>
      </c>
      <c r="K229" s="131">
        <f t="shared" si="16"/>
        <v>260</v>
      </c>
      <c r="L229" s="132">
        <f t="shared" si="17"/>
        <v>0.20717131474103587</v>
      </c>
      <c r="M229" s="127" t="s">
        <v>545</v>
      </c>
      <c r="N229" s="133">
        <v>44834</v>
      </c>
      <c r="O229" s="54"/>
      <c r="P229" s="54"/>
      <c r="R229" s="37" t="s">
        <v>837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250">
        <v>176</v>
      </c>
      <c r="B230" s="241">
        <v>44670</v>
      </c>
      <c r="C230" s="241"/>
      <c r="D230" s="242" t="s">
        <v>509</v>
      </c>
      <c r="E230" s="243" t="s">
        <v>543</v>
      </c>
      <c r="F230" s="244">
        <v>445</v>
      </c>
      <c r="G230" s="244"/>
      <c r="H230" s="244">
        <v>460</v>
      </c>
      <c r="I230" s="244">
        <v>553</v>
      </c>
      <c r="J230" s="245" t="s">
        <v>833</v>
      </c>
      <c r="K230" s="246">
        <f t="shared" ref="K230" si="18">H230-F230</f>
        <v>15</v>
      </c>
      <c r="L230" s="247">
        <f t="shared" ref="L230" si="19">K230/F230</f>
        <v>3.3707865168539325E-2</v>
      </c>
      <c r="M230" s="248" t="s">
        <v>562</v>
      </c>
      <c r="N230" s="249">
        <v>45397</v>
      </c>
      <c r="O230" s="54"/>
      <c r="P230" s="54"/>
      <c r="R230" s="37" t="s">
        <v>837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55">
        <v>177</v>
      </c>
      <c r="B231" s="156">
        <v>44746</v>
      </c>
      <c r="C231" s="156"/>
      <c r="D231" s="157" t="s">
        <v>778</v>
      </c>
      <c r="E231" s="158" t="s">
        <v>543</v>
      </c>
      <c r="F231" s="158">
        <v>207.5</v>
      </c>
      <c r="G231" s="158"/>
      <c r="H231" s="158">
        <v>254</v>
      </c>
      <c r="I231" s="160">
        <v>254</v>
      </c>
      <c r="J231" s="130" t="s">
        <v>627</v>
      </c>
      <c r="K231" s="131">
        <f t="shared" ref="K231:K241" si="20">H231-F231</f>
        <v>46.5</v>
      </c>
      <c r="L231" s="132">
        <f t="shared" ref="L231:L241" si="21">K231/F231</f>
        <v>0.22409638554216868</v>
      </c>
      <c r="M231" s="127" t="s">
        <v>545</v>
      </c>
      <c r="N231" s="133">
        <v>44792</v>
      </c>
      <c r="O231" s="54"/>
      <c r="P231" s="54"/>
      <c r="R231" s="37" t="s">
        <v>837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55">
        <v>178</v>
      </c>
      <c r="B232" s="156">
        <v>44775</v>
      </c>
      <c r="C232" s="156"/>
      <c r="D232" s="157" t="s">
        <v>460</v>
      </c>
      <c r="E232" s="158" t="s">
        <v>543</v>
      </c>
      <c r="F232" s="158">
        <v>31.25</v>
      </c>
      <c r="G232" s="158"/>
      <c r="H232" s="158">
        <v>38.75</v>
      </c>
      <c r="I232" s="160">
        <v>38</v>
      </c>
      <c r="J232" s="130" t="s">
        <v>627</v>
      </c>
      <c r="K232" s="131">
        <f t="shared" si="20"/>
        <v>7.5</v>
      </c>
      <c r="L232" s="132">
        <f t="shared" si="21"/>
        <v>0.24</v>
      </c>
      <c r="M232" s="127" t="s">
        <v>545</v>
      </c>
      <c r="N232" s="133">
        <v>44844</v>
      </c>
      <c r="O232" s="54"/>
      <c r="P232" s="54"/>
      <c r="R232" s="37" t="s">
        <v>837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55">
        <v>179</v>
      </c>
      <c r="B233" s="156">
        <v>44841</v>
      </c>
      <c r="C233" s="156"/>
      <c r="D233" s="157" t="s">
        <v>779</v>
      </c>
      <c r="E233" s="158" t="s">
        <v>543</v>
      </c>
      <c r="F233" s="128">
        <v>665</v>
      </c>
      <c r="G233" s="158"/>
      <c r="H233" s="158">
        <v>807.5</v>
      </c>
      <c r="I233" s="160">
        <v>840</v>
      </c>
      <c r="J233" s="130" t="s">
        <v>777</v>
      </c>
      <c r="K233" s="131">
        <f t="shared" si="20"/>
        <v>142.5</v>
      </c>
      <c r="L233" s="132">
        <f t="shared" si="21"/>
        <v>0.21428571428571427</v>
      </c>
      <c r="M233" s="127" t="s">
        <v>545</v>
      </c>
      <c r="N233" s="133">
        <v>45097</v>
      </c>
      <c r="O233" s="54"/>
      <c r="P233" s="54"/>
      <c r="R233" s="37" t="s">
        <v>837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55">
        <v>180</v>
      </c>
      <c r="B234" s="156">
        <v>44844</v>
      </c>
      <c r="C234" s="156"/>
      <c r="D234" s="157" t="s">
        <v>414</v>
      </c>
      <c r="E234" s="158" t="s">
        <v>543</v>
      </c>
      <c r="F234" s="128">
        <v>227.5</v>
      </c>
      <c r="G234" s="158"/>
      <c r="H234" s="158">
        <v>270</v>
      </c>
      <c r="I234" s="160">
        <v>291</v>
      </c>
      <c r="J234" s="130" t="s">
        <v>804</v>
      </c>
      <c r="K234" s="131">
        <f t="shared" si="20"/>
        <v>42.5</v>
      </c>
      <c r="L234" s="132">
        <f t="shared" si="21"/>
        <v>0.18681318681318682</v>
      </c>
      <c r="M234" s="127" t="s">
        <v>545</v>
      </c>
      <c r="N234" s="133">
        <v>45160</v>
      </c>
      <c r="O234" s="54"/>
      <c r="P234" s="54"/>
      <c r="R234" s="37" t="s">
        <v>837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55">
        <v>181</v>
      </c>
      <c r="B235" s="156">
        <v>44845</v>
      </c>
      <c r="C235" s="156"/>
      <c r="D235" s="157" t="s">
        <v>412</v>
      </c>
      <c r="E235" s="158" t="s">
        <v>543</v>
      </c>
      <c r="F235" s="128">
        <v>555</v>
      </c>
      <c r="G235" s="158"/>
      <c r="H235" s="158">
        <v>700</v>
      </c>
      <c r="I235" s="160">
        <v>765</v>
      </c>
      <c r="J235" s="130" t="s">
        <v>803</v>
      </c>
      <c r="K235" s="131">
        <f t="shared" si="20"/>
        <v>145</v>
      </c>
      <c r="L235" s="132">
        <f t="shared" si="21"/>
        <v>0.26126126126126126</v>
      </c>
      <c r="M235" s="127" t="s">
        <v>545</v>
      </c>
      <c r="N235" s="133">
        <v>45159</v>
      </c>
      <c r="O235" s="54"/>
      <c r="P235" s="54"/>
      <c r="R235" s="37" t="s">
        <v>837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55">
        <v>182</v>
      </c>
      <c r="B236" s="156">
        <v>44981</v>
      </c>
      <c r="C236" s="156"/>
      <c r="D236" s="157" t="s">
        <v>427</v>
      </c>
      <c r="E236" s="158" t="s">
        <v>543</v>
      </c>
      <c r="F236" s="128">
        <v>1675</v>
      </c>
      <c r="G236" s="158"/>
      <c r="H236" s="158">
        <v>2080</v>
      </c>
      <c r="I236" s="160">
        <v>2080</v>
      </c>
      <c r="J236" s="130" t="s">
        <v>627</v>
      </c>
      <c r="K236" s="131">
        <f t="shared" si="20"/>
        <v>405</v>
      </c>
      <c r="L236" s="132">
        <f t="shared" si="21"/>
        <v>0.2417910447761194</v>
      </c>
      <c r="M236" s="127" t="s">
        <v>545</v>
      </c>
      <c r="N236" s="133">
        <v>45119</v>
      </c>
      <c r="O236" s="54"/>
      <c r="P236" s="54"/>
      <c r="R236" s="37" t="s">
        <v>837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55">
        <v>183</v>
      </c>
      <c r="B237" s="156">
        <v>44986</v>
      </c>
      <c r="C237" s="156"/>
      <c r="D237" s="157" t="s">
        <v>460</v>
      </c>
      <c r="E237" s="158" t="s">
        <v>543</v>
      </c>
      <c r="F237" s="128">
        <v>57.5</v>
      </c>
      <c r="G237" s="158"/>
      <c r="H237" s="158">
        <v>120</v>
      </c>
      <c r="I237" s="160">
        <v>120</v>
      </c>
      <c r="J237" s="130" t="s">
        <v>627</v>
      </c>
      <c r="K237" s="131">
        <f t="shared" si="20"/>
        <v>62.5</v>
      </c>
      <c r="L237" s="132">
        <f t="shared" si="21"/>
        <v>1.0869565217391304</v>
      </c>
      <c r="M237" s="127" t="s">
        <v>545</v>
      </c>
      <c r="N237" s="133">
        <v>45049</v>
      </c>
      <c r="O237" s="54"/>
      <c r="P237" s="54"/>
      <c r="R237" s="37" t="s">
        <v>837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55">
        <v>184</v>
      </c>
      <c r="B238" s="156">
        <v>45008</v>
      </c>
      <c r="C238" s="156"/>
      <c r="D238" s="157" t="s">
        <v>474</v>
      </c>
      <c r="E238" s="158" t="s">
        <v>543</v>
      </c>
      <c r="F238" s="128">
        <v>2765</v>
      </c>
      <c r="G238" s="158"/>
      <c r="H238" s="158">
        <v>3547.5</v>
      </c>
      <c r="I238" s="160">
        <v>3523</v>
      </c>
      <c r="J238" s="130" t="s">
        <v>627</v>
      </c>
      <c r="K238" s="131">
        <f t="shared" si="20"/>
        <v>782.5</v>
      </c>
      <c r="L238" s="132">
        <f t="shared" si="21"/>
        <v>0.28300180831826399</v>
      </c>
      <c r="M238" s="127" t="s">
        <v>545</v>
      </c>
      <c r="N238" s="133">
        <v>45177</v>
      </c>
      <c r="O238" s="54"/>
      <c r="P238" s="54"/>
      <c r="R238" s="37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55">
        <v>185</v>
      </c>
      <c r="B239" s="156">
        <v>45027</v>
      </c>
      <c r="C239" s="156"/>
      <c r="D239" s="157" t="s">
        <v>780</v>
      </c>
      <c r="E239" s="158" t="s">
        <v>543</v>
      </c>
      <c r="F239" s="158">
        <v>460</v>
      </c>
      <c r="G239" s="158"/>
      <c r="H239" s="158">
        <v>825</v>
      </c>
      <c r="I239" s="160">
        <v>810</v>
      </c>
      <c r="J239" s="130" t="s">
        <v>627</v>
      </c>
      <c r="K239" s="131">
        <f t="shared" si="20"/>
        <v>365</v>
      </c>
      <c r="L239" s="132">
        <f t="shared" si="21"/>
        <v>0.79347826086956519</v>
      </c>
      <c r="M239" s="127" t="s">
        <v>545</v>
      </c>
      <c r="N239" s="133">
        <v>45155</v>
      </c>
      <c r="O239" s="54"/>
      <c r="P239" s="54"/>
      <c r="R239" s="37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55">
        <v>186</v>
      </c>
      <c r="B240" s="156">
        <v>45050</v>
      </c>
      <c r="C240" s="156"/>
      <c r="D240" s="157" t="s">
        <v>41</v>
      </c>
      <c r="E240" s="158" t="s">
        <v>543</v>
      </c>
      <c r="F240" s="158">
        <v>3630</v>
      </c>
      <c r="G240" s="158"/>
      <c r="H240" s="158">
        <v>5150</v>
      </c>
      <c r="I240" s="160">
        <v>5040</v>
      </c>
      <c r="J240" s="130" t="s">
        <v>627</v>
      </c>
      <c r="K240" s="131">
        <f t="shared" si="20"/>
        <v>1520</v>
      </c>
      <c r="L240" s="132">
        <f t="shared" si="21"/>
        <v>0.41873278236914602</v>
      </c>
      <c r="M240" s="127" t="s">
        <v>545</v>
      </c>
      <c r="N240" s="133">
        <v>45344</v>
      </c>
      <c r="O240" s="54"/>
      <c r="P240" s="54"/>
      <c r="R240" s="37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8" ht="12.75" customHeight="1">
      <c r="A241" s="155">
        <v>187</v>
      </c>
      <c r="B241" s="156">
        <v>45075</v>
      </c>
      <c r="C241" s="156"/>
      <c r="D241" s="157" t="s">
        <v>781</v>
      </c>
      <c r="E241" s="158" t="s">
        <v>543</v>
      </c>
      <c r="F241" s="128">
        <v>585</v>
      </c>
      <c r="G241" s="158"/>
      <c r="H241" s="158">
        <v>732</v>
      </c>
      <c r="I241" s="160">
        <v>732</v>
      </c>
      <c r="J241" s="130" t="s">
        <v>627</v>
      </c>
      <c r="K241" s="131">
        <f t="shared" si="20"/>
        <v>147</v>
      </c>
      <c r="L241" s="132">
        <f t="shared" si="21"/>
        <v>0.25128205128205128</v>
      </c>
      <c r="M241" s="127" t="s">
        <v>545</v>
      </c>
      <c r="N241" s="133">
        <v>45152</v>
      </c>
      <c r="O241" s="54"/>
      <c r="P241" s="54"/>
      <c r="R241" s="37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  <c r="AF241" s="37"/>
      <c r="AG241" s="54"/>
      <c r="AI241" s="37"/>
      <c r="AK241" s="37"/>
      <c r="AL241" s="54"/>
    </row>
    <row r="242" spans="1:38" ht="12.75" customHeight="1">
      <c r="A242" s="155">
        <v>188</v>
      </c>
      <c r="B242" s="156">
        <v>45078</v>
      </c>
      <c r="C242" s="156"/>
      <c r="D242" s="157" t="s">
        <v>499</v>
      </c>
      <c r="E242" s="158" t="s">
        <v>543</v>
      </c>
      <c r="F242" s="128">
        <v>3310</v>
      </c>
      <c r="G242" s="158"/>
      <c r="H242" s="158">
        <v>4300</v>
      </c>
      <c r="I242" s="160">
        <v>4300</v>
      </c>
      <c r="J242" s="130" t="s">
        <v>627</v>
      </c>
      <c r="K242" s="131">
        <f t="shared" ref="K242" si="22">H242-F242</f>
        <v>990</v>
      </c>
      <c r="L242" s="132">
        <f t="shared" ref="L242" si="23">K242/F242</f>
        <v>0.29909365558912387</v>
      </c>
      <c r="M242" s="127" t="s">
        <v>545</v>
      </c>
      <c r="N242" s="133">
        <v>45436</v>
      </c>
      <c r="O242" s="54"/>
      <c r="P242" s="54"/>
      <c r="R242" s="37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  <c r="AF242" s="37"/>
      <c r="AG242" s="54"/>
      <c r="AI242" s="37"/>
      <c r="AK242" s="37"/>
      <c r="AL242" s="54"/>
    </row>
    <row r="243" spans="1:38" ht="12.75" customHeight="1">
      <c r="A243" s="155">
        <v>189</v>
      </c>
      <c r="B243" s="156">
        <v>45103</v>
      </c>
      <c r="C243" s="156"/>
      <c r="D243" s="157" t="s">
        <v>799</v>
      </c>
      <c r="E243" s="158" t="s">
        <v>543</v>
      </c>
      <c r="F243" s="128">
        <v>282.5</v>
      </c>
      <c r="G243" s="158"/>
      <c r="H243" s="158">
        <v>383</v>
      </c>
      <c r="I243" s="160">
        <v>383</v>
      </c>
      <c r="J243" s="130" t="s">
        <v>627</v>
      </c>
      <c r="K243" s="131">
        <f t="shared" ref="K243:K253" si="24">H243-F243</f>
        <v>100.5</v>
      </c>
      <c r="L243" s="132">
        <f t="shared" ref="L243:L253" si="25">K243/F243</f>
        <v>0.35575221238938054</v>
      </c>
      <c r="M243" s="127" t="s">
        <v>545</v>
      </c>
      <c r="N243" s="133">
        <v>45265</v>
      </c>
      <c r="O243" s="54"/>
      <c r="P243" s="54"/>
      <c r="R243" s="37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  <c r="AF243" s="37"/>
      <c r="AG243" s="54"/>
      <c r="AI243" s="37"/>
      <c r="AK243" s="37"/>
      <c r="AL243" s="54"/>
    </row>
    <row r="244" spans="1:38" ht="12.75" customHeight="1">
      <c r="A244" s="155">
        <v>190</v>
      </c>
      <c r="B244" s="156">
        <v>45120</v>
      </c>
      <c r="C244" s="156"/>
      <c r="D244" s="157" t="s">
        <v>498</v>
      </c>
      <c r="E244" s="158" t="s">
        <v>543</v>
      </c>
      <c r="F244" s="128">
        <v>2312.5</v>
      </c>
      <c r="G244" s="158"/>
      <c r="H244" s="158">
        <v>2935</v>
      </c>
      <c r="I244" s="160">
        <v>2935</v>
      </c>
      <c r="J244" s="130" t="s">
        <v>627</v>
      </c>
      <c r="K244" s="131">
        <f t="shared" si="24"/>
        <v>622.5</v>
      </c>
      <c r="L244" s="132">
        <f t="shared" si="25"/>
        <v>0.26918918918918922</v>
      </c>
      <c r="M244" s="127" t="s">
        <v>545</v>
      </c>
      <c r="N244" s="133">
        <v>45177</v>
      </c>
      <c r="O244" s="54"/>
      <c r="P244" s="54"/>
      <c r="R244" s="37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  <c r="AF244" s="37"/>
      <c r="AG244" s="54"/>
      <c r="AI244" s="37"/>
      <c r="AK244" s="37"/>
      <c r="AL244" s="54"/>
    </row>
    <row r="245" spans="1:38" ht="12.75" customHeight="1">
      <c r="A245" s="155">
        <v>191</v>
      </c>
      <c r="B245" s="156">
        <v>45125</v>
      </c>
      <c r="C245" s="156"/>
      <c r="D245" s="157" t="s">
        <v>198</v>
      </c>
      <c r="E245" s="158" t="s">
        <v>543</v>
      </c>
      <c r="F245" s="128">
        <v>3980</v>
      </c>
      <c r="G245" s="158"/>
      <c r="H245" s="158">
        <v>4895</v>
      </c>
      <c r="I245" s="160">
        <v>4895</v>
      </c>
      <c r="J245" s="130" t="s">
        <v>627</v>
      </c>
      <c r="K245" s="131">
        <f t="shared" si="24"/>
        <v>915</v>
      </c>
      <c r="L245" s="132">
        <f t="shared" si="25"/>
        <v>0.22989949748743718</v>
      </c>
      <c r="M245" s="127" t="s">
        <v>545</v>
      </c>
      <c r="N245" s="133">
        <v>45155</v>
      </c>
      <c r="O245" s="54"/>
      <c r="P245" s="54"/>
      <c r="R245" s="37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  <c r="AG245" s="54"/>
      <c r="AI245" s="37"/>
      <c r="AL245" s="54"/>
    </row>
    <row r="246" spans="1:38" ht="12.75" customHeight="1">
      <c r="A246" s="155">
        <v>192</v>
      </c>
      <c r="B246" s="156">
        <v>45145</v>
      </c>
      <c r="C246" s="156"/>
      <c r="D246" s="157" t="s">
        <v>801</v>
      </c>
      <c r="E246" s="158" t="s">
        <v>543</v>
      </c>
      <c r="F246" s="128">
        <v>565</v>
      </c>
      <c r="G246" s="158"/>
      <c r="H246" s="158">
        <v>725</v>
      </c>
      <c r="I246" s="160">
        <v>725</v>
      </c>
      <c r="J246" s="130" t="s">
        <v>627</v>
      </c>
      <c r="K246" s="131">
        <f t="shared" si="24"/>
        <v>160</v>
      </c>
      <c r="L246" s="132">
        <f t="shared" si="25"/>
        <v>0.2831858407079646</v>
      </c>
      <c r="M246" s="127" t="s">
        <v>545</v>
      </c>
      <c r="N246" s="133">
        <v>45169</v>
      </c>
      <c r="O246" s="54"/>
      <c r="P246" s="54"/>
      <c r="R246" s="37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  <c r="AG246" s="54"/>
      <c r="AI246" s="37"/>
      <c r="AL246" s="54"/>
    </row>
    <row r="247" spans="1:38" ht="12.75" customHeight="1">
      <c r="A247" s="224">
        <v>193</v>
      </c>
      <c r="B247" s="225">
        <v>45167</v>
      </c>
      <c r="C247" s="225"/>
      <c r="D247" s="226" t="s">
        <v>805</v>
      </c>
      <c r="E247" s="227" t="s">
        <v>543</v>
      </c>
      <c r="F247" s="128">
        <v>700</v>
      </c>
      <c r="G247" s="227"/>
      <c r="H247" s="227">
        <v>950</v>
      </c>
      <c r="I247" s="228">
        <v>950</v>
      </c>
      <c r="J247" s="229" t="s">
        <v>627</v>
      </c>
      <c r="K247" s="131">
        <f t="shared" si="24"/>
        <v>250</v>
      </c>
      <c r="L247" s="132">
        <f t="shared" si="25"/>
        <v>0.35714285714285715</v>
      </c>
      <c r="M247" s="127" t="s">
        <v>545</v>
      </c>
      <c r="N247" s="133">
        <v>45261</v>
      </c>
      <c r="O247" s="54"/>
      <c r="P247" s="54"/>
      <c r="R247" s="37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  <c r="AG247" s="54"/>
      <c r="AI247" s="37"/>
      <c r="AL247" s="54"/>
    </row>
    <row r="248" spans="1:38" ht="12.75" customHeight="1">
      <c r="A248" s="224">
        <v>194</v>
      </c>
      <c r="B248" s="225">
        <v>45184</v>
      </c>
      <c r="C248" s="225"/>
      <c r="D248" s="226" t="s">
        <v>501</v>
      </c>
      <c r="E248" s="227" t="s">
        <v>543</v>
      </c>
      <c r="F248" s="128">
        <v>372.5</v>
      </c>
      <c r="G248" s="227"/>
      <c r="H248" s="227">
        <v>480</v>
      </c>
      <c r="I248" s="228">
        <v>480</v>
      </c>
      <c r="J248" s="229" t="s">
        <v>627</v>
      </c>
      <c r="K248" s="131">
        <f t="shared" si="24"/>
        <v>107.5</v>
      </c>
      <c r="L248" s="132">
        <f t="shared" si="25"/>
        <v>0.28859060402684567</v>
      </c>
      <c r="M248" s="127" t="s">
        <v>545</v>
      </c>
      <c r="N248" s="133">
        <v>45523</v>
      </c>
      <c r="O248" s="54"/>
      <c r="P248" s="54"/>
      <c r="R248" s="37" t="s">
        <v>839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  <c r="AG248" s="54"/>
      <c r="AI248" s="37"/>
      <c r="AL248" s="54"/>
    </row>
    <row r="249" spans="1:38" ht="12.75" customHeight="1">
      <c r="A249" s="224">
        <v>195</v>
      </c>
      <c r="B249" s="225">
        <v>45203</v>
      </c>
      <c r="C249" s="225"/>
      <c r="D249" s="226" t="s">
        <v>171</v>
      </c>
      <c r="E249" s="227" t="s">
        <v>543</v>
      </c>
      <c r="F249" s="128">
        <v>992.5</v>
      </c>
      <c r="G249" s="227"/>
      <c r="H249" s="227">
        <v>1198</v>
      </c>
      <c r="I249" s="228">
        <v>1198</v>
      </c>
      <c r="J249" s="229" t="s">
        <v>627</v>
      </c>
      <c r="K249" s="131">
        <f t="shared" si="24"/>
        <v>205.5</v>
      </c>
      <c r="L249" s="132">
        <f t="shared" si="25"/>
        <v>0.2070528967254408</v>
      </c>
      <c r="M249" s="127" t="s">
        <v>545</v>
      </c>
      <c r="N249" s="133">
        <v>45392</v>
      </c>
      <c r="O249" s="54"/>
      <c r="P249" s="54"/>
      <c r="R249" s="37" t="s">
        <v>839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  <c r="AG249" s="54"/>
      <c r="AI249" s="37"/>
      <c r="AL249" s="54"/>
    </row>
    <row r="250" spans="1:38" ht="12.75" customHeight="1">
      <c r="A250" s="224">
        <v>196</v>
      </c>
      <c r="B250" s="225">
        <v>45216</v>
      </c>
      <c r="C250" s="225"/>
      <c r="D250" s="226" t="s">
        <v>104</v>
      </c>
      <c r="E250" s="227" t="s">
        <v>543</v>
      </c>
      <c r="F250" s="128">
        <v>5425</v>
      </c>
      <c r="G250" s="227"/>
      <c r="H250" s="227">
        <v>6880</v>
      </c>
      <c r="I250" s="228">
        <v>6870</v>
      </c>
      <c r="J250" s="229" t="s">
        <v>627</v>
      </c>
      <c r="K250" s="131">
        <f t="shared" si="24"/>
        <v>1455</v>
      </c>
      <c r="L250" s="132">
        <f t="shared" si="25"/>
        <v>0.26820276497695855</v>
      </c>
      <c r="M250" s="127" t="s">
        <v>545</v>
      </c>
      <c r="N250" s="133">
        <v>45342</v>
      </c>
      <c r="O250" s="54"/>
      <c r="P250" s="54"/>
      <c r="R250" s="37" t="s">
        <v>839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  <c r="AG250" s="54"/>
      <c r="AI250" s="37"/>
      <c r="AL250" s="54"/>
    </row>
    <row r="251" spans="1:38" ht="12.75" customHeight="1">
      <c r="A251" s="224">
        <v>197</v>
      </c>
      <c r="B251" s="225">
        <v>45216</v>
      </c>
      <c r="C251" s="225"/>
      <c r="D251" s="226" t="s">
        <v>806</v>
      </c>
      <c r="E251" s="227" t="s">
        <v>543</v>
      </c>
      <c r="F251" s="128">
        <v>1090</v>
      </c>
      <c r="G251" s="227"/>
      <c r="H251" s="227">
        <v>1415</v>
      </c>
      <c r="I251" s="228">
        <v>1415</v>
      </c>
      <c r="J251" s="229" t="s">
        <v>627</v>
      </c>
      <c r="K251" s="131">
        <f t="shared" si="24"/>
        <v>325</v>
      </c>
      <c r="L251" s="132">
        <f t="shared" si="25"/>
        <v>0.29816513761467889</v>
      </c>
      <c r="M251" s="127" t="s">
        <v>545</v>
      </c>
      <c r="N251" s="133">
        <v>45282</v>
      </c>
      <c r="O251" s="54"/>
      <c r="P251" s="54"/>
      <c r="R251" s="37" t="s">
        <v>839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  <c r="AG251" s="54"/>
      <c r="AI251" s="37"/>
      <c r="AL251" s="54"/>
    </row>
    <row r="252" spans="1:38" ht="12.75" customHeight="1">
      <c r="A252" s="224">
        <v>198</v>
      </c>
      <c r="B252" s="225">
        <v>45236</v>
      </c>
      <c r="C252" s="225"/>
      <c r="D252" s="226" t="s">
        <v>809</v>
      </c>
      <c r="E252" s="227" t="s">
        <v>543</v>
      </c>
      <c r="F252" s="128">
        <v>1270</v>
      </c>
      <c r="G252" s="227"/>
      <c r="H252" s="227">
        <v>1613</v>
      </c>
      <c r="I252" s="228">
        <v>1613</v>
      </c>
      <c r="J252" s="229" t="s">
        <v>627</v>
      </c>
      <c r="K252" s="131">
        <f t="shared" si="24"/>
        <v>343</v>
      </c>
      <c r="L252" s="132">
        <f t="shared" si="25"/>
        <v>0.27007874015748029</v>
      </c>
      <c r="M252" s="127" t="s">
        <v>545</v>
      </c>
      <c r="N252" s="133">
        <v>45246</v>
      </c>
      <c r="O252" s="54"/>
      <c r="P252" s="54"/>
      <c r="R252" s="37" t="s">
        <v>839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  <c r="AG252" s="54"/>
      <c r="AI252" s="37"/>
      <c r="AL252" s="54"/>
    </row>
    <row r="253" spans="1:38" ht="12.75" customHeight="1">
      <c r="A253" s="224">
        <v>199</v>
      </c>
      <c r="B253" s="225">
        <v>45251</v>
      </c>
      <c r="C253" s="225"/>
      <c r="D253" s="226" t="s">
        <v>810</v>
      </c>
      <c r="E253" s="227" t="s">
        <v>543</v>
      </c>
      <c r="F253" s="128">
        <v>807.5</v>
      </c>
      <c r="G253" s="227"/>
      <c r="H253" s="227">
        <v>1490</v>
      </c>
      <c r="I253" s="228">
        <v>1490</v>
      </c>
      <c r="J253" s="229" t="s">
        <v>627</v>
      </c>
      <c r="K253" s="131">
        <f t="shared" si="24"/>
        <v>682.5</v>
      </c>
      <c r="L253" s="132">
        <f t="shared" si="25"/>
        <v>0.84520123839009287</v>
      </c>
      <c r="M253" s="127" t="s">
        <v>545</v>
      </c>
      <c r="N253" s="133">
        <v>45479</v>
      </c>
      <c r="O253" s="54"/>
      <c r="P253" s="54"/>
      <c r="R253" s="37" t="s">
        <v>839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  <c r="AG253" s="54"/>
      <c r="AI253" s="37"/>
      <c r="AL253" s="54"/>
    </row>
    <row r="254" spans="1:38" ht="12.75" customHeight="1">
      <c r="A254" s="173">
        <v>200</v>
      </c>
      <c r="B254" s="174">
        <v>45254</v>
      </c>
      <c r="C254" s="53"/>
      <c r="D254" s="53" t="s">
        <v>809</v>
      </c>
      <c r="E254" s="175" t="s">
        <v>543</v>
      </c>
      <c r="F254" s="51" t="s">
        <v>811</v>
      </c>
      <c r="G254" s="51"/>
      <c r="H254" s="51"/>
      <c r="I254" s="51">
        <v>1806</v>
      </c>
      <c r="J254" s="51" t="s">
        <v>544</v>
      </c>
      <c r="K254" s="51"/>
      <c r="L254" s="51"/>
      <c r="M254" s="51"/>
      <c r="N254" s="51"/>
      <c r="O254" s="54"/>
      <c r="P254" s="54"/>
      <c r="R254" s="37" t="s">
        <v>839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  <c r="AG254" s="54"/>
      <c r="AI254" s="37"/>
      <c r="AL254" s="54"/>
    </row>
    <row r="255" spans="1:38" ht="12.75" customHeight="1">
      <c r="A255" s="224">
        <v>201</v>
      </c>
      <c r="B255" s="225">
        <v>45265</v>
      </c>
      <c r="C255" s="225"/>
      <c r="D255" s="226" t="s">
        <v>502</v>
      </c>
      <c r="E255" s="227" t="s">
        <v>543</v>
      </c>
      <c r="F255" s="128">
        <v>435</v>
      </c>
      <c r="G255" s="227"/>
      <c r="H255" s="227">
        <v>558</v>
      </c>
      <c r="I255" s="228">
        <v>558</v>
      </c>
      <c r="J255" s="229" t="s">
        <v>627</v>
      </c>
      <c r="K255" s="131">
        <f>H255-F255</f>
        <v>123</v>
      </c>
      <c r="L255" s="132">
        <f>K255/F255</f>
        <v>0.28275862068965518</v>
      </c>
      <c r="M255" s="127" t="s">
        <v>545</v>
      </c>
      <c r="N255" s="133">
        <v>45378</v>
      </c>
      <c r="O255" s="54"/>
      <c r="P255" s="54"/>
      <c r="R255" s="37" t="s">
        <v>839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  <c r="AG255" s="54"/>
      <c r="AI255" s="37"/>
      <c r="AL255" s="54"/>
    </row>
    <row r="256" spans="1:38" ht="12.75" customHeight="1">
      <c r="A256" s="224">
        <v>202</v>
      </c>
      <c r="B256" s="225">
        <v>45272</v>
      </c>
      <c r="C256" s="225"/>
      <c r="D256" s="226" t="s">
        <v>812</v>
      </c>
      <c r="E256" s="227" t="s">
        <v>543</v>
      </c>
      <c r="F256" s="128">
        <v>4225</v>
      </c>
      <c r="G256" s="227"/>
      <c r="H256" s="227">
        <v>5512</v>
      </c>
      <c r="I256" s="228">
        <v>5512</v>
      </c>
      <c r="J256" s="229" t="s">
        <v>627</v>
      </c>
      <c r="K256" s="131">
        <f>H256-F256</f>
        <v>1287</v>
      </c>
      <c r="L256" s="132">
        <f>K256/F256</f>
        <v>0.30461538461538462</v>
      </c>
      <c r="M256" s="127" t="s">
        <v>545</v>
      </c>
      <c r="N256" s="133">
        <v>45329</v>
      </c>
      <c r="O256" s="54"/>
      <c r="P256" s="54"/>
      <c r="R256" s="37" t="s">
        <v>839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  <c r="AG256" s="54"/>
      <c r="AI256" s="37"/>
      <c r="AL256" s="54"/>
    </row>
    <row r="257" spans="1:38" ht="12.75" customHeight="1">
      <c r="A257" s="224">
        <v>203</v>
      </c>
      <c r="B257" s="225">
        <v>45292</v>
      </c>
      <c r="C257" s="225"/>
      <c r="D257" s="226" t="s">
        <v>308</v>
      </c>
      <c r="E257" s="227" t="s">
        <v>543</v>
      </c>
      <c r="F257" s="128">
        <v>3670</v>
      </c>
      <c r="G257" s="227"/>
      <c r="H257" s="227">
        <v>4909</v>
      </c>
      <c r="I257" s="228">
        <v>4909</v>
      </c>
      <c r="J257" s="229" t="s">
        <v>627</v>
      </c>
      <c r="K257" s="131">
        <f>H257-F257</f>
        <v>1239</v>
      </c>
      <c r="L257" s="132">
        <f>K257/F257</f>
        <v>0.33760217983651225</v>
      </c>
      <c r="M257" s="127" t="s">
        <v>545</v>
      </c>
      <c r="N257" s="133">
        <v>45516</v>
      </c>
      <c r="O257" s="54"/>
      <c r="P257" s="54"/>
      <c r="R257" s="37" t="s">
        <v>839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  <c r="AG257" s="54"/>
      <c r="AI257" s="37"/>
      <c r="AL257" s="54"/>
    </row>
    <row r="258" spans="1:38" ht="12.75" customHeight="1">
      <c r="A258" s="224">
        <v>204</v>
      </c>
      <c r="B258" s="225">
        <v>45294</v>
      </c>
      <c r="C258" s="225"/>
      <c r="D258" s="226" t="s">
        <v>500</v>
      </c>
      <c r="E258" s="227" t="s">
        <v>543</v>
      </c>
      <c r="F258" s="128">
        <v>830</v>
      </c>
      <c r="G258" s="227"/>
      <c r="H258" s="227">
        <v>1205</v>
      </c>
      <c r="I258" s="228">
        <v>1080</v>
      </c>
      <c r="J258" s="229" t="s">
        <v>627</v>
      </c>
      <c r="K258" s="131">
        <f>H258-F258</f>
        <v>375</v>
      </c>
      <c r="L258" s="132">
        <f>K258/F258</f>
        <v>0.45180722891566266</v>
      </c>
      <c r="M258" s="127" t="s">
        <v>545</v>
      </c>
      <c r="N258" s="133">
        <v>45526</v>
      </c>
      <c r="O258" s="54"/>
      <c r="P258" s="54"/>
      <c r="R258" s="37" t="s">
        <v>839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  <c r="AG258" s="54"/>
      <c r="AI258" s="37"/>
      <c r="AL258" s="54"/>
    </row>
    <row r="259" spans="1:38" ht="12.75" customHeight="1">
      <c r="A259" s="173">
        <v>205</v>
      </c>
      <c r="B259" s="174">
        <v>45315</v>
      </c>
      <c r="C259" s="53"/>
      <c r="D259" s="53" t="s">
        <v>309</v>
      </c>
      <c r="E259" s="175" t="s">
        <v>543</v>
      </c>
      <c r="F259" s="51" t="s">
        <v>814</v>
      </c>
      <c r="G259" s="51"/>
      <c r="H259" s="51"/>
      <c r="I259" s="51">
        <v>2077</v>
      </c>
      <c r="J259" s="51" t="s">
        <v>544</v>
      </c>
      <c r="K259" s="51"/>
      <c r="L259" s="51"/>
      <c r="M259" s="51"/>
      <c r="N259" s="51"/>
      <c r="O259" s="54"/>
      <c r="P259" s="54"/>
      <c r="R259" s="37" t="s">
        <v>839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G259" s="54"/>
      <c r="AI259" s="37"/>
      <c r="AL259" s="54"/>
    </row>
    <row r="260" spans="1:38" ht="12.75" customHeight="1">
      <c r="A260" s="173">
        <v>206</v>
      </c>
      <c r="B260" s="174">
        <v>45320</v>
      </c>
      <c r="C260" s="53"/>
      <c r="D260" s="53" t="s">
        <v>815</v>
      </c>
      <c r="E260" s="175" t="s">
        <v>543</v>
      </c>
      <c r="F260" s="51" t="s">
        <v>816</v>
      </c>
      <c r="G260" s="51"/>
      <c r="H260" s="51"/>
      <c r="I260" s="51">
        <v>2906</v>
      </c>
      <c r="J260" s="51" t="s">
        <v>544</v>
      </c>
      <c r="K260" s="51"/>
      <c r="L260" s="51"/>
      <c r="M260" s="51"/>
      <c r="N260" s="51"/>
      <c r="O260" s="54"/>
      <c r="P260" s="54"/>
      <c r="R260" s="37" t="s">
        <v>839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G260" s="54"/>
      <c r="AI260" s="37"/>
      <c r="AL260" s="54"/>
    </row>
    <row r="261" spans="1:38" ht="12.75" customHeight="1">
      <c r="A261" s="224">
        <v>207</v>
      </c>
      <c r="B261" s="225">
        <v>45331</v>
      </c>
      <c r="C261" s="225"/>
      <c r="D261" s="226" t="s">
        <v>498</v>
      </c>
      <c r="E261" s="227" t="s">
        <v>543</v>
      </c>
      <c r="F261" s="128">
        <v>3270</v>
      </c>
      <c r="G261" s="227"/>
      <c r="H261" s="227">
        <v>4096</v>
      </c>
      <c r="I261" s="228">
        <v>4096</v>
      </c>
      <c r="J261" s="229" t="s">
        <v>627</v>
      </c>
      <c r="K261" s="131">
        <f>H261-F261</f>
        <v>826</v>
      </c>
      <c r="L261" s="132">
        <f>K261/F261</f>
        <v>0.25259938837920487</v>
      </c>
      <c r="M261" s="127" t="s">
        <v>545</v>
      </c>
      <c r="N261" s="133">
        <v>45377</v>
      </c>
      <c r="O261" s="54"/>
      <c r="P261" s="54"/>
      <c r="R261" s="37" t="s">
        <v>840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G261" s="54"/>
      <c r="AI261" s="37"/>
      <c r="AL261" s="54"/>
    </row>
    <row r="262" spans="1:38" ht="12.75" customHeight="1">
      <c r="A262" s="173">
        <v>208</v>
      </c>
      <c r="B262" s="174">
        <v>45345</v>
      </c>
      <c r="C262" s="53"/>
      <c r="D262" s="53" t="s">
        <v>59</v>
      </c>
      <c r="E262" s="175" t="s">
        <v>543</v>
      </c>
      <c r="F262" s="51" t="s">
        <v>831</v>
      </c>
      <c r="G262" s="51"/>
      <c r="H262" s="51"/>
      <c r="I262" s="51">
        <v>2627</v>
      </c>
      <c r="J262" s="51" t="s">
        <v>544</v>
      </c>
      <c r="K262" s="51"/>
      <c r="L262" s="51"/>
      <c r="M262" s="51"/>
      <c r="N262" s="53"/>
      <c r="O262" s="54"/>
      <c r="P262" s="54"/>
      <c r="R262" s="37" t="s">
        <v>840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G262" s="54"/>
      <c r="AI262" s="37"/>
      <c r="AL262" s="54"/>
    </row>
    <row r="263" spans="1:38" ht="12.75" customHeight="1">
      <c r="A263" s="224">
        <v>209</v>
      </c>
      <c r="B263" s="225">
        <v>45356</v>
      </c>
      <c r="C263" s="225"/>
      <c r="D263" s="226" t="s">
        <v>805</v>
      </c>
      <c r="E263" s="227" t="s">
        <v>543</v>
      </c>
      <c r="F263" s="128">
        <v>925</v>
      </c>
      <c r="G263" s="227"/>
      <c r="H263" s="227">
        <v>1170</v>
      </c>
      <c r="I263" s="228">
        <v>1170</v>
      </c>
      <c r="J263" s="229" t="s">
        <v>627</v>
      </c>
      <c r="K263" s="131">
        <f t="shared" ref="K263:K269" si="26">H263-F263</f>
        <v>245</v>
      </c>
      <c r="L263" s="132">
        <f t="shared" ref="L263:L269" si="27">K263/F263</f>
        <v>0.26486486486486488</v>
      </c>
      <c r="M263" s="127" t="s">
        <v>545</v>
      </c>
      <c r="N263" s="133">
        <v>45435</v>
      </c>
      <c r="O263" s="54"/>
      <c r="P263" s="54"/>
      <c r="R263" s="37" t="s">
        <v>839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224">
        <v>210</v>
      </c>
      <c r="B264" s="225">
        <v>45372</v>
      </c>
      <c r="C264" s="225"/>
      <c r="D264" s="226" t="s">
        <v>474</v>
      </c>
      <c r="E264" s="227" t="s">
        <v>543</v>
      </c>
      <c r="F264" s="128">
        <v>2910</v>
      </c>
      <c r="G264" s="227"/>
      <c r="H264" s="227">
        <v>3696</v>
      </c>
      <c r="I264" s="228">
        <v>3696</v>
      </c>
      <c r="J264" s="229" t="s">
        <v>627</v>
      </c>
      <c r="K264" s="131">
        <f t="shared" si="26"/>
        <v>786</v>
      </c>
      <c r="L264" s="132">
        <f t="shared" si="27"/>
        <v>0.27010309278350514</v>
      </c>
      <c r="M264" s="127" t="s">
        <v>545</v>
      </c>
      <c r="N264" s="133">
        <v>45412</v>
      </c>
      <c r="O264" s="54"/>
      <c r="P264" s="54"/>
      <c r="R264" s="37" t="s">
        <v>840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224">
        <v>211</v>
      </c>
      <c r="B265" s="225">
        <v>45387</v>
      </c>
      <c r="C265" s="225"/>
      <c r="D265" s="226" t="s">
        <v>504</v>
      </c>
      <c r="E265" s="227" t="s">
        <v>543</v>
      </c>
      <c r="F265" s="128">
        <v>735</v>
      </c>
      <c r="G265" s="227"/>
      <c r="H265" s="227">
        <v>938</v>
      </c>
      <c r="I265" s="228">
        <v>938</v>
      </c>
      <c r="J265" s="229" t="s">
        <v>627</v>
      </c>
      <c r="K265" s="131">
        <f t="shared" si="26"/>
        <v>203</v>
      </c>
      <c r="L265" s="132">
        <f t="shared" si="27"/>
        <v>0.27619047619047621</v>
      </c>
      <c r="M265" s="127" t="s">
        <v>545</v>
      </c>
      <c r="N265" s="133">
        <v>45449</v>
      </c>
      <c r="O265" s="54"/>
      <c r="P265" s="54"/>
      <c r="R265" s="37" t="s">
        <v>839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224">
        <v>212</v>
      </c>
      <c r="B266" s="225">
        <v>45407</v>
      </c>
      <c r="C266" s="225"/>
      <c r="D266" s="226" t="s">
        <v>806</v>
      </c>
      <c r="E266" s="227" t="s">
        <v>543</v>
      </c>
      <c r="F266" s="128">
        <v>1325</v>
      </c>
      <c r="G266" s="227"/>
      <c r="H266" s="227">
        <v>1675</v>
      </c>
      <c r="I266" s="228">
        <v>1675</v>
      </c>
      <c r="J266" s="229" t="s">
        <v>627</v>
      </c>
      <c r="K266" s="131">
        <f t="shared" si="26"/>
        <v>350</v>
      </c>
      <c r="L266" s="132">
        <f t="shared" si="27"/>
        <v>0.26415094339622641</v>
      </c>
      <c r="M266" s="127" t="s">
        <v>545</v>
      </c>
      <c r="N266" s="133">
        <v>45523</v>
      </c>
      <c r="O266" s="54"/>
      <c r="P266" s="54"/>
      <c r="R266" s="37" t="s">
        <v>840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224">
        <v>213</v>
      </c>
      <c r="B267" s="225">
        <v>45426</v>
      </c>
      <c r="C267" s="225"/>
      <c r="D267" s="226" t="s">
        <v>784</v>
      </c>
      <c r="E267" s="227" t="s">
        <v>543</v>
      </c>
      <c r="F267" s="128">
        <v>485</v>
      </c>
      <c r="G267" s="227"/>
      <c r="H267" s="227">
        <v>617</v>
      </c>
      <c r="I267" s="228">
        <v>617</v>
      </c>
      <c r="J267" s="229" t="s">
        <v>627</v>
      </c>
      <c r="K267" s="131">
        <f t="shared" si="26"/>
        <v>132</v>
      </c>
      <c r="L267" s="132">
        <f t="shared" si="27"/>
        <v>0.27216494845360822</v>
      </c>
      <c r="M267" s="127" t="s">
        <v>545</v>
      </c>
      <c r="N267" s="133">
        <v>45481</v>
      </c>
      <c r="O267" s="54"/>
      <c r="P267" s="54"/>
      <c r="R267" s="37" t="s">
        <v>839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24">
        <v>214</v>
      </c>
      <c r="B268" s="225">
        <v>45448</v>
      </c>
      <c r="C268" s="225"/>
      <c r="D268" s="226" t="s">
        <v>731</v>
      </c>
      <c r="E268" s="227" t="s">
        <v>543</v>
      </c>
      <c r="F268" s="128">
        <v>385</v>
      </c>
      <c r="G268" s="227"/>
      <c r="H268" s="227">
        <v>505</v>
      </c>
      <c r="I268" s="228">
        <v>505</v>
      </c>
      <c r="J268" s="229" t="s">
        <v>627</v>
      </c>
      <c r="K268" s="131">
        <f t="shared" si="26"/>
        <v>120</v>
      </c>
      <c r="L268" s="132">
        <f t="shared" si="27"/>
        <v>0.31168831168831168</v>
      </c>
      <c r="M268" s="127" t="s">
        <v>545</v>
      </c>
      <c r="N268" s="133">
        <v>45469</v>
      </c>
      <c r="O268" s="54"/>
      <c r="P268" s="54"/>
      <c r="R268" s="37" t="s">
        <v>840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224">
        <v>215</v>
      </c>
      <c r="B269" s="225">
        <v>45464</v>
      </c>
      <c r="C269" s="225"/>
      <c r="D269" s="226" t="s">
        <v>880</v>
      </c>
      <c r="E269" s="227" t="s">
        <v>543</v>
      </c>
      <c r="F269" s="128">
        <v>321</v>
      </c>
      <c r="G269" s="227"/>
      <c r="H269" s="227">
        <v>440</v>
      </c>
      <c r="I269" s="228">
        <v>412</v>
      </c>
      <c r="J269" s="229" t="s">
        <v>627</v>
      </c>
      <c r="K269" s="131">
        <f t="shared" si="26"/>
        <v>119</v>
      </c>
      <c r="L269" s="132">
        <f t="shared" si="27"/>
        <v>0.37071651090342678</v>
      </c>
      <c r="M269" s="127" t="s">
        <v>545</v>
      </c>
      <c r="N269" s="133">
        <v>45498</v>
      </c>
      <c r="O269" s="54"/>
      <c r="P269" s="54"/>
      <c r="R269" s="37" t="s">
        <v>840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303">
        <v>216</v>
      </c>
      <c r="B270" s="307">
        <v>45475</v>
      </c>
      <c r="C270" s="53"/>
      <c r="D270" s="53" t="s">
        <v>877</v>
      </c>
      <c r="E270" s="175" t="s">
        <v>543</v>
      </c>
      <c r="F270" s="51" t="s">
        <v>878</v>
      </c>
      <c r="G270" s="51"/>
      <c r="H270" s="51"/>
      <c r="I270" s="51">
        <v>426</v>
      </c>
      <c r="J270" s="51" t="s">
        <v>544</v>
      </c>
      <c r="K270" s="51"/>
      <c r="L270" s="51"/>
      <c r="M270" s="51"/>
      <c r="N270" s="53"/>
      <c r="O270" s="54"/>
      <c r="P270" s="54"/>
      <c r="R270" s="37" t="s">
        <v>839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305">
        <v>217</v>
      </c>
      <c r="B271" s="309">
        <v>45504</v>
      </c>
      <c r="C271" s="306"/>
      <c r="D271" s="53" t="s">
        <v>886</v>
      </c>
      <c r="E271" s="175" t="s">
        <v>543</v>
      </c>
      <c r="F271" s="51" t="s">
        <v>887</v>
      </c>
      <c r="G271" s="51"/>
      <c r="H271" s="51"/>
      <c r="I271" s="51">
        <v>1765</v>
      </c>
      <c r="J271" s="51" t="s">
        <v>544</v>
      </c>
      <c r="K271" s="51"/>
      <c r="L271" s="51"/>
      <c r="M271" s="51"/>
      <c r="N271" s="53"/>
      <c r="O271" s="54"/>
      <c r="P271" s="54"/>
      <c r="R271" s="37" t="s">
        <v>840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305">
        <v>218</v>
      </c>
      <c r="B272" s="309">
        <v>45526</v>
      </c>
      <c r="C272" s="306"/>
      <c r="D272" s="53" t="s">
        <v>784</v>
      </c>
      <c r="E272" s="175" t="s">
        <v>543</v>
      </c>
      <c r="F272" s="51" t="s">
        <v>916</v>
      </c>
      <c r="G272" s="51"/>
      <c r="H272" s="51"/>
      <c r="I272" s="51">
        <v>698</v>
      </c>
      <c r="J272" s="51" t="s">
        <v>544</v>
      </c>
      <c r="K272" s="51"/>
      <c r="L272" s="51"/>
      <c r="M272" s="51"/>
      <c r="N272" s="53"/>
      <c r="O272" s="54"/>
      <c r="P272" s="54"/>
      <c r="R272" s="37"/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308">
        <v>219</v>
      </c>
      <c r="B273" s="309">
        <v>45527</v>
      </c>
      <c r="C273" s="306"/>
      <c r="D273" s="53" t="s">
        <v>914</v>
      </c>
      <c r="E273" s="175" t="s">
        <v>543</v>
      </c>
      <c r="F273" s="51" t="s">
        <v>915</v>
      </c>
      <c r="G273" s="51"/>
      <c r="H273" s="51"/>
      <c r="I273" s="51">
        <v>2894</v>
      </c>
      <c r="J273" s="51" t="s">
        <v>544</v>
      </c>
      <c r="K273" s="51"/>
      <c r="L273" s="51"/>
      <c r="M273" s="51"/>
      <c r="N273" s="53"/>
      <c r="O273" s="54"/>
      <c r="P273" s="54"/>
      <c r="R273" s="37"/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308"/>
      <c r="B274" s="309"/>
      <c r="C274" s="306"/>
      <c r="D274" s="53"/>
      <c r="E274" s="175"/>
      <c r="F274" s="51"/>
      <c r="G274" s="51"/>
      <c r="H274" s="51"/>
      <c r="I274" s="51"/>
      <c r="J274" s="51"/>
      <c r="K274" s="51"/>
      <c r="L274" s="51"/>
      <c r="M274" s="51"/>
      <c r="N274" s="53"/>
      <c r="O274" s="54"/>
      <c r="P274" s="54"/>
      <c r="R274" s="37"/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5" customHeight="1">
      <c r="A275" s="308"/>
      <c r="B275" s="309"/>
      <c r="C275" s="306"/>
      <c r="D275" s="53"/>
      <c r="E275" s="175"/>
      <c r="F275" s="51"/>
      <c r="G275" s="51"/>
      <c r="H275" s="51"/>
      <c r="I275" s="51"/>
      <c r="J275" s="51"/>
      <c r="K275" s="51"/>
      <c r="L275" s="51"/>
      <c r="M275" s="51"/>
      <c r="N275" s="53"/>
      <c r="O275" s="54"/>
      <c r="P275" s="54"/>
      <c r="R275" s="37" t="s">
        <v>839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8" ht="12.75" customHeight="1">
      <c r="A276" s="301" t="s">
        <v>782</v>
      </c>
      <c r="F276" s="54"/>
      <c r="G276" s="54"/>
      <c r="H276" s="54"/>
      <c r="I276" s="54"/>
      <c r="J276" s="37"/>
      <c r="K276" s="54"/>
      <c r="L276" s="54"/>
      <c r="M276" s="54"/>
      <c r="O276" s="54"/>
      <c r="P276" s="54"/>
      <c r="R276" s="37" t="s">
        <v>839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302" t="s">
        <v>879</v>
      </c>
      <c r="F277" s="54"/>
      <c r="G277" s="54"/>
      <c r="H277" s="54"/>
      <c r="I277" s="54"/>
      <c r="J277" s="37"/>
      <c r="K277" s="54"/>
      <c r="L277" s="54"/>
      <c r="M277" s="54"/>
      <c r="O277" s="54"/>
      <c r="P277" s="54"/>
      <c r="R277" s="37" t="s">
        <v>840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304"/>
      <c r="B278" s="258"/>
      <c r="F278" s="54"/>
      <c r="G278" s="54"/>
      <c r="H278" s="54"/>
      <c r="I278" s="54"/>
      <c r="J278" s="37"/>
      <c r="K278" s="54"/>
      <c r="L278" s="54"/>
      <c r="M278" s="54"/>
      <c r="O278" s="54"/>
      <c r="P278" s="54"/>
      <c r="R278" s="37" t="s">
        <v>841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8" ht="12.75" customHeight="1">
      <c r="A279" s="256"/>
      <c r="B279" s="258"/>
      <c r="F279" s="54"/>
      <c r="G279" s="54"/>
      <c r="H279" s="54"/>
      <c r="I279" s="54"/>
      <c r="J279" s="37"/>
      <c r="K279" s="54"/>
      <c r="L279" s="54"/>
      <c r="M279" s="54"/>
      <c r="O279" s="54"/>
      <c r="P279" s="54"/>
      <c r="R279" s="37" t="s">
        <v>841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8" ht="12.75" customHeight="1">
      <c r="F280" s="54"/>
      <c r="G280" s="54"/>
      <c r="H280" s="54"/>
      <c r="I280" s="54"/>
      <c r="J280" s="37"/>
      <c r="K280" s="54"/>
      <c r="L280" s="54"/>
      <c r="M280" s="54"/>
      <c r="O280" s="54"/>
      <c r="P280" s="54"/>
      <c r="R280" s="43" t="s">
        <v>840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8" ht="12.75" customHeight="1">
      <c r="F281" s="54"/>
      <c r="G281" s="54"/>
      <c r="H281" s="54"/>
      <c r="I281" s="54"/>
      <c r="J281" s="37"/>
      <c r="K281" s="54"/>
      <c r="L281" s="54"/>
      <c r="M281" s="54"/>
      <c r="O281" s="54"/>
      <c r="P281" s="54"/>
      <c r="R281" s="43" t="s">
        <v>840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8" ht="12.75" customHeight="1">
      <c r="F282" s="54"/>
      <c r="G282" s="54"/>
      <c r="H282" s="54"/>
      <c r="I282" s="54"/>
      <c r="J282" s="37"/>
      <c r="K282" s="54"/>
      <c r="L282" s="54"/>
      <c r="M282" s="54"/>
      <c r="O282" s="54"/>
      <c r="P282" s="54"/>
      <c r="R282" s="43" t="s">
        <v>840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8" ht="12.75" customHeight="1">
      <c r="F283" s="54"/>
      <c r="G283" s="54"/>
      <c r="H283" s="54"/>
      <c r="I283" s="54"/>
      <c r="J283" s="37"/>
      <c r="K283" s="54"/>
      <c r="L283" s="54"/>
      <c r="M283" s="54"/>
      <c r="O283" s="54"/>
      <c r="P283" s="54"/>
      <c r="R283" s="43" t="s">
        <v>840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8" ht="12.75" customHeight="1">
      <c r="F284" s="54"/>
      <c r="G284" s="54"/>
      <c r="H284" s="54"/>
      <c r="I284" s="54"/>
      <c r="J284" s="37"/>
      <c r="K284" s="54"/>
      <c r="L284" s="54"/>
      <c r="M284" s="54"/>
      <c r="O284" s="54"/>
      <c r="P284" s="54"/>
      <c r="R284" s="54"/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8" ht="12.75" customHeight="1">
      <c r="F285" s="54"/>
      <c r="G285" s="54"/>
      <c r="H285" s="54"/>
      <c r="I285" s="54"/>
      <c r="J285" s="37"/>
      <c r="K285" s="54"/>
      <c r="L285" s="54"/>
      <c r="M285" s="54"/>
      <c r="O285" s="54"/>
      <c r="P285" s="54"/>
      <c r="R285" s="54"/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8" ht="12.75" customHeight="1">
      <c r="F286" s="54"/>
      <c r="G286" s="54"/>
      <c r="H286" s="54"/>
      <c r="I286" s="54"/>
      <c r="J286" s="37"/>
      <c r="K286" s="54"/>
      <c r="L286" s="54"/>
      <c r="M286" s="54"/>
      <c r="O286" s="54"/>
      <c r="P286" s="54"/>
      <c r="R286" s="54"/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8" ht="12.75" customHeight="1">
      <c r="F287" s="54"/>
      <c r="G287" s="54"/>
      <c r="H287" s="54"/>
      <c r="I287" s="54"/>
      <c r="J287" s="37"/>
      <c r="K287" s="54"/>
      <c r="L287" s="54"/>
      <c r="M287" s="54"/>
      <c r="O287" s="54"/>
      <c r="P287" s="54"/>
      <c r="R287" s="54"/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8" ht="12.75" customHeight="1">
      <c r="F288" s="54"/>
      <c r="G288" s="54"/>
      <c r="H288" s="54"/>
      <c r="I288" s="54"/>
      <c r="J288" s="37"/>
      <c r="K288" s="54"/>
      <c r="L288" s="54"/>
      <c r="M288" s="54"/>
      <c r="O288" s="54"/>
      <c r="P288" s="54"/>
      <c r="R288" s="54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6:30" ht="12.75" customHeight="1">
      <c r="F289" s="54"/>
      <c r="G289" s="54"/>
      <c r="H289" s="54"/>
      <c r="I289" s="54"/>
      <c r="J289" s="37"/>
      <c r="K289" s="54"/>
      <c r="L289" s="54"/>
      <c r="M289" s="54"/>
      <c r="O289" s="54"/>
      <c r="P289" s="54"/>
      <c r="R289" s="54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6:30" ht="12.75" customHeight="1">
      <c r="F290" s="54"/>
      <c r="G290" s="54"/>
      <c r="H290" s="54"/>
      <c r="I290" s="54"/>
      <c r="J290" s="37"/>
      <c r="K290" s="54"/>
      <c r="L290" s="54"/>
      <c r="M290" s="54"/>
      <c r="O290" s="54"/>
      <c r="P290" s="54"/>
      <c r="R290" s="54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6:30" ht="12.75" customHeight="1"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54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6:30" ht="12.75" customHeight="1"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54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6:30" ht="12.75" customHeight="1"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54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6:30" ht="12.75" customHeight="1"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54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6:30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54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6:30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54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6:30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6:30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6:30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6:30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6:30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6:30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6:30" ht="12.75" customHeight="1">
      <c r="F303" s="54"/>
      <c r="G303" s="54"/>
      <c r="H303" s="54"/>
      <c r="I303" s="54"/>
      <c r="J303" s="37"/>
      <c r="K303" s="54"/>
      <c r="L303" s="54"/>
      <c r="M303" s="54"/>
      <c r="O303" s="37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6:30" ht="12.75" customHeight="1">
      <c r="F304" s="54"/>
      <c r="G304" s="54"/>
      <c r="H304" s="54"/>
      <c r="I304" s="54"/>
      <c r="J304" s="37"/>
      <c r="K304" s="54"/>
      <c r="L304" s="54"/>
      <c r="M304" s="54"/>
      <c r="O304" s="37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37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37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37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37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37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37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37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18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</row>
    <row r="322" spans="6:18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</row>
    <row r="323" spans="6:18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</row>
    <row r="324" spans="6:18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</row>
    <row r="325" spans="6:18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</row>
    <row r="326" spans="6:18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</row>
    <row r="327" spans="6:18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</row>
    <row r="328" spans="6:18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</row>
    <row r="329" spans="6:18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</row>
    <row r="330" spans="6:18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</row>
    <row r="331" spans="6:18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</row>
    <row r="332" spans="6:18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</row>
    <row r="333" spans="6:18" ht="12.75" customHeight="1">
      <c r="F333" s="54"/>
      <c r="G333" s="54"/>
      <c r="H333" s="54"/>
      <c r="I333" s="54"/>
      <c r="J333" s="37"/>
      <c r="K333" s="54"/>
      <c r="L333" s="54"/>
      <c r="M333" s="54"/>
      <c r="O333" s="37"/>
    </row>
    <row r="334" spans="6:18" ht="12.75" customHeight="1">
      <c r="F334" s="54"/>
      <c r="G334" s="54"/>
      <c r="H334" s="54"/>
      <c r="I334" s="54"/>
      <c r="J334" s="37"/>
      <c r="K334" s="54"/>
      <c r="L334" s="54"/>
      <c r="M334" s="54"/>
      <c r="O334" s="37"/>
    </row>
    <row r="335" spans="6:18" ht="12.75" customHeight="1">
      <c r="F335" s="54"/>
      <c r="G335" s="54"/>
      <c r="H335" s="54"/>
      <c r="I335" s="54"/>
      <c r="J335" s="37"/>
      <c r="K335" s="54"/>
      <c r="L335" s="54"/>
      <c r="M335" s="54"/>
      <c r="O335" s="37"/>
    </row>
    <row r="336" spans="6:18" ht="12.75" customHeight="1">
      <c r="F336" s="54"/>
      <c r="G336" s="54"/>
      <c r="H336" s="54"/>
      <c r="I336" s="54"/>
      <c r="J336" s="37"/>
      <c r="K336" s="54"/>
      <c r="L336" s="54"/>
      <c r="M336" s="54"/>
      <c r="O336" s="37"/>
    </row>
    <row r="337" spans="6:15" ht="12.75" customHeight="1">
      <c r="F337" s="54"/>
      <c r="G337" s="54"/>
      <c r="H337" s="54"/>
      <c r="I337" s="54"/>
      <c r="J337" s="37"/>
      <c r="K337" s="54"/>
      <c r="L337" s="54"/>
      <c r="M337" s="54"/>
      <c r="O337" s="37"/>
    </row>
    <row r="338" spans="6:15" ht="12.75" customHeight="1">
      <c r="F338" s="54"/>
      <c r="G338" s="54"/>
      <c r="H338" s="54"/>
      <c r="I338" s="54"/>
      <c r="J338" s="37"/>
      <c r="K338" s="54"/>
      <c r="L338" s="54"/>
      <c r="M338" s="54"/>
      <c r="O338" s="37"/>
    </row>
    <row r="339" spans="6:15" ht="12.75" customHeight="1">
      <c r="F339" s="54"/>
      <c r="G339" s="54"/>
      <c r="H339" s="54"/>
      <c r="I339" s="54"/>
      <c r="J339" s="37"/>
      <c r="K339" s="54"/>
      <c r="L339" s="54"/>
      <c r="M339" s="54"/>
      <c r="O339" s="37"/>
    </row>
    <row r="340" spans="6:15" ht="12.75" customHeight="1">
      <c r="F340" s="54"/>
      <c r="G340" s="54"/>
      <c r="H340" s="54"/>
      <c r="I340" s="54"/>
      <c r="J340" s="37"/>
      <c r="K340" s="54"/>
      <c r="L340" s="54"/>
      <c r="M340" s="54"/>
      <c r="O340" s="37"/>
    </row>
    <row r="341" spans="6:15" ht="12.75" customHeight="1">
      <c r="F341" s="54"/>
      <c r="G341" s="54"/>
      <c r="H341" s="54"/>
      <c r="I341" s="54"/>
      <c r="J341" s="37"/>
      <c r="K341" s="54"/>
      <c r="L341" s="54"/>
      <c r="M341" s="54"/>
      <c r="O341" s="37"/>
    </row>
    <row r="342" spans="6:15" ht="12.75" customHeight="1">
      <c r="F342" s="54"/>
      <c r="G342" s="54"/>
      <c r="H342" s="54"/>
      <c r="I342" s="54"/>
      <c r="J342" s="37"/>
      <c r="K342" s="54"/>
      <c r="L342" s="54"/>
      <c r="M342" s="54"/>
      <c r="O342" s="37"/>
    </row>
    <row r="343" spans="6:15" ht="12.75" customHeight="1">
      <c r="F343" s="54"/>
      <c r="G343" s="54"/>
      <c r="H343" s="54"/>
      <c r="I343" s="54"/>
      <c r="J343" s="37"/>
      <c r="K343" s="54"/>
      <c r="L343" s="54"/>
      <c r="M343" s="54"/>
      <c r="O343" s="37"/>
    </row>
    <row r="344" spans="6:15" ht="12.75" customHeight="1">
      <c r="F344" s="54"/>
      <c r="G344" s="54"/>
      <c r="H344" s="54"/>
      <c r="I344" s="54"/>
      <c r="J344" s="37"/>
      <c r="K344" s="54"/>
      <c r="L344" s="54"/>
      <c r="M344" s="54"/>
      <c r="O344" s="37"/>
    </row>
    <row r="345" spans="6:15" ht="12.75" customHeight="1">
      <c r="F345" s="54"/>
      <c r="G345" s="54"/>
      <c r="H345" s="54"/>
      <c r="I345" s="54"/>
      <c r="J345" s="37"/>
      <c r="K345" s="54"/>
      <c r="L345" s="54"/>
      <c r="M345" s="54"/>
      <c r="O345" s="37"/>
    </row>
    <row r="346" spans="6:15" ht="12.75" customHeight="1">
      <c r="F346" s="54"/>
      <c r="G346" s="54"/>
      <c r="H346" s="54"/>
      <c r="I346" s="54"/>
      <c r="J346" s="37"/>
      <c r="K346" s="54"/>
      <c r="L346" s="54"/>
      <c r="M346" s="54"/>
      <c r="O346" s="37"/>
    </row>
    <row r="347" spans="6:15" ht="12.75" customHeight="1">
      <c r="F347" s="54"/>
      <c r="G347" s="54"/>
      <c r="H347" s="54"/>
      <c r="I347" s="54"/>
      <c r="J347" s="37"/>
      <c r="K347" s="54"/>
      <c r="L347" s="54"/>
      <c r="M347" s="54"/>
      <c r="O347" s="37"/>
    </row>
    <row r="348" spans="6:15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15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5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5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5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5" customHeight="1">
      <c r="F452" s="54"/>
      <c r="G452" s="54"/>
      <c r="H452" s="54"/>
      <c r="I452" s="54"/>
      <c r="J452" s="37"/>
      <c r="K452" s="54"/>
      <c r="L452" s="54"/>
      <c r="M452" s="54"/>
      <c r="O452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8"/>
  <sheetViews>
    <sheetView zoomScale="70" zoomScaleNormal="70" workbookViewId="0">
      <selection activeCell="M5" sqref="M5"/>
    </sheetView>
  </sheetViews>
  <sheetFormatPr defaultRowHeight="13.8"/>
  <cols>
    <col min="1" max="1" width="5.88671875" customWidth="1"/>
    <col min="2" max="2" width="10.109375" customWidth="1"/>
    <col min="3" max="3" width="0" hidden="1" customWidth="1"/>
    <col min="4" max="4" width="42" customWidth="1"/>
    <col min="5" max="5" width="7.88671875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554687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.44140625" bestFit="1" customWidth="1"/>
    <col min="16" max="16" width="14" customWidth="1"/>
  </cols>
  <sheetData>
    <row r="1" spans="1:58" ht="12.75" customHeight="1">
      <c r="A1" s="313"/>
      <c r="B1" s="314"/>
      <c r="C1" s="314"/>
      <c r="D1" s="314"/>
      <c r="E1" s="314"/>
      <c r="F1" s="190"/>
      <c r="G1" s="190"/>
      <c r="H1" s="190"/>
      <c r="I1" s="190"/>
      <c r="J1" s="191"/>
      <c r="K1" s="190"/>
      <c r="L1" s="190"/>
      <c r="M1" s="190"/>
      <c r="N1" s="191"/>
      <c r="O1" s="191"/>
      <c r="P1" s="258"/>
      <c r="Q1" s="258"/>
      <c r="R1" s="191"/>
      <c r="S1" s="191"/>
      <c r="T1" s="191"/>
      <c r="U1" s="191"/>
      <c r="V1" s="191"/>
      <c r="W1" s="191"/>
      <c r="X1" s="191"/>
      <c r="Y1" s="191"/>
      <c r="Z1" s="191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</row>
    <row r="2" spans="1:58" ht="12" customHeight="1">
      <c r="A2" s="322"/>
      <c r="B2" s="323"/>
      <c r="C2" s="323"/>
      <c r="D2" s="323"/>
      <c r="E2" s="323"/>
      <c r="F2" s="317"/>
      <c r="G2" s="317"/>
      <c r="H2" s="317"/>
      <c r="I2" s="317"/>
      <c r="J2" s="316"/>
      <c r="K2" s="317"/>
      <c r="L2" s="317"/>
      <c r="M2" s="317"/>
      <c r="N2" s="316"/>
      <c r="O2" s="191"/>
      <c r="P2" s="258"/>
      <c r="Q2" s="258"/>
      <c r="R2" s="191"/>
      <c r="S2" s="191"/>
      <c r="T2" s="191"/>
      <c r="U2" s="191"/>
      <c r="V2" s="191"/>
      <c r="W2" s="191"/>
      <c r="X2" s="191"/>
      <c r="Y2" s="191"/>
      <c r="Z2" s="191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24"/>
    </row>
    <row r="3" spans="1:58" ht="12.75" customHeight="1">
      <c r="A3" s="315"/>
      <c r="B3" s="318"/>
      <c r="C3" s="318"/>
      <c r="D3" s="318"/>
      <c r="E3" s="318"/>
      <c r="F3" s="318"/>
      <c r="G3" s="318"/>
      <c r="H3" s="318"/>
      <c r="I3" s="318"/>
      <c r="J3" s="325"/>
      <c r="K3" s="326"/>
      <c r="L3" s="317"/>
      <c r="M3" s="317"/>
      <c r="N3" s="316"/>
      <c r="O3" s="191"/>
      <c r="P3" s="258"/>
      <c r="Q3" s="258"/>
      <c r="R3" s="191"/>
      <c r="S3" s="191"/>
      <c r="T3" s="191"/>
      <c r="U3" s="191"/>
      <c r="V3" s="191"/>
      <c r="W3" s="191"/>
      <c r="X3" s="191"/>
      <c r="Y3" s="191"/>
      <c r="Z3" s="191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327"/>
    </row>
    <row r="4" spans="1:58" ht="12.75" customHeight="1">
      <c r="A4" s="315"/>
      <c r="B4" s="318"/>
      <c r="C4" s="318"/>
      <c r="D4" s="318"/>
      <c r="E4" s="318"/>
      <c r="F4" s="318"/>
      <c r="G4" s="318"/>
      <c r="H4" s="318"/>
      <c r="I4" s="330"/>
      <c r="J4" s="325"/>
      <c r="K4" s="326"/>
      <c r="L4" s="317"/>
      <c r="M4" s="317"/>
      <c r="N4" s="316"/>
      <c r="O4" s="191"/>
      <c r="P4" s="258"/>
      <c r="Q4" s="258"/>
      <c r="R4" s="191"/>
      <c r="S4" s="191"/>
      <c r="T4" s="191"/>
      <c r="U4" s="191"/>
      <c r="V4" s="191"/>
      <c r="W4" s="191"/>
      <c r="X4" s="191"/>
      <c r="Y4" s="191"/>
      <c r="Z4" s="191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327"/>
    </row>
    <row r="5" spans="1:58" ht="25.5" customHeight="1">
      <c r="A5" s="320"/>
      <c r="B5" s="321"/>
      <c r="C5" s="321"/>
      <c r="D5" s="321"/>
      <c r="E5" s="321"/>
      <c r="F5" s="190"/>
      <c r="G5" s="190"/>
      <c r="H5" s="190"/>
      <c r="I5" s="190"/>
      <c r="J5" s="191"/>
      <c r="K5" s="190"/>
      <c r="L5" s="256"/>
      <c r="M5" s="332" t="s">
        <v>304</v>
      </c>
      <c r="N5" s="191"/>
      <c r="O5" s="191"/>
      <c r="P5" s="258"/>
      <c r="Q5" s="258"/>
      <c r="R5" s="191"/>
      <c r="S5" s="191"/>
      <c r="T5" s="191"/>
      <c r="U5" s="191"/>
      <c r="V5" s="191"/>
      <c r="W5" s="191"/>
      <c r="X5" s="191"/>
      <c r="Y5" s="191"/>
      <c r="Z5" s="191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328"/>
      <c r="AW5" s="328"/>
      <c r="AX5" s="328"/>
      <c r="AY5" s="328"/>
      <c r="AZ5" s="328"/>
      <c r="BA5" s="328"/>
      <c r="BB5" s="328"/>
      <c r="BC5" s="328"/>
      <c r="BD5" s="328"/>
      <c r="BE5" s="328"/>
      <c r="BF5" s="329"/>
    </row>
    <row r="6" spans="1:58" ht="20.25" customHeight="1">
      <c r="A6" s="319" t="s">
        <v>996</v>
      </c>
      <c r="B6" s="258"/>
      <c r="C6" s="258"/>
      <c r="D6" s="191"/>
      <c r="E6" s="191"/>
      <c r="F6" s="190"/>
      <c r="G6" s="190"/>
      <c r="H6" s="190"/>
      <c r="I6" s="190"/>
      <c r="J6" s="191"/>
      <c r="K6" s="190"/>
      <c r="L6" s="190"/>
      <c r="M6" s="310"/>
      <c r="N6" s="191"/>
      <c r="O6" s="191"/>
      <c r="P6" s="258"/>
      <c r="Q6" s="258"/>
      <c r="R6" s="191"/>
      <c r="S6" s="191"/>
      <c r="T6" s="191"/>
      <c r="U6" s="191"/>
      <c r="V6" s="191"/>
      <c r="W6" s="191"/>
      <c r="X6" s="191"/>
      <c r="Y6" s="191"/>
      <c r="Z6" s="191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</row>
    <row r="7" spans="1:58" ht="12.75" customHeight="1">
      <c r="A7" s="320"/>
      <c r="B7" s="321"/>
      <c r="C7" s="321"/>
      <c r="D7" s="312"/>
      <c r="E7" s="314"/>
      <c r="F7" s="190"/>
      <c r="G7" s="190"/>
      <c r="H7" s="190"/>
      <c r="I7" s="190"/>
      <c r="J7" s="191"/>
      <c r="K7" s="190"/>
      <c r="L7" s="190"/>
      <c r="M7" s="310">
        <v>45538</v>
      </c>
      <c r="N7" s="191"/>
      <c r="O7" s="191"/>
      <c r="P7" s="258"/>
      <c r="Q7" s="258"/>
      <c r="R7" s="191"/>
      <c r="S7" s="191"/>
      <c r="T7" s="191"/>
      <c r="U7" s="191"/>
      <c r="V7" s="191"/>
      <c r="W7" s="191"/>
      <c r="X7" s="191"/>
      <c r="Y7" s="191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</row>
    <row r="8" spans="1:58" ht="14.4">
      <c r="A8" s="114" t="s">
        <v>556</v>
      </c>
      <c r="B8" s="114"/>
      <c r="C8" s="114"/>
      <c r="D8" s="114"/>
      <c r="E8" s="190"/>
      <c r="F8" s="331"/>
      <c r="G8" s="54"/>
      <c r="H8" s="54"/>
      <c r="I8" s="54"/>
      <c r="J8" s="54"/>
      <c r="K8" s="54"/>
      <c r="L8" s="54"/>
      <c r="M8" s="54"/>
      <c r="N8" s="54"/>
      <c r="O8" s="54"/>
      <c r="P8" s="54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58" ht="40.200000000000003">
      <c r="A9" s="282" t="s">
        <v>16</v>
      </c>
      <c r="B9" s="282" t="s">
        <v>520</v>
      </c>
      <c r="C9" s="282"/>
      <c r="D9" s="283" t="s">
        <v>530</v>
      </c>
      <c r="E9" s="282" t="s">
        <v>531</v>
      </c>
      <c r="F9" s="282" t="s">
        <v>532</v>
      </c>
      <c r="G9" s="282" t="s">
        <v>552</v>
      </c>
      <c r="H9" s="282" t="s">
        <v>534</v>
      </c>
      <c r="I9" s="186" t="s">
        <v>535</v>
      </c>
      <c r="J9" s="284" t="s">
        <v>536</v>
      </c>
      <c r="K9" s="187" t="s">
        <v>557</v>
      </c>
      <c r="L9" s="285" t="s">
        <v>538</v>
      </c>
      <c r="M9" s="286" t="s">
        <v>558</v>
      </c>
      <c r="N9" s="282" t="s">
        <v>559</v>
      </c>
      <c r="O9" s="186" t="s">
        <v>540</v>
      </c>
      <c r="P9" s="287" t="s">
        <v>541</v>
      </c>
      <c r="Q9" s="222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58" ht="15" customHeight="1">
      <c r="A10" s="180"/>
      <c r="B10" s="177"/>
      <c r="C10" s="181"/>
      <c r="D10" s="185"/>
      <c r="E10" s="182"/>
      <c r="F10" s="176"/>
      <c r="G10" s="178"/>
      <c r="H10" s="176"/>
      <c r="I10" s="176"/>
      <c r="J10" s="178"/>
      <c r="K10" s="178"/>
      <c r="L10" s="179"/>
      <c r="M10" s="183"/>
      <c r="N10" s="178"/>
      <c r="O10" s="184"/>
      <c r="P10" s="179"/>
      <c r="Q10" s="219"/>
    </row>
    <row r="11" spans="1:58" ht="15" customHeight="1">
      <c r="A11" s="176"/>
      <c r="B11" s="223"/>
      <c r="C11" s="220"/>
      <c r="D11" s="220"/>
      <c r="E11" s="176"/>
      <c r="F11" s="176"/>
      <c r="G11" s="176"/>
      <c r="H11" s="176"/>
      <c r="I11" s="178"/>
      <c r="J11" s="178"/>
      <c r="K11" s="176"/>
      <c r="L11" s="179"/>
      <c r="M11" s="263"/>
      <c r="N11" s="176"/>
      <c r="O11" s="178"/>
      <c r="P11" s="223"/>
      <c r="Q11" s="219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116"/>
      <c r="AK11" s="116"/>
      <c r="AL11" s="116"/>
    </row>
    <row r="12" spans="1:58" ht="15" customHeight="1">
      <c r="A12" s="257"/>
      <c r="B12" s="219"/>
      <c r="C12" s="259"/>
      <c r="D12" s="259"/>
      <c r="E12" s="257"/>
      <c r="F12" s="257"/>
      <c r="G12" s="257"/>
      <c r="H12" s="257"/>
      <c r="I12" s="260"/>
      <c r="J12" s="260"/>
      <c r="K12" s="257"/>
      <c r="L12" s="261"/>
      <c r="M12" s="262"/>
      <c r="N12" s="257"/>
      <c r="O12" s="260"/>
      <c r="P12" s="219"/>
      <c r="Q12" s="219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116"/>
      <c r="AK12" s="116"/>
      <c r="AL12" s="116"/>
    </row>
    <row r="13" spans="1:58" ht="14.4">
      <c r="A13" s="116"/>
      <c r="B13" s="117"/>
      <c r="C13" s="115"/>
      <c r="D13" s="115"/>
      <c r="E13" s="116"/>
      <c r="F13" s="116"/>
      <c r="G13" s="116"/>
      <c r="H13" s="118"/>
      <c r="I13" s="118"/>
      <c r="J13" s="118"/>
      <c r="K13" s="115"/>
      <c r="L13" s="116"/>
      <c r="M13" s="116"/>
      <c r="N13" s="116"/>
      <c r="O13" s="118"/>
      <c r="P13" s="118"/>
      <c r="Q13" s="118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116"/>
      <c r="AK13" s="116"/>
      <c r="AL13" s="116"/>
    </row>
    <row r="14" spans="1:58">
      <c r="A14" s="298" t="s">
        <v>560</v>
      </c>
      <c r="B14" s="298"/>
      <c r="C14" s="298"/>
      <c r="D14" s="298"/>
      <c r="E14" s="299"/>
      <c r="F14" s="300"/>
      <c r="G14" s="300"/>
      <c r="H14" s="300"/>
      <c r="I14" s="300"/>
      <c r="J14" s="191"/>
      <c r="K14" s="190"/>
      <c r="L14" s="190"/>
      <c r="M14" s="190"/>
      <c r="N14" s="191"/>
      <c r="O14" s="191"/>
      <c r="P14" s="37"/>
      <c r="Q14" s="37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37"/>
      <c r="AK14" s="37"/>
      <c r="AL14" s="37"/>
    </row>
    <row r="15" spans="1:58" ht="39.6">
      <c r="A15" s="282" t="s">
        <v>16</v>
      </c>
      <c r="B15" s="282" t="s">
        <v>520</v>
      </c>
      <c r="C15" s="282"/>
      <c r="D15" s="283" t="s">
        <v>530</v>
      </c>
      <c r="E15" s="282" t="s">
        <v>531</v>
      </c>
      <c r="F15" s="282" t="s">
        <v>532</v>
      </c>
      <c r="G15" s="282" t="s">
        <v>552</v>
      </c>
      <c r="H15" s="282" t="s">
        <v>534</v>
      </c>
      <c r="I15" s="282" t="s">
        <v>535</v>
      </c>
      <c r="J15" s="186" t="s">
        <v>536</v>
      </c>
      <c r="K15" s="186" t="s">
        <v>561</v>
      </c>
      <c r="L15" s="285" t="s">
        <v>538</v>
      </c>
      <c r="M15" s="286" t="s">
        <v>558</v>
      </c>
      <c r="N15" s="282" t="s">
        <v>559</v>
      </c>
      <c r="O15" s="282" t="s">
        <v>540</v>
      </c>
      <c r="P15" s="283" t="s">
        <v>541</v>
      </c>
      <c r="Q15" s="219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37"/>
      <c r="AK15" s="37"/>
      <c r="AL15" s="37"/>
    </row>
    <row r="16" spans="1:58" ht="14.4">
      <c r="A16" s="275">
        <v>1</v>
      </c>
      <c r="B16" s="291">
        <v>45533</v>
      </c>
      <c r="C16" s="292"/>
      <c r="D16" s="292" t="s">
        <v>907</v>
      </c>
      <c r="E16" s="275" t="s">
        <v>554</v>
      </c>
      <c r="F16" s="275">
        <v>225</v>
      </c>
      <c r="G16" s="275">
        <v>130</v>
      </c>
      <c r="H16" s="275">
        <v>172.5</v>
      </c>
      <c r="I16" s="276">
        <v>350</v>
      </c>
      <c r="J16" s="288" t="s">
        <v>997</v>
      </c>
      <c r="K16" s="274">
        <f>H16-F16</f>
        <v>-52.5</v>
      </c>
      <c r="L16" s="289">
        <v>25</v>
      </c>
      <c r="M16" s="290">
        <f t="shared" ref="M16:M17" si="0">(K16*N16)-L16</f>
        <v>-812.5</v>
      </c>
      <c r="N16" s="274">
        <v>15</v>
      </c>
      <c r="O16" s="288" t="s">
        <v>555</v>
      </c>
      <c r="P16" s="291">
        <v>45537</v>
      </c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116"/>
      <c r="AK16" s="116"/>
      <c r="AL16" s="116"/>
    </row>
    <row r="17" spans="1:38" s="234" customFormat="1" ht="14.4">
      <c r="A17" s="335">
        <v>2</v>
      </c>
      <c r="B17" s="334">
        <v>45537</v>
      </c>
      <c r="C17" s="294"/>
      <c r="D17" s="294" t="s">
        <v>998</v>
      </c>
      <c r="E17" s="239" t="s">
        <v>554</v>
      </c>
      <c r="F17" s="239">
        <v>107.5</v>
      </c>
      <c r="G17" s="239">
        <v>60</v>
      </c>
      <c r="H17" s="239">
        <v>155</v>
      </c>
      <c r="I17" s="240">
        <v>155</v>
      </c>
      <c r="J17" s="295" t="s">
        <v>564</v>
      </c>
      <c r="K17" s="238">
        <f>H17-F17</f>
        <v>47.5</v>
      </c>
      <c r="L17" s="296">
        <v>50</v>
      </c>
      <c r="M17" s="297">
        <f t="shared" si="0"/>
        <v>1137.5</v>
      </c>
      <c r="N17" s="238">
        <v>25</v>
      </c>
      <c r="O17" s="295" t="s">
        <v>545</v>
      </c>
      <c r="P17" s="293">
        <v>45537</v>
      </c>
      <c r="Q17"/>
      <c r="R17" s="54"/>
      <c r="S17" s="54"/>
      <c r="T17" s="37"/>
      <c r="U17" s="54"/>
      <c r="V17" s="37"/>
      <c r="W17" s="54"/>
      <c r="X17" s="37"/>
      <c r="Y17" s="54"/>
      <c r="Z17" s="37"/>
      <c r="AA17" s="54"/>
      <c r="AB17" s="37"/>
      <c r="AC17" s="54"/>
      <c r="AD17" s="37"/>
      <c r="AE17" s="54"/>
      <c r="AF17" s="37"/>
      <c r="AG17" s="233"/>
      <c r="AH17" s="231"/>
      <c r="AI17" s="231"/>
      <c r="AJ17" s="232"/>
      <c r="AK17" s="232"/>
      <c r="AL17" s="232"/>
    </row>
    <row r="18" spans="1:38" s="343" customFormat="1" ht="14.4">
      <c r="A18" s="336"/>
      <c r="B18" s="338"/>
      <c r="C18" s="337"/>
      <c r="D18" s="337"/>
      <c r="E18" s="336"/>
      <c r="F18" s="336"/>
      <c r="G18" s="336"/>
      <c r="H18" s="336"/>
      <c r="I18" s="340"/>
      <c r="J18" s="340"/>
      <c r="K18" s="336"/>
      <c r="L18" s="341"/>
      <c r="M18" s="342"/>
      <c r="N18" s="336"/>
      <c r="O18" s="340"/>
      <c r="P18" s="338"/>
      <c r="R18" s="344"/>
      <c r="S18" s="344"/>
      <c r="T18" s="345"/>
      <c r="U18" s="344"/>
      <c r="V18" s="345"/>
      <c r="W18" s="344"/>
      <c r="X18" s="345"/>
      <c r="Y18" s="344"/>
      <c r="Z18" s="345"/>
      <c r="AA18" s="344"/>
      <c r="AB18" s="345"/>
      <c r="AC18" s="344"/>
      <c r="AD18" s="345"/>
      <c r="AE18" s="344"/>
      <c r="AF18" s="345"/>
      <c r="AG18" s="346"/>
      <c r="AH18" s="347"/>
      <c r="AI18" s="347"/>
      <c r="AJ18" s="348"/>
      <c r="AK18" s="348"/>
      <c r="AL18" s="348"/>
    </row>
    <row r="19" spans="1:38" s="234" customFormat="1" ht="14.4">
      <c r="A19" s="336"/>
      <c r="B19" s="338"/>
      <c r="C19" s="337"/>
      <c r="D19" s="337"/>
      <c r="E19" s="336"/>
      <c r="F19" s="336"/>
      <c r="G19" s="336"/>
      <c r="H19" s="336"/>
      <c r="I19" s="340"/>
      <c r="J19" s="340"/>
      <c r="K19" s="336"/>
      <c r="L19" s="341"/>
      <c r="M19" s="342"/>
      <c r="N19" s="336"/>
      <c r="O19" s="340"/>
      <c r="P19" s="338"/>
      <c r="Q19"/>
      <c r="R19" s="54"/>
      <c r="S19" s="54"/>
      <c r="T19" s="37"/>
      <c r="U19" s="54"/>
      <c r="V19" s="37"/>
      <c r="W19" s="54"/>
      <c r="X19" s="37"/>
      <c r="Y19" s="54"/>
      <c r="Z19" s="37"/>
      <c r="AA19" s="54"/>
      <c r="AB19" s="37"/>
      <c r="AC19" s="54"/>
      <c r="AD19" s="37"/>
      <c r="AE19" s="54"/>
      <c r="AF19" s="37"/>
      <c r="AG19" s="233"/>
      <c r="AH19" s="231"/>
      <c r="AI19" s="231"/>
      <c r="AJ19" s="232"/>
      <c r="AK19" s="232"/>
      <c r="AL19" s="232"/>
    </row>
    <row r="28" spans="1:38">
      <c r="D28" s="311"/>
    </row>
  </sheetData>
  <hyperlinks>
    <hyperlink ref="M5" location="Main!A1" display="Back To Main Page"/>
    <hyperlink ref="M11" location="Main!A1" display="Back To Main Pag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(Equity)</vt:lpstr>
      <vt:lpstr>Call Tracker (F&amp;O)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2024-09-02T18:09:50Z</dcterms:modified>
</cp:coreProperties>
</file>